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"/>
    </mc:Choice>
  </mc:AlternateContent>
  <xr:revisionPtr revIDLastSave="0" documentId="13_ncr:1_{989C28B1-A015-1746-80C4-C1EE501DE842}" xr6:coauthVersionLast="47" xr6:coauthVersionMax="47" xr10:uidLastSave="{00000000-0000-0000-0000-000000000000}"/>
  <bookViews>
    <workbookView xWindow="-38400" yWindow="-5100" windowWidth="38400" windowHeight="21100" activeTab="1" xr2:uid="{13F013F4-81A9-F249-B566-690F44C0662A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H3" i="2" s="1" a="1"/>
  <c r="H3" i="2" s="1"/>
  <c r="J3" i="2" s="1" a="1"/>
  <c r="J3" i="2" s="1"/>
  <c r="L3" i="2" s="1" a="1"/>
  <c r="L3" i="2" s="1"/>
  <c r="E4" i="2" a="1"/>
  <c r="E4" i="2" s="1"/>
  <c r="O1" i="1" a="1"/>
  <c r="O1" i="1" s="1"/>
  <c r="Q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F2" i="1"/>
  <c r="I2" i="1" s="1"/>
  <c r="F3" i="1"/>
  <c r="I3" i="1" s="1"/>
  <c r="F4" i="1"/>
  <c r="I4" i="1" s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F46" i="1"/>
  <c r="I46" i="1" s="1"/>
  <c r="F47" i="1"/>
  <c r="I47" i="1" s="1"/>
  <c r="F48" i="1"/>
  <c r="I48" i="1" s="1"/>
  <c r="F49" i="1"/>
  <c r="I49" i="1" s="1"/>
  <c r="F50" i="1"/>
  <c r="I50" i="1" s="1"/>
  <c r="F51" i="1"/>
  <c r="I51" i="1" s="1"/>
  <c r="F52" i="1"/>
  <c r="I52" i="1" s="1"/>
  <c r="F53" i="1"/>
  <c r="I53" i="1" s="1"/>
  <c r="F54" i="1"/>
  <c r="I54" i="1" s="1"/>
  <c r="F55" i="1"/>
  <c r="I55" i="1" s="1"/>
  <c r="F56" i="1"/>
  <c r="I56" i="1" s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I76" i="1" s="1"/>
  <c r="F77" i="1"/>
  <c r="I77" i="1" s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F97" i="1"/>
  <c r="I97" i="1" s="1"/>
  <c r="F98" i="1"/>
  <c r="I98" i="1" s="1"/>
  <c r="F99" i="1"/>
  <c r="I99" i="1" s="1"/>
  <c r="F100" i="1"/>
  <c r="I100" i="1" s="1"/>
  <c r="F101" i="1"/>
  <c r="I101" i="1" s="1"/>
  <c r="F102" i="1"/>
  <c r="I102" i="1" s="1"/>
  <c r="F103" i="1"/>
  <c r="I103" i="1" s="1"/>
  <c r="F104" i="1"/>
  <c r="I104" i="1" s="1"/>
  <c r="F105" i="1"/>
  <c r="I105" i="1" s="1"/>
  <c r="F106" i="1"/>
  <c r="I106" i="1" s="1"/>
  <c r="F107" i="1"/>
  <c r="I107" i="1" s="1"/>
  <c r="F108" i="1"/>
  <c r="I108" i="1" s="1"/>
  <c r="F109" i="1"/>
  <c r="I109" i="1" s="1"/>
  <c r="F110" i="1"/>
  <c r="I110" i="1" s="1"/>
  <c r="F111" i="1"/>
  <c r="I111" i="1" s="1"/>
  <c r="F112" i="1"/>
  <c r="I112" i="1" s="1"/>
  <c r="F113" i="1"/>
  <c r="I113" i="1" s="1"/>
  <c r="F114" i="1"/>
  <c r="I114" i="1" s="1"/>
  <c r="F115" i="1"/>
  <c r="I115" i="1" s="1"/>
  <c r="F116" i="1"/>
  <c r="I116" i="1" s="1"/>
  <c r="F117" i="1"/>
  <c r="I117" i="1" s="1"/>
  <c r="F118" i="1"/>
  <c r="I118" i="1" s="1"/>
  <c r="F119" i="1"/>
  <c r="I119" i="1" s="1"/>
  <c r="F120" i="1"/>
  <c r="I120" i="1" s="1"/>
  <c r="F121" i="1"/>
  <c r="I121" i="1" s="1"/>
  <c r="F122" i="1"/>
  <c r="I122" i="1" s="1"/>
  <c r="F123" i="1"/>
  <c r="I123" i="1" s="1"/>
  <c r="F124" i="1"/>
  <c r="I124" i="1" s="1"/>
  <c r="F125" i="1"/>
  <c r="I125" i="1" s="1"/>
  <c r="F126" i="1"/>
  <c r="I126" i="1" s="1"/>
  <c r="F127" i="1"/>
  <c r="I127" i="1" s="1"/>
  <c r="F128" i="1"/>
  <c r="I128" i="1" s="1"/>
  <c r="F129" i="1"/>
  <c r="I129" i="1" s="1"/>
  <c r="F130" i="1"/>
  <c r="I130" i="1" s="1"/>
  <c r="F131" i="1"/>
  <c r="I131" i="1" s="1"/>
  <c r="F132" i="1"/>
  <c r="I132" i="1" s="1"/>
  <c r="F133" i="1"/>
  <c r="I133" i="1" s="1"/>
  <c r="F134" i="1"/>
  <c r="I134" i="1" s="1"/>
  <c r="F135" i="1"/>
  <c r="I135" i="1" s="1"/>
  <c r="F136" i="1"/>
  <c r="I136" i="1" s="1"/>
  <c r="F137" i="1"/>
  <c r="I137" i="1" s="1"/>
  <c r="F138" i="1"/>
  <c r="I138" i="1" s="1"/>
  <c r="F139" i="1"/>
  <c r="I139" i="1" s="1"/>
  <c r="F140" i="1"/>
  <c r="I140" i="1" s="1"/>
  <c r="F141" i="1"/>
  <c r="I141" i="1" s="1"/>
  <c r="F142" i="1"/>
  <c r="I142" i="1" s="1"/>
  <c r="F143" i="1"/>
  <c r="I143" i="1" s="1"/>
  <c r="F144" i="1"/>
  <c r="I144" i="1" s="1"/>
  <c r="F145" i="1"/>
  <c r="I145" i="1" s="1"/>
  <c r="F146" i="1"/>
  <c r="I146" i="1" s="1"/>
  <c r="F147" i="1"/>
  <c r="I147" i="1" s="1"/>
  <c r="F148" i="1"/>
  <c r="I148" i="1" s="1"/>
  <c r="F149" i="1"/>
  <c r="I149" i="1" s="1"/>
  <c r="F150" i="1"/>
  <c r="I150" i="1" s="1"/>
  <c r="F151" i="1"/>
  <c r="I151" i="1" s="1"/>
  <c r="F152" i="1"/>
  <c r="I152" i="1" s="1"/>
  <c r="F153" i="1"/>
  <c r="I153" i="1" s="1"/>
  <c r="F154" i="1"/>
  <c r="I154" i="1" s="1"/>
  <c r="F155" i="1"/>
  <c r="I155" i="1" s="1"/>
  <c r="F156" i="1"/>
  <c r="I156" i="1" s="1"/>
  <c r="F157" i="1"/>
  <c r="I157" i="1" s="1"/>
  <c r="F158" i="1"/>
  <c r="I158" i="1" s="1"/>
  <c r="F159" i="1"/>
  <c r="I159" i="1" s="1"/>
  <c r="F160" i="1"/>
  <c r="I160" i="1" s="1"/>
  <c r="F161" i="1"/>
  <c r="I161" i="1" s="1"/>
  <c r="F162" i="1"/>
  <c r="I162" i="1" s="1"/>
  <c r="F163" i="1"/>
  <c r="I163" i="1" s="1"/>
  <c r="F164" i="1"/>
  <c r="I164" i="1" s="1"/>
  <c r="F165" i="1"/>
  <c r="I165" i="1" s="1"/>
  <c r="F166" i="1"/>
  <c r="I166" i="1" s="1"/>
  <c r="F167" i="1"/>
  <c r="I167" i="1" s="1"/>
  <c r="F168" i="1"/>
  <c r="I168" i="1" s="1"/>
  <c r="F169" i="1"/>
  <c r="I169" i="1" s="1"/>
  <c r="F170" i="1"/>
  <c r="I170" i="1" s="1"/>
  <c r="F171" i="1"/>
  <c r="I171" i="1" s="1"/>
  <c r="F172" i="1"/>
  <c r="I172" i="1" s="1"/>
  <c r="F173" i="1"/>
  <c r="I173" i="1" s="1"/>
  <c r="F174" i="1"/>
  <c r="I174" i="1" s="1"/>
  <c r="F175" i="1"/>
  <c r="I175" i="1" s="1"/>
  <c r="F176" i="1"/>
  <c r="I176" i="1" s="1"/>
  <c r="F177" i="1"/>
  <c r="I177" i="1" s="1"/>
  <c r="F178" i="1"/>
  <c r="I178" i="1" s="1"/>
  <c r="F179" i="1"/>
  <c r="I179" i="1" s="1"/>
  <c r="F180" i="1"/>
  <c r="I180" i="1" s="1"/>
  <c r="F181" i="1"/>
  <c r="I181" i="1" s="1"/>
  <c r="F182" i="1"/>
  <c r="I182" i="1" s="1"/>
  <c r="F183" i="1"/>
  <c r="I183" i="1" s="1"/>
  <c r="F184" i="1"/>
  <c r="I184" i="1" s="1"/>
  <c r="F185" i="1"/>
  <c r="I185" i="1" s="1"/>
  <c r="F186" i="1"/>
  <c r="I186" i="1" s="1"/>
  <c r="F187" i="1"/>
  <c r="I187" i="1" s="1"/>
  <c r="F188" i="1"/>
  <c r="I188" i="1" s="1"/>
  <c r="F189" i="1"/>
  <c r="I189" i="1" s="1"/>
  <c r="F190" i="1"/>
  <c r="I190" i="1" s="1"/>
  <c r="F191" i="1"/>
  <c r="I191" i="1" s="1"/>
  <c r="F192" i="1"/>
  <c r="I192" i="1" s="1"/>
  <c r="F193" i="1"/>
  <c r="I193" i="1" s="1"/>
  <c r="F194" i="1"/>
  <c r="I194" i="1" s="1"/>
  <c r="F195" i="1"/>
  <c r="I195" i="1" s="1"/>
  <c r="F196" i="1"/>
  <c r="I196" i="1" s="1"/>
  <c r="F197" i="1"/>
  <c r="I197" i="1" s="1"/>
  <c r="F198" i="1"/>
  <c r="I198" i="1" s="1"/>
  <c r="F199" i="1"/>
  <c r="I199" i="1" s="1"/>
  <c r="F200" i="1"/>
  <c r="I200" i="1" s="1"/>
  <c r="F201" i="1"/>
  <c r="I201" i="1" s="1"/>
  <c r="F202" i="1"/>
  <c r="I202" i="1" s="1"/>
  <c r="F203" i="1"/>
  <c r="I203" i="1" s="1"/>
  <c r="F204" i="1"/>
  <c r="I204" i="1" s="1"/>
  <c r="F205" i="1"/>
  <c r="I205" i="1" s="1"/>
  <c r="F206" i="1"/>
  <c r="I206" i="1" s="1"/>
  <c r="F207" i="1"/>
  <c r="I207" i="1" s="1"/>
  <c r="F208" i="1"/>
  <c r="I208" i="1" s="1"/>
  <c r="F209" i="1"/>
  <c r="I209" i="1" s="1"/>
  <c r="F210" i="1"/>
  <c r="I210" i="1" s="1"/>
  <c r="F211" i="1"/>
  <c r="I211" i="1" s="1"/>
  <c r="F212" i="1"/>
  <c r="I212" i="1" s="1"/>
  <c r="F213" i="1"/>
  <c r="I213" i="1" s="1"/>
  <c r="F214" i="1"/>
  <c r="I214" i="1" s="1"/>
  <c r="F215" i="1"/>
  <c r="I215" i="1" s="1"/>
  <c r="F216" i="1"/>
  <c r="I216" i="1" s="1"/>
  <c r="F217" i="1"/>
  <c r="I217" i="1" s="1"/>
  <c r="F218" i="1"/>
  <c r="I218" i="1" s="1"/>
  <c r="F219" i="1"/>
  <c r="I219" i="1" s="1"/>
  <c r="F220" i="1"/>
  <c r="I220" i="1" s="1"/>
  <c r="F221" i="1"/>
  <c r="I221" i="1" s="1"/>
  <c r="F222" i="1"/>
  <c r="I222" i="1" s="1"/>
  <c r="F223" i="1"/>
  <c r="I223" i="1" s="1"/>
  <c r="F224" i="1"/>
  <c r="I224" i="1" s="1"/>
  <c r="F225" i="1"/>
  <c r="I225" i="1" s="1"/>
  <c r="F226" i="1"/>
  <c r="I226" i="1" s="1"/>
  <c r="F227" i="1"/>
  <c r="I227" i="1" s="1"/>
  <c r="F228" i="1"/>
  <c r="I228" i="1" s="1"/>
  <c r="F229" i="1"/>
  <c r="I229" i="1" s="1"/>
  <c r="F230" i="1"/>
  <c r="I230" i="1" s="1"/>
  <c r="F231" i="1"/>
  <c r="I231" i="1" s="1"/>
  <c r="F232" i="1"/>
  <c r="I232" i="1" s="1"/>
  <c r="F233" i="1"/>
  <c r="I233" i="1" s="1"/>
  <c r="F234" i="1"/>
  <c r="I234" i="1" s="1"/>
  <c r="F235" i="1"/>
  <c r="I235" i="1" s="1"/>
  <c r="F236" i="1"/>
  <c r="I236" i="1" s="1"/>
  <c r="F237" i="1"/>
  <c r="I237" i="1" s="1"/>
  <c r="F238" i="1"/>
  <c r="I238" i="1" s="1"/>
  <c r="F239" i="1"/>
  <c r="I239" i="1" s="1"/>
  <c r="F240" i="1"/>
  <c r="I240" i="1" s="1"/>
  <c r="F241" i="1"/>
  <c r="I241" i="1" s="1"/>
  <c r="F242" i="1"/>
  <c r="I242" i="1" s="1"/>
  <c r="F243" i="1"/>
  <c r="I243" i="1" s="1"/>
  <c r="F244" i="1"/>
  <c r="I244" i="1" s="1"/>
  <c r="F245" i="1"/>
  <c r="I245" i="1" s="1"/>
  <c r="F246" i="1"/>
  <c r="I246" i="1" s="1"/>
  <c r="F247" i="1"/>
  <c r="I247" i="1" s="1"/>
  <c r="F248" i="1"/>
  <c r="I248" i="1" s="1"/>
  <c r="F249" i="1"/>
  <c r="I249" i="1" s="1"/>
  <c r="F250" i="1"/>
  <c r="I250" i="1" s="1"/>
  <c r="F251" i="1"/>
  <c r="I251" i="1" s="1"/>
  <c r="F252" i="1"/>
  <c r="I252" i="1" s="1"/>
  <c r="F253" i="1"/>
  <c r="I253" i="1" s="1"/>
  <c r="F254" i="1"/>
  <c r="I254" i="1" s="1"/>
  <c r="F255" i="1"/>
  <c r="I255" i="1" s="1"/>
  <c r="F256" i="1"/>
  <c r="I256" i="1" s="1"/>
  <c r="F257" i="1"/>
  <c r="I257" i="1" s="1"/>
  <c r="F258" i="1"/>
  <c r="I258" i="1" s="1"/>
  <c r="F259" i="1"/>
  <c r="I259" i="1" s="1"/>
  <c r="F260" i="1"/>
  <c r="I260" i="1" s="1"/>
  <c r="F261" i="1"/>
  <c r="I261" i="1" s="1"/>
  <c r="F262" i="1"/>
  <c r="I262" i="1" s="1"/>
  <c r="F263" i="1"/>
  <c r="I263" i="1" s="1"/>
  <c r="F264" i="1"/>
  <c r="I264" i="1" s="1"/>
  <c r="F265" i="1"/>
  <c r="I265" i="1" s="1"/>
  <c r="F266" i="1"/>
  <c r="I266" i="1" s="1"/>
  <c r="F267" i="1"/>
  <c r="I267" i="1" s="1"/>
  <c r="F268" i="1"/>
  <c r="I268" i="1" s="1"/>
  <c r="F269" i="1"/>
  <c r="I269" i="1" s="1"/>
  <c r="F270" i="1"/>
  <c r="I270" i="1" s="1"/>
  <c r="F271" i="1"/>
  <c r="I271" i="1" s="1"/>
  <c r="F272" i="1"/>
  <c r="I272" i="1" s="1"/>
  <c r="F273" i="1"/>
  <c r="I273" i="1" s="1"/>
  <c r="F274" i="1"/>
  <c r="I274" i="1" s="1"/>
  <c r="F275" i="1"/>
  <c r="I275" i="1" s="1"/>
  <c r="F276" i="1"/>
  <c r="I276" i="1" s="1"/>
  <c r="F277" i="1"/>
  <c r="I277" i="1" s="1"/>
  <c r="F278" i="1"/>
  <c r="I278" i="1" s="1"/>
  <c r="F279" i="1"/>
  <c r="I279" i="1" s="1"/>
  <c r="F280" i="1"/>
  <c r="I280" i="1" s="1"/>
  <c r="F281" i="1"/>
  <c r="I281" i="1" s="1"/>
  <c r="F282" i="1"/>
  <c r="I282" i="1" s="1"/>
  <c r="F283" i="1"/>
  <c r="I283" i="1" s="1"/>
  <c r="F284" i="1"/>
  <c r="I284" i="1" s="1"/>
  <c r="F285" i="1"/>
  <c r="I285" i="1" s="1"/>
  <c r="F286" i="1"/>
  <c r="I286" i="1" s="1"/>
  <c r="F287" i="1"/>
  <c r="I287" i="1" s="1"/>
  <c r="F288" i="1"/>
  <c r="I288" i="1" s="1"/>
  <c r="F289" i="1"/>
  <c r="I289" i="1" s="1"/>
  <c r="F290" i="1"/>
  <c r="I290" i="1" s="1"/>
  <c r="F291" i="1"/>
  <c r="I291" i="1" s="1"/>
  <c r="F292" i="1"/>
  <c r="I292" i="1" s="1"/>
  <c r="F293" i="1"/>
  <c r="I293" i="1" s="1"/>
  <c r="F294" i="1"/>
  <c r="I294" i="1" s="1"/>
  <c r="F295" i="1"/>
  <c r="I295" i="1" s="1"/>
  <c r="F296" i="1"/>
  <c r="I296" i="1" s="1"/>
  <c r="F297" i="1"/>
  <c r="I297" i="1" s="1"/>
  <c r="F298" i="1"/>
  <c r="I298" i="1" s="1"/>
  <c r="F299" i="1"/>
  <c r="I299" i="1" s="1"/>
  <c r="F300" i="1"/>
  <c r="I300" i="1" s="1"/>
  <c r="F301" i="1"/>
  <c r="I301" i="1" s="1"/>
  <c r="F302" i="1"/>
  <c r="I302" i="1" s="1"/>
  <c r="F303" i="1"/>
  <c r="I303" i="1" s="1"/>
  <c r="F304" i="1"/>
  <c r="I304" i="1" s="1"/>
  <c r="F305" i="1"/>
  <c r="I305" i="1" s="1"/>
  <c r="F306" i="1"/>
  <c r="I306" i="1" s="1"/>
  <c r="F307" i="1"/>
  <c r="I307" i="1" s="1"/>
  <c r="F308" i="1"/>
  <c r="I308" i="1" s="1"/>
  <c r="F309" i="1"/>
  <c r="I309" i="1" s="1"/>
  <c r="F310" i="1"/>
  <c r="I310" i="1" s="1"/>
  <c r="F311" i="1"/>
  <c r="I311" i="1" s="1"/>
  <c r="F312" i="1"/>
  <c r="I312" i="1" s="1"/>
  <c r="F313" i="1"/>
  <c r="I313" i="1" s="1"/>
  <c r="F314" i="1"/>
  <c r="I314" i="1" s="1"/>
  <c r="F315" i="1"/>
  <c r="I315" i="1" s="1"/>
  <c r="F316" i="1"/>
  <c r="I316" i="1" s="1"/>
  <c r="F317" i="1"/>
  <c r="I317" i="1" s="1"/>
  <c r="F318" i="1"/>
  <c r="I318" i="1" s="1"/>
  <c r="F319" i="1"/>
  <c r="I319" i="1" s="1"/>
  <c r="F320" i="1"/>
  <c r="I320" i="1" s="1"/>
  <c r="F321" i="1"/>
  <c r="I321" i="1" s="1"/>
  <c r="F322" i="1"/>
  <c r="I322" i="1" s="1"/>
  <c r="F323" i="1"/>
  <c r="I323" i="1" s="1"/>
  <c r="F324" i="1"/>
  <c r="I324" i="1" s="1"/>
  <c r="F325" i="1"/>
  <c r="I325" i="1" s="1"/>
  <c r="F326" i="1"/>
  <c r="I326" i="1" s="1"/>
  <c r="F327" i="1"/>
  <c r="I327" i="1" s="1"/>
  <c r="F328" i="1"/>
  <c r="I328" i="1" s="1"/>
  <c r="F329" i="1"/>
  <c r="I329" i="1" s="1"/>
  <c r="F330" i="1"/>
  <c r="I330" i="1" s="1"/>
  <c r="F331" i="1"/>
  <c r="I331" i="1" s="1"/>
  <c r="F332" i="1"/>
  <c r="I332" i="1" s="1"/>
  <c r="F333" i="1"/>
  <c r="I333" i="1" s="1"/>
  <c r="F334" i="1"/>
  <c r="I334" i="1" s="1"/>
  <c r="F335" i="1"/>
  <c r="I335" i="1" s="1"/>
  <c r="F336" i="1"/>
  <c r="I336" i="1" s="1"/>
  <c r="F337" i="1"/>
  <c r="I337" i="1" s="1"/>
  <c r="F338" i="1"/>
  <c r="I338" i="1" s="1"/>
  <c r="F339" i="1"/>
  <c r="I339" i="1" s="1"/>
  <c r="F340" i="1"/>
  <c r="I340" i="1" s="1"/>
  <c r="F341" i="1"/>
  <c r="I341" i="1" s="1"/>
  <c r="F342" i="1"/>
  <c r="I342" i="1" s="1"/>
  <c r="F343" i="1"/>
  <c r="I343" i="1" s="1"/>
  <c r="F344" i="1"/>
  <c r="I344" i="1" s="1"/>
  <c r="F345" i="1"/>
  <c r="I345" i="1" s="1"/>
  <c r="F346" i="1"/>
  <c r="I346" i="1" s="1"/>
  <c r="F347" i="1"/>
  <c r="I347" i="1" s="1"/>
  <c r="F348" i="1"/>
  <c r="I348" i="1" s="1"/>
  <c r="F349" i="1"/>
  <c r="I349" i="1" s="1"/>
  <c r="F350" i="1"/>
  <c r="I350" i="1" s="1"/>
  <c r="F351" i="1"/>
  <c r="I351" i="1" s="1"/>
  <c r="F352" i="1"/>
  <c r="I352" i="1" s="1"/>
  <c r="F353" i="1"/>
  <c r="I353" i="1" s="1"/>
  <c r="F354" i="1"/>
  <c r="I354" i="1" s="1"/>
  <c r="F355" i="1"/>
  <c r="I355" i="1" s="1"/>
  <c r="F356" i="1"/>
  <c r="I356" i="1" s="1"/>
  <c r="F357" i="1"/>
  <c r="I357" i="1" s="1"/>
  <c r="F358" i="1"/>
  <c r="I358" i="1" s="1"/>
  <c r="F359" i="1"/>
  <c r="I359" i="1" s="1"/>
  <c r="F360" i="1"/>
  <c r="I360" i="1" s="1"/>
  <c r="F361" i="1"/>
  <c r="I361" i="1" s="1"/>
  <c r="F362" i="1"/>
  <c r="I362" i="1" s="1"/>
  <c r="F363" i="1"/>
  <c r="I363" i="1" s="1"/>
  <c r="F364" i="1"/>
  <c r="I364" i="1" s="1"/>
  <c r="F365" i="1"/>
  <c r="I365" i="1" s="1"/>
  <c r="F366" i="1"/>
  <c r="I366" i="1" s="1"/>
  <c r="F367" i="1"/>
  <c r="I367" i="1" s="1"/>
  <c r="F368" i="1"/>
  <c r="I368" i="1" s="1"/>
  <c r="F369" i="1"/>
  <c r="I369" i="1" s="1"/>
  <c r="F370" i="1"/>
  <c r="I370" i="1" s="1"/>
  <c r="F371" i="1"/>
  <c r="I371" i="1" s="1"/>
  <c r="F372" i="1"/>
  <c r="I372" i="1" s="1"/>
  <c r="F373" i="1"/>
  <c r="I373" i="1" s="1"/>
  <c r="F374" i="1"/>
  <c r="I374" i="1" s="1"/>
  <c r="F375" i="1"/>
  <c r="I375" i="1" s="1"/>
  <c r="F376" i="1"/>
  <c r="I376" i="1" s="1"/>
  <c r="F377" i="1"/>
  <c r="I377" i="1" s="1"/>
  <c r="F378" i="1"/>
  <c r="I378" i="1" s="1"/>
  <c r="F379" i="1"/>
  <c r="I379" i="1" s="1"/>
  <c r="F380" i="1"/>
  <c r="I380" i="1" s="1"/>
  <c r="F381" i="1"/>
  <c r="I381" i="1" s="1"/>
  <c r="F382" i="1"/>
  <c r="I382" i="1" s="1"/>
  <c r="F383" i="1"/>
  <c r="I383" i="1" s="1"/>
  <c r="F384" i="1"/>
  <c r="I384" i="1" s="1"/>
  <c r="F385" i="1"/>
  <c r="I385" i="1" s="1"/>
  <c r="F386" i="1"/>
  <c r="I386" i="1" s="1"/>
  <c r="F387" i="1"/>
  <c r="I387" i="1" s="1"/>
  <c r="F388" i="1"/>
  <c r="I388" i="1" s="1"/>
  <c r="F389" i="1"/>
  <c r="I389" i="1" s="1"/>
  <c r="F390" i="1"/>
  <c r="I390" i="1" s="1"/>
  <c r="F391" i="1"/>
  <c r="I391" i="1" s="1"/>
  <c r="F392" i="1"/>
  <c r="I392" i="1" s="1"/>
  <c r="F393" i="1"/>
  <c r="I393" i="1" s="1"/>
  <c r="F394" i="1"/>
  <c r="I394" i="1" s="1"/>
  <c r="F395" i="1"/>
  <c r="I395" i="1" s="1"/>
  <c r="F396" i="1"/>
  <c r="I396" i="1" s="1"/>
  <c r="F397" i="1"/>
  <c r="I397" i="1" s="1"/>
  <c r="F398" i="1"/>
  <c r="I398" i="1" s="1"/>
  <c r="F399" i="1"/>
  <c r="I399" i="1" s="1"/>
  <c r="F400" i="1"/>
  <c r="I400" i="1" s="1"/>
  <c r="F401" i="1"/>
  <c r="I401" i="1" s="1"/>
  <c r="F402" i="1"/>
  <c r="I402" i="1" s="1"/>
  <c r="F403" i="1"/>
  <c r="I403" i="1" s="1"/>
  <c r="F404" i="1"/>
  <c r="I404" i="1" s="1"/>
  <c r="F405" i="1"/>
  <c r="I405" i="1" s="1"/>
  <c r="F406" i="1"/>
  <c r="I406" i="1" s="1"/>
  <c r="F407" i="1"/>
  <c r="I407" i="1" s="1"/>
  <c r="F408" i="1"/>
  <c r="I408" i="1" s="1"/>
  <c r="F409" i="1"/>
  <c r="I409" i="1" s="1"/>
  <c r="F410" i="1"/>
  <c r="I410" i="1" s="1"/>
  <c r="F411" i="1"/>
  <c r="I411" i="1" s="1"/>
  <c r="F412" i="1"/>
  <c r="I412" i="1" s="1"/>
  <c r="F413" i="1"/>
  <c r="I413" i="1" s="1"/>
  <c r="F414" i="1"/>
  <c r="I414" i="1" s="1"/>
  <c r="F415" i="1"/>
  <c r="I415" i="1" s="1"/>
  <c r="F416" i="1"/>
  <c r="I416" i="1" s="1"/>
  <c r="F417" i="1"/>
  <c r="I417" i="1" s="1"/>
  <c r="F418" i="1"/>
  <c r="I418" i="1" s="1"/>
  <c r="F419" i="1"/>
  <c r="I419" i="1" s="1"/>
  <c r="F420" i="1"/>
  <c r="I420" i="1" s="1"/>
  <c r="F421" i="1"/>
  <c r="I421" i="1" s="1"/>
  <c r="F422" i="1"/>
  <c r="I422" i="1" s="1"/>
  <c r="F423" i="1"/>
  <c r="I423" i="1" s="1"/>
  <c r="F424" i="1"/>
  <c r="I424" i="1" s="1"/>
  <c r="F425" i="1"/>
  <c r="I425" i="1" s="1"/>
  <c r="F426" i="1"/>
  <c r="I426" i="1" s="1"/>
  <c r="F427" i="1"/>
  <c r="I427" i="1" s="1"/>
  <c r="F428" i="1"/>
  <c r="I428" i="1" s="1"/>
  <c r="F429" i="1"/>
  <c r="I429" i="1" s="1"/>
  <c r="F430" i="1"/>
  <c r="I430" i="1" s="1"/>
  <c r="F431" i="1"/>
  <c r="I431" i="1" s="1"/>
  <c r="F432" i="1"/>
  <c r="I432" i="1" s="1"/>
  <c r="F433" i="1"/>
  <c r="I433" i="1" s="1"/>
  <c r="F434" i="1"/>
  <c r="I434" i="1" s="1"/>
  <c r="F435" i="1"/>
  <c r="I435" i="1" s="1"/>
  <c r="F436" i="1"/>
  <c r="I436" i="1" s="1"/>
  <c r="F437" i="1"/>
  <c r="I437" i="1" s="1"/>
  <c r="F438" i="1"/>
  <c r="I438" i="1" s="1"/>
  <c r="F439" i="1"/>
  <c r="I439" i="1" s="1"/>
  <c r="F440" i="1"/>
  <c r="I440" i="1" s="1"/>
  <c r="F441" i="1"/>
  <c r="I441" i="1" s="1"/>
  <c r="F442" i="1"/>
  <c r="I442" i="1" s="1"/>
  <c r="F443" i="1"/>
  <c r="I443" i="1" s="1"/>
  <c r="F444" i="1"/>
  <c r="I444" i="1" s="1"/>
  <c r="F445" i="1"/>
  <c r="I445" i="1" s="1"/>
  <c r="F446" i="1"/>
  <c r="I446" i="1" s="1"/>
  <c r="F447" i="1"/>
  <c r="I447" i="1" s="1"/>
  <c r="F448" i="1"/>
  <c r="I448" i="1" s="1"/>
  <c r="F449" i="1"/>
  <c r="I449" i="1" s="1"/>
  <c r="F450" i="1"/>
  <c r="I450" i="1" s="1"/>
  <c r="F451" i="1"/>
  <c r="I451" i="1" s="1"/>
  <c r="F452" i="1"/>
  <c r="I452" i="1" s="1"/>
  <c r="F453" i="1"/>
  <c r="I453" i="1" s="1"/>
  <c r="F454" i="1"/>
  <c r="I454" i="1" s="1"/>
  <c r="F455" i="1"/>
  <c r="I455" i="1" s="1"/>
  <c r="F456" i="1"/>
  <c r="I456" i="1" s="1"/>
  <c r="F457" i="1"/>
  <c r="I457" i="1" s="1"/>
  <c r="F458" i="1"/>
  <c r="I458" i="1" s="1"/>
  <c r="F459" i="1"/>
  <c r="I459" i="1" s="1"/>
  <c r="F460" i="1"/>
  <c r="I460" i="1" s="1"/>
  <c r="F461" i="1"/>
  <c r="I461" i="1" s="1"/>
  <c r="F462" i="1"/>
  <c r="I462" i="1" s="1"/>
  <c r="F463" i="1"/>
  <c r="I463" i="1" s="1"/>
  <c r="F464" i="1"/>
  <c r="I464" i="1" s="1"/>
  <c r="F465" i="1"/>
  <c r="I465" i="1" s="1"/>
  <c r="F466" i="1"/>
  <c r="I466" i="1" s="1"/>
  <c r="F467" i="1"/>
  <c r="I467" i="1" s="1"/>
  <c r="F468" i="1"/>
  <c r="I468" i="1" s="1"/>
  <c r="F469" i="1"/>
  <c r="I469" i="1" s="1"/>
  <c r="F470" i="1"/>
  <c r="I470" i="1" s="1"/>
  <c r="F471" i="1"/>
  <c r="I471" i="1" s="1"/>
  <c r="F472" i="1"/>
  <c r="I472" i="1" s="1"/>
  <c r="F473" i="1"/>
  <c r="I473" i="1" s="1"/>
  <c r="F474" i="1"/>
  <c r="I474" i="1" s="1"/>
  <c r="F475" i="1"/>
  <c r="I475" i="1" s="1"/>
  <c r="F476" i="1"/>
  <c r="I476" i="1" s="1"/>
  <c r="F477" i="1"/>
  <c r="I477" i="1" s="1"/>
  <c r="F478" i="1"/>
  <c r="I478" i="1" s="1"/>
  <c r="F479" i="1"/>
  <c r="I479" i="1" s="1"/>
  <c r="F480" i="1"/>
  <c r="I480" i="1" s="1"/>
  <c r="F481" i="1"/>
  <c r="I481" i="1" s="1"/>
  <c r="F482" i="1"/>
  <c r="I482" i="1" s="1"/>
  <c r="F483" i="1"/>
  <c r="I483" i="1" s="1"/>
  <c r="F484" i="1"/>
  <c r="I484" i="1" s="1"/>
  <c r="F485" i="1"/>
  <c r="I485" i="1" s="1"/>
  <c r="F486" i="1"/>
  <c r="I486" i="1" s="1"/>
  <c r="F487" i="1"/>
  <c r="I487" i="1" s="1"/>
  <c r="F488" i="1"/>
  <c r="I488" i="1" s="1"/>
  <c r="F489" i="1"/>
  <c r="I489" i="1" s="1"/>
  <c r="F490" i="1"/>
  <c r="I490" i="1" s="1"/>
  <c r="F491" i="1"/>
  <c r="I491" i="1" s="1"/>
  <c r="F492" i="1"/>
  <c r="I492" i="1" s="1"/>
  <c r="F493" i="1"/>
  <c r="I493" i="1" s="1"/>
  <c r="F494" i="1"/>
  <c r="I494" i="1" s="1"/>
  <c r="F495" i="1"/>
  <c r="I495" i="1" s="1"/>
  <c r="F496" i="1"/>
  <c r="I496" i="1" s="1"/>
  <c r="F497" i="1"/>
  <c r="I497" i="1" s="1"/>
  <c r="F498" i="1"/>
  <c r="I498" i="1" s="1"/>
  <c r="F499" i="1"/>
  <c r="I499" i="1" s="1"/>
  <c r="F500" i="1"/>
  <c r="I500" i="1" s="1"/>
  <c r="F501" i="1"/>
  <c r="I501" i="1" s="1"/>
  <c r="F502" i="1"/>
  <c r="I502" i="1" s="1"/>
  <c r="F503" i="1"/>
  <c r="I503" i="1" s="1"/>
  <c r="F504" i="1"/>
  <c r="I504" i="1" s="1"/>
  <c r="F505" i="1"/>
  <c r="I505" i="1" s="1"/>
  <c r="F506" i="1"/>
  <c r="I506" i="1" s="1"/>
  <c r="F507" i="1"/>
  <c r="I507" i="1" s="1"/>
  <c r="F508" i="1"/>
  <c r="I508" i="1" s="1"/>
  <c r="F509" i="1"/>
  <c r="I509" i="1" s="1"/>
  <c r="F510" i="1"/>
  <c r="I510" i="1" s="1"/>
  <c r="F511" i="1"/>
  <c r="I511" i="1" s="1"/>
  <c r="F512" i="1"/>
  <c r="I512" i="1" s="1"/>
  <c r="F513" i="1"/>
  <c r="I513" i="1" s="1"/>
  <c r="F514" i="1"/>
  <c r="I514" i="1" s="1"/>
  <c r="F515" i="1"/>
  <c r="I515" i="1" s="1"/>
  <c r="F516" i="1"/>
  <c r="I516" i="1" s="1"/>
  <c r="F517" i="1"/>
  <c r="I517" i="1" s="1"/>
  <c r="F518" i="1"/>
  <c r="I518" i="1" s="1"/>
  <c r="F519" i="1"/>
  <c r="I519" i="1" s="1"/>
  <c r="F520" i="1"/>
  <c r="I520" i="1" s="1"/>
  <c r="F521" i="1"/>
  <c r="I521" i="1" s="1"/>
  <c r="F522" i="1"/>
  <c r="I522" i="1" s="1"/>
  <c r="F523" i="1"/>
  <c r="I523" i="1" s="1"/>
  <c r="F524" i="1"/>
  <c r="I524" i="1" s="1"/>
  <c r="F525" i="1"/>
  <c r="I525" i="1" s="1"/>
  <c r="F526" i="1"/>
  <c r="I526" i="1" s="1"/>
  <c r="F527" i="1"/>
  <c r="I527" i="1" s="1"/>
  <c r="F528" i="1"/>
  <c r="I528" i="1" s="1"/>
  <c r="F529" i="1"/>
  <c r="I529" i="1" s="1"/>
  <c r="F530" i="1"/>
  <c r="I530" i="1" s="1"/>
  <c r="F531" i="1"/>
  <c r="I531" i="1" s="1"/>
  <c r="F532" i="1"/>
  <c r="I532" i="1" s="1"/>
  <c r="F533" i="1"/>
  <c r="I533" i="1" s="1"/>
  <c r="F534" i="1"/>
  <c r="I534" i="1" s="1"/>
  <c r="F535" i="1"/>
  <c r="I535" i="1" s="1"/>
  <c r="F536" i="1"/>
  <c r="I536" i="1" s="1"/>
  <c r="F537" i="1"/>
  <c r="I537" i="1" s="1"/>
  <c r="F538" i="1"/>
  <c r="I538" i="1" s="1"/>
  <c r="F539" i="1"/>
  <c r="I539" i="1" s="1"/>
  <c r="F540" i="1"/>
  <c r="I540" i="1" s="1"/>
  <c r="F541" i="1"/>
  <c r="I541" i="1" s="1"/>
  <c r="F542" i="1"/>
  <c r="I542" i="1" s="1"/>
  <c r="F543" i="1"/>
  <c r="I543" i="1" s="1"/>
  <c r="F544" i="1"/>
  <c r="I544" i="1" s="1"/>
  <c r="F545" i="1"/>
  <c r="I545" i="1" s="1"/>
  <c r="F546" i="1"/>
  <c r="I546" i="1" s="1"/>
  <c r="F547" i="1"/>
  <c r="I547" i="1" s="1"/>
  <c r="F548" i="1"/>
  <c r="I548" i="1" s="1"/>
  <c r="F549" i="1"/>
  <c r="I549" i="1" s="1"/>
  <c r="F550" i="1"/>
  <c r="I550" i="1" s="1"/>
  <c r="F551" i="1"/>
  <c r="I551" i="1" s="1"/>
  <c r="F552" i="1"/>
  <c r="I552" i="1" s="1"/>
  <c r="F553" i="1"/>
  <c r="I553" i="1" s="1"/>
  <c r="F554" i="1"/>
  <c r="I554" i="1" s="1"/>
  <c r="F555" i="1"/>
  <c r="I555" i="1" s="1"/>
  <c r="F556" i="1"/>
  <c r="I556" i="1" s="1"/>
  <c r="F557" i="1"/>
  <c r="I557" i="1" s="1"/>
  <c r="F558" i="1"/>
  <c r="I558" i="1" s="1"/>
  <c r="F559" i="1"/>
  <c r="I559" i="1" s="1"/>
  <c r="F560" i="1"/>
  <c r="I560" i="1" s="1"/>
  <c r="F561" i="1"/>
  <c r="I561" i="1" s="1"/>
  <c r="F562" i="1"/>
  <c r="I562" i="1" s="1"/>
  <c r="F563" i="1"/>
  <c r="I563" i="1" s="1"/>
  <c r="F564" i="1"/>
  <c r="I564" i="1" s="1"/>
  <c r="F565" i="1"/>
  <c r="I565" i="1" s="1"/>
  <c r="F566" i="1"/>
  <c r="I566" i="1" s="1"/>
  <c r="F567" i="1"/>
  <c r="I567" i="1" s="1"/>
  <c r="F568" i="1"/>
  <c r="I568" i="1" s="1"/>
  <c r="F569" i="1"/>
  <c r="I569" i="1" s="1"/>
  <c r="F570" i="1"/>
  <c r="I570" i="1" s="1"/>
  <c r="F571" i="1"/>
  <c r="I571" i="1" s="1"/>
  <c r="F572" i="1"/>
  <c r="I572" i="1" s="1"/>
  <c r="F573" i="1"/>
  <c r="I573" i="1" s="1"/>
  <c r="F574" i="1"/>
  <c r="I574" i="1" s="1"/>
  <c r="F575" i="1"/>
  <c r="I575" i="1" s="1"/>
  <c r="F576" i="1"/>
  <c r="I576" i="1" s="1"/>
  <c r="F577" i="1"/>
  <c r="I577" i="1" s="1"/>
  <c r="F578" i="1"/>
  <c r="I578" i="1" s="1"/>
  <c r="F579" i="1"/>
  <c r="I579" i="1" s="1"/>
  <c r="F580" i="1"/>
  <c r="I580" i="1" s="1"/>
  <c r="F581" i="1"/>
  <c r="I581" i="1" s="1"/>
  <c r="F582" i="1"/>
  <c r="I582" i="1" s="1"/>
  <c r="F583" i="1"/>
  <c r="I583" i="1" s="1"/>
  <c r="F584" i="1"/>
  <c r="I584" i="1" s="1"/>
  <c r="F585" i="1"/>
  <c r="I585" i="1" s="1"/>
  <c r="F586" i="1"/>
  <c r="I586" i="1" s="1"/>
  <c r="F587" i="1"/>
  <c r="I587" i="1" s="1"/>
  <c r="F588" i="1"/>
  <c r="I588" i="1" s="1"/>
  <c r="F589" i="1"/>
  <c r="I589" i="1" s="1"/>
  <c r="F590" i="1"/>
  <c r="I590" i="1" s="1"/>
  <c r="F591" i="1"/>
  <c r="I591" i="1" s="1"/>
  <c r="F592" i="1"/>
  <c r="I592" i="1" s="1"/>
  <c r="F593" i="1"/>
  <c r="I593" i="1" s="1"/>
  <c r="F594" i="1"/>
  <c r="I594" i="1" s="1"/>
  <c r="F595" i="1"/>
  <c r="I595" i="1" s="1"/>
  <c r="F596" i="1"/>
  <c r="I596" i="1" s="1"/>
  <c r="F597" i="1"/>
  <c r="I597" i="1" s="1"/>
  <c r="F598" i="1"/>
  <c r="I598" i="1" s="1"/>
  <c r="F599" i="1"/>
  <c r="I599" i="1" s="1"/>
  <c r="F600" i="1"/>
  <c r="I600" i="1" s="1"/>
  <c r="F601" i="1"/>
  <c r="I601" i="1" s="1"/>
  <c r="F602" i="1"/>
  <c r="I602" i="1" s="1"/>
  <c r="F603" i="1"/>
  <c r="I603" i="1" s="1"/>
  <c r="F604" i="1"/>
  <c r="I604" i="1" s="1"/>
  <c r="F605" i="1"/>
  <c r="I605" i="1" s="1"/>
  <c r="F606" i="1"/>
  <c r="I606" i="1" s="1"/>
  <c r="F607" i="1"/>
  <c r="I607" i="1" s="1"/>
  <c r="F608" i="1"/>
  <c r="I608" i="1" s="1"/>
  <c r="F609" i="1"/>
  <c r="I609" i="1" s="1"/>
  <c r="F610" i="1"/>
  <c r="I610" i="1" s="1"/>
  <c r="F611" i="1"/>
  <c r="I611" i="1" s="1"/>
  <c r="F612" i="1"/>
  <c r="I612" i="1" s="1"/>
  <c r="F613" i="1"/>
  <c r="I613" i="1" s="1"/>
  <c r="F614" i="1"/>
  <c r="I614" i="1" s="1"/>
  <c r="F615" i="1"/>
  <c r="I615" i="1" s="1"/>
  <c r="F616" i="1"/>
  <c r="I616" i="1" s="1"/>
  <c r="F617" i="1"/>
  <c r="I617" i="1" s="1"/>
  <c r="F618" i="1"/>
  <c r="I618" i="1" s="1"/>
  <c r="F619" i="1"/>
  <c r="I619" i="1" s="1"/>
  <c r="F620" i="1"/>
  <c r="I620" i="1" s="1"/>
  <c r="F621" i="1"/>
  <c r="I621" i="1" s="1"/>
  <c r="F622" i="1"/>
  <c r="I622" i="1" s="1"/>
  <c r="F623" i="1"/>
  <c r="I623" i="1" s="1"/>
  <c r="F624" i="1"/>
  <c r="I624" i="1" s="1"/>
  <c r="F625" i="1"/>
  <c r="I625" i="1" s="1"/>
  <c r="F626" i="1"/>
  <c r="I626" i="1" s="1"/>
  <c r="F627" i="1"/>
  <c r="I627" i="1" s="1"/>
  <c r="F628" i="1"/>
  <c r="I628" i="1" s="1"/>
  <c r="F629" i="1"/>
  <c r="I629" i="1" s="1"/>
  <c r="F630" i="1"/>
  <c r="I630" i="1" s="1"/>
  <c r="F631" i="1"/>
  <c r="I631" i="1" s="1"/>
  <c r="F632" i="1"/>
  <c r="I632" i="1" s="1"/>
  <c r="F633" i="1"/>
  <c r="I633" i="1" s="1"/>
  <c r="F634" i="1"/>
  <c r="I634" i="1" s="1"/>
  <c r="F635" i="1"/>
  <c r="I635" i="1" s="1"/>
  <c r="F636" i="1"/>
  <c r="I636" i="1" s="1"/>
  <c r="F637" i="1"/>
  <c r="I637" i="1" s="1"/>
  <c r="F638" i="1"/>
  <c r="I638" i="1" s="1"/>
  <c r="F639" i="1"/>
  <c r="I639" i="1" s="1"/>
  <c r="F640" i="1"/>
  <c r="I640" i="1" s="1"/>
  <c r="F641" i="1"/>
  <c r="I641" i="1" s="1"/>
  <c r="F642" i="1"/>
  <c r="I642" i="1" s="1"/>
  <c r="F643" i="1"/>
  <c r="I643" i="1" s="1"/>
  <c r="F644" i="1"/>
  <c r="I644" i="1" s="1"/>
  <c r="F645" i="1"/>
  <c r="I645" i="1" s="1"/>
  <c r="F646" i="1"/>
  <c r="I646" i="1" s="1"/>
  <c r="F647" i="1"/>
  <c r="I647" i="1" s="1"/>
  <c r="F648" i="1"/>
  <c r="I648" i="1" s="1"/>
  <c r="F649" i="1"/>
  <c r="I649" i="1" s="1"/>
  <c r="F650" i="1"/>
  <c r="I650" i="1" s="1"/>
  <c r="F651" i="1"/>
  <c r="I651" i="1" s="1"/>
  <c r="F652" i="1"/>
  <c r="I652" i="1" s="1"/>
  <c r="F653" i="1"/>
  <c r="I653" i="1" s="1"/>
  <c r="F654" i="1"/>
  <c r="I654" i="1" s="1"/>
  <c r="F655" i="1"/>
  <c r="I655" i="1" s="1"/>
  <c r="F656" i="1"/>
  <c r="I656" i="1" s="1"/>
  <c r="F657" i="1"/>
  <c r="I657" i="1" s="1"/>
  <c r="F658" i="1"/>
  <c r="I658" i="1" s="1"/>
  <c r="F659" i="1"/>
  <c r="I659" i="1" s="1"/>
  <c r="F660" i="1"/>
  <c r="I660" i="1" s="1"/>
  <c r="F661" i="1"/>
  <c r="I661" i="1" s="1"/>
  <c r="F662" i="1"/>
  <c r="I662" i="1" s="1"/>
  <c r="F663" i="1"/>
  <c r="I663" i="1" s="1"/>
  <c r="F664" i="1"/>
  <c r="I664" i="1" s="1"/>
  <c r="F665" i="1"/>
  <c r="I665" i="1" s="1"/>
  <c r="F666" i="1"/>
  <c r="I666" i="1" s="1"/>
  <c r="F667" i="1"/>
  <c r="I667" i="1" s="1"/>
  <c r="F668" i="1"/>
  <c r="I668" i="1" s="1"/>
  <c r="F669" i="1"/>
  <c r="I669" i="1" s="1"/>
  <c r="F670" i="1"/>
  <c r="I670" i="1" s="1"/>
  <c r="F671" i="1"/>
  <c r="I671" i="1" s="1"/>
  <c r="F672" i="1"/>
  <c r="I672" i="1" s="1"/>
  <c r="F673" i="1"/>
  <c r="I673" i="1" s="1"/>
  <c r="F674" i="1"/>
  <c r="I674" i="1" s="1"/>
  <c r="F675" i="1"/>
  <c r="I675" i="1" s="1"/>
  <c r="F676" i="1"/>
  <c r="I676" i="1" s="1"/>
  <c r="F677" i="1"/>
  <c r="I677" i="1" s="1"/>
  <c r="F678" i="1"/>
  <c r="I678" i="1" s="1"/>
  <c r="F679" i="1"/>
  <c r="I679" i="1" s="1"/>
  <c r="F680" i="1"/>
  <c r="I680" i="1" s="1"/>
  <c r="F681" i="1"/>
  <c r="I681" i="1" s="1"/>
  <c r="F682" i="1"/>
  <c r="I682" i="1" s="1"/>
  <c r="F683" i="1"/>
  <c r="I683" i="1" s="1"/>
  <c r="F684" i="1"/>
  <c r="I684" i="1" s="1"/>
  <c r="F685" i="1"/>
  <c r="I685" i="1" s="1"/>
  <c r="F686" i="1"/>
  <c r="I686" i="1" s="1"/>
  <c r="F687" i="1"/>
  <c r="I687" i="1" s="1"/>
  <c r="F688" i="1"/>
  <c r="I688" i="1" s="1"/>
  <c r="F689" i="1"/>
  <c r="I689" i="1" s="1"/>
  <c r="F690" i="1"/>
  <c r="I690" i="1" s="1"/>
  <c r="F691" i="1"/>
  <c r="I691" i="1" s="1"/>
  <c r="F692" i="1"/>
  <c r="I692" i="1" s="1"/>
  <c r="F693" i="1"/>
  <c r="I693" i="1" s="1"/>
  <c r="F694" i="1"/>
  <c r="I694" i="1" s="1"/>
  <c r="F695" i="1"/>
  <c r="I695" i="1" s="1"/>
  <c r="F696" i="1"/>
  <c r="I696" i="1" s="1"/>
  <c r="F697" i="1"/>
  <c r="I697" i="1" s="1"/>
  <c r="F698" i="1"/>
  <c r="I698" i="1" s="1"/>
  <c r="F699" i="1"/>
  <c r="I699" i="1" s="1"/>
  <c r="F700" i="1"/>
  <c r="I700" i="1" s="1"/>
  <c r="F701" i="1"/>
  <c r="I701" i="1" s="1"/>
  <c r="F702" i="1"/>
  <c r="I702" i="1" s="1"/>
  <c r="F703" i="1"/>
  <c r="I703" i="1" s="1"/>
  <c r="F704" i="1"/>
  <c r="I704" i="1" s="1"/>
  <c r="F705" i="1"/>
  <c r="I705" i="1" s="1"/>
  <c r="F706" i="1"/>
  <c r="I706" i="1" s="1"/>
  <c r="F707" i="1"/>
  <c r="I707" i="1" s="1"/>
  <c r="F708" i="1"/>
  <c r="I708" i="1" s="1"/>
  <c r="F709" i="1"/>
  <c r="I709" i="1" s="1"/>
  <c r="F710" i="1"/>
  <c r="I710" i="1" s="1"/>
  <c r="F711" i="1"/>
  <c r="I711" i="1" s="1"/>
  <c r="F712" i="1"/>
  <c r="I712" i="1" s="1"/>
  <c r="F713" i="1"/>
  <c r="I713" i="1" s="1"/>
  <c r="F714" i="1"/>
  <c r="I714" i="1" s="1"/>
  <c r="F715" i="1"/>
  <c r="I715" i="1" s="1"/>
  <c r="F716" i="1"/>
  <c r="I716" i="1" s="1"/>
  <c r="F717" i="1"/>
  <c r="I717" i="1" s="1"/>
  <c r="F718" i="1"/>
  <c r="I718" i="1" s="1"/>
  <c r="F719" i="1"/>
  <c r="I719" i="1" s="1"/>
  <c r="F720" i="1"/>
  <c r="I720" i="1" s="1"/>
  <c r="F721" i="1"/>
  <c r="I721" i="1" s="1"/>
  <c r="F722" i="1"/>
  <c r="I722" i="1" s="1"/>
  <c r="F723" i="1"/>
  <c r="I723" i="1" s="1"/>
  <c r="F724" i="1"/>
  <c r="I724" i="1" s="1"/>
  <c r="F725" i="1"/>
  <c r="I725" i="1" s="1"/>
  <c r="F726" i="1"/>
  <c r="I726" i="1" s="1"/>
  <c r="F727" i="1"/>
  <c r="I727" i="1" s="1"/>
  <c r="F728" i="1"/>
  <c r="I728" i="1" s="1"/>
  <c r="F729" i="1"/>
  <c r="I729" i="1" s="1"/>
  <c r="F730" i="1"/>
  <c r="I730" i="1" s="1"/>
  <c r="F731" i="1"/>
  <c r="I731" i="1" s="1"/>
  <c r="F732" i="1"/>
  <c r="I732" i="1" s="1"/>
  <c r="F733" i="1"/>
  <c r="I733" i="1" s="1"/>
  <c r="F734" i="1"/>
  <c r="I734" i="1" s="1"/>
  <c r="F735" i="1"/>
  <c r="I735" i="1" s="1"/>
  <c r="F736" i="1"/>
  <c r="I736" i="1" s="1"/>
  <c r="F737" i="1"/>
  <c r="I737" i="1" s="1"/>
  <c r="F738" i="1"/>
  <c r="I738" i="1" s="1"/>
  <c r="F739" i="1"/>
  <c r="I739" i="1" s="1"/>
  <c r="F740" i="1"/>
  <c r="I740" i="1" s="1"/>
  <c r="F741" i="1"/>
  <c r="I741" i="1" s="1"/>
  <c r="F742" i="1"/>
  <c r="I742" i="1" s="1"/>
  <c r="F743" i="1"/>
  <c r="I743" i="1" s="1"/>
  <c r="F744" i="1"/>
  <c r="I744" i="1" s="1"/>
  <c r="F745" i="1"/>
  <c r="I745" i="1" s="1"/>
  <c r="F746" i="1"/>
  <c r="I746" i="1" s="1"/>
  <c r="F747" i="1"/>
  <c r="I747" i="1" s="1"/>
  <c r="F748" i="1"/>
  <c r="I748" i="1" s="1"/>
  <c r="F749" i="1"/>
  <c r="I749" i="1" s="1"/>
  <c r="F750" i="1"/>
  <c r="I750" i="1" s="1"/>
  <c r="F751" i="1"/>
  <c r="I751" i="1" s="1"/>
  <c r="F752" i="1"/>
  <c r="I752" i="1" s="1"/>
  <c r="F753" i="1"/>
  <c r="I753" i="1" s="1"/>
  <c r="F754" i="1"/>
  <c r="I754" i="1" s="1"/>
  <c r="F755" i="1"/>
  <c r="I755" i="1" s="1"/>
  <c r="F756" i="1"/>
  <c r="I756" i="1" s="1"/>
  <c r="F757" i="1"/>
  <c r="I757" i="1" s="1"/>
  <c r="F758" i="1"/>
  <c r="I758" i="1" s="1"/>
  <c r="F759" i="1"/>
  <c r="I759" i="1" s="1"/>
  <c r="F760" i="1"/>
  <c r="I760" i="1" s="1"/>
  <c r="F761" i="1"/>
  <c r="I761" i="1" s="1"/>
  <c r="F762" i="1"/>
  <c r="I762" i="1" s="1"/>
  <c r="F763" i="1"/>
  <c r="I763" i="1" s="1"/>
  <c r="F764" i="1"/>
  <c r="I764" i="1" s="1"/>
  <c r="F765" i="1"/>
  <c r="I765" i="1" s="1"/>
  <c r="F766" i="1"/>
  <c r="I766" i="1" s="1"/>
  <c r="F767" i="1"/>
  <c r="I767" i="1" s="1"/>
  <c r="F768" i="1"/>
  <c r="I768" i="1" s="1"/>
  <c r="F769" i="1"/>
  <c r="I769" i="1" s="1"/>
  <c r="F770" i="1"/>
  <c r="I770" i="1" s="1"/>
  <c r="F771" i="1"/>
  <c r="I771" i="1" s="1"/>
  <c r="F772" i="1"/>
  <c r="I772" i="1" s="1"/>
  <c r="F773" i="1"/>
  <c r="I773" i="1" s="1"/>
  <c r="F774" i="1"/>
  <c r="I774" i="1" s="1"/>
  <c r="F775" i="1"/>
  <c r="I775" i="1" s="1"/>
  <c r="F776" i="1"/>
  <c r="I776" i="1" s="1"/>
  <c r="F777" i="1"/>
  <c r="I777" i="1" s="1"/>
  <c r="F778" i="1"/>
  <c r="I778" i="1" s="1"/>
  <c r="F779" i="1"/>
  <c r="I779" i="1" s="1"/>
  <c r="F780" i="1"/>
  <c r="I780" i="1" s="1"/>
  <c r="F781" i="1"/>
  <c r="I781" i="1" s="1"/>
  <c r="F782" i="1"/>
  <c r="I782" i="1" s="1"/>
  <c r="F783" i="1"/>
  <c r="I783" i="1" s="1"/>
  <c r="F784" i="1"/>
  <c r="I784" i="1" s="1"/>
  <c r="F785" i="1"/>
  <c r="I785" i="1" s="1"/>
  <c r="F786" i="1"/>
  <c r="I786" i="1" s="1"/>
  <c r="F787" i="1"/>
  <c r="I787" i="1" s="1"/>
  <c r="F788" i="1"/>
  <c r="I788" i="1" s="1"/>
  <c r="F789" i="1"/>
  <c r="I789" i="1" s="1"/>
  <c r="F790" i="1"/>
  <c r="I790" i="1" s="1"/>
  <c r="F791" i="1"/>
  <c r="I791" i="1" s="1"/>
  <c r="F792" i="1"/>
  <c r="I792" i="1" s="1"/>
  <c r="F793" i="1"/>
  <c r="I793" i="1" s="1"/>
  <c r="F794" i="1"/>
  <c r="I794" i="1" s="1"/>
  <c r="F795" i="1"/>
  <c r="I795" i="1" s="1"/>
  <c r="F796" i="1"/>
  <c r="I796" i="1" s="1"/>
  <c r="F797" i="1"/>
  <c r="I797" i="1" s="1"/>
  <c r="F798" i="1"/>
  <c r="I798" i="1" s="1"/>
  <c r="F799" i="1"/>
  <c r="I799" i="1" s="1"/>
  <c r="F800" i="1"/>
  <c r="I800" i="1" s="1"/>
  <c r="F801" i="1"/>
  <c r="I801" i="1" s="1"/>
  <c r="F802" i="1"/>
  <c r="I802" i="1" s="1"/>
  <c r="F803" i="1"/>
  <c r="I803" i="1" s="1"/>
  <c r="F804" i="1"/>
  <c r="I804" i="1" s="1"/>
  <c r="F805" i="1"/>
  <c r="I805" i="1" s="1"/>
  <c r="F806" i="1"/>
  <c r="I806" i="1" s="1"/>
  <c r="F807" i="1"/>
  <c r="I807" i="1" s="1"/>
  <c r="F808" i="1"/>
  <c r="I808" i="1" s="1"/>
  <c r="F809" i="1"/>
  <c r="I809" i="1" s="1"/>
  <c r="F810" i="1"/>
  <c r="I810" i="1" s="1"/>
  <c r="F811" i="1"/>
  <c r="I811" i="1" s="1"/>
  <c r="F812" i="1"/>
  <c r="I812" i="1" s="1"/>
  <c r="F813" i="1"/>
  <c r="I813" i="1" s="1"/>
  <c r="F814" i="1"/>
  <c r="I814" i="1" s="1"/>
  <c r="F815" i="1"/>
  <c r="I815" i="1" s="1"/>
  <c r="F816" i="1"/>
  <c r="I816" i="1" s="1"/>
  <c r="F817" i="1"/>
  <c r="I817" i="1" s="1"/>
  <c r="F818" i="1"/>
  <c r="I818" i="1" s="1"/>
  <c r="F819" i="1"/>
  <c r="I819" i="1" s="1"/>
  <c r="F820" i="1"/>
  <c r="I820" i="1" s="1"/>
  <c r="F821" i="1"/>
  <c r="I821" i="1" s="1"/>
  <c r="F822" i="1"/>
  <c r="I822" i="1" s="1"/>
  <c r="F823" i="1"/>
  <c r="I823" i="1" s="1"/>
  <c r="F824" i="1"/>
  <c r="I824" i="1" s="1"/>
  <c r="F825" i="1"/>
  <c r="I825" i="1" s="1"/>
  <c r="F826" i="1"/>
  <c r="I826" i="1" s="1"/>
  <c r="F827" i="1"/>
  <c r="I827" i="1" s="1"/>
  <c r="F828" i="1"/>
  <c r="I828" i="1" s="1"/>
  <c r="F829" i="1"/>
  <c r="I829" i="1" s="1"/>
  <c r="F830" i="1"/>
  <c r="I830" i="1" s="1"/>
  <c r="F831" i="1"/>
  <c r="I831" i="1" s="1"/>
  <c r="F832" i="1"/>
  <c r="I832" i="1" s="1"/>
  <c r="F833" i="1"/>
  <c r="I833" i="1" s="1"/>
  <c r="F834" i="1"/>
  <c r="I834" i="1" s="1"/>
  <c r="F835" i="1"/>
  <c r="I835" i="1" s="1"/>
  <c r="F836" i="1"/>
  <c r="I836" i="1" s="1"/>
  <c r="F837" i="1"/>
  <c r="I837" i="1" s="1"/>
  <c r="F838" i="1"/>
  <c r="I838" i="1" s="1"/>
  <c r="F839" i="1"/>
  <c r="I839" i="1" s="1"/>
  <c r="F840" i="1"/>
  <c r="I840" i="1" s="1"/>
  <c r="F841" i="1"/>
  <c r="I841" i="1" s="1"/>
  <c r="F842" i="1"/>
  <c r="I842" i="1" s="1"/>
  <c r="F843" i="1"/>
  <c r="I843" i="1" s="1"/>
  <c r="F844" i="1"/>
  <c r="I844" i="1" s="1"/>
  <c r="F845" i="1"/>
  <c r="I845" i="1" s="1"/>
  <c r="F846" i="1"/>
  <c r="I846" i="1" s="1"/>
  <c r="F847" i="1"/>
  <c r="I847" i="1" s="1"/>
  <c r="F848" i="1"/>
  <c r="I848" i="1" s="1"/>
  <c r="F849" i="1"/>
  <c r="I849" i="1" s="1"/>
  <c r="F850" i="1"/>
  <c r="I850" i="1" s="1"/>
  <c r="F851" i="1"/>
  <c r="I851" i="1" s="1"/>
  <c r="F852" i="1"/>
  <c r="I852" i="1" s="1"/>
  <c r="F853" i="1"/>
  <c r="I853" i="1" s="1"/>
  <c r="F854" i="1"/>
  <c r="I854" i="1" s="1"/>
  <c r="F855" i="1"/>
  <c r="I855" i="1" s="1"/>
  <c r="F856" i="1"/>
  <c r="I856" i="1" s="1"/>
  <c r="F857" i="1"/>
  <c r="I857" i="1" s="1"/>
  <c r="F858" i="1"/>
  <c r="I858" i="1" s="1"/>
  <c r="F859" i="1"/>
  <c r="I859" i="1" s="1"/>
  <c r="F860" i="1"/>
  <c r="I860" i="1" s="1"/>
  <c r="F861" i="1"/>
  <c r="I861" i="1" s="1"/>
  <c r="F862" i="1"/>
  <c r="I862" i="1" s="1"/>
  <c r="F863" i="1"/>
  <c r="I863" i="1" s="1"/>
  <c r="F864" i="1"/>
  <c r="I864" i="1" s="1"/>
  <c r="F865" i="1"/>
  <c r="I865" i="1" s="1"/>
  <c r="F866" i="1"/>
  <c r="I866" i="1" s="1"/>
  <c r="F867" i="1"/>
  <c r="I867" i="1" s="1"/>
  <c r="F868" i="1"/>
  <c r="I868" i="1" s="1"/>
  <c r="F869" i="1"/>
  <c r="I869" i="1" s="1"/>
  <c r="F870" i="1"/>
  <c r="I870" i="1" s="1"/>
  <c r="F871" i="1"/>
  <c r="I871" i="1" s="1"/>
  <c r="F872" i="1"/>
  <c r="I872" i="1" s="1"/>
  <c r="F873" i="1"/>
  <c r="I873" i="1" s="1"/>
  <c r="F874" i="1"/>
  <c r="I874" i="1" s="1"/>
  <c r="F875" i="1"/>
  <c r="I875" i="1" s="1"/>
  <c r="F876" i="1"/>
  <c r="I876" i="1" s="1"/>
  <c r="F877" i="1"/>
  <c r="I877" i="1" s="1"/>
  <c r="F878" i="1"/>
  <c r="I878" i="1" s="1"/>
  <c r="F879" i="1"/>
  <c r="I879" i="1" s="1"/>
  <c r="F880" i="1"/>
  <c r="I880" i="1" s="1"/>
  <c r="F881" i="1"/>
  <c r="I881" i="1" s="1"/>
  <c r="F882" i="1"/>
  <c r="I882" i="1" s="1"/>
  <c r="F883" i="1"/>
  <c r="I883" i="1" s="1"/>
  <c r="F884" i="1"/>
  <c r="I884" i="1" s="1"/>
  <c r="F885" i="1"/>
  <c r="I885" i="1" s="1"/>
  <c r="F886" i="1"/>
  <c r="I886" i="1" s="1"/>
  <c r="F887" i="1"/>
  <c r="I887" i="1" s="1"/>
  <c r="F888" i="1"/>
  <c r="I888" i="1" s="1"/>
  <c r="F889" i="1"/>
  <c r="I889" i="1" s="1"/>
  <c r="F890" i="1"/>
  <c r="I890" i="1" s="1"/>
  <c r="F891" i="1"/>
  <c r="I891" i="1" s="1"/>
  <c r="F892" i="1"/>
  <c r="I892" i="1" s="1"/>
  <c r="F893" i="1"/>
  <c r="I893" i="1" s="1"/>
  <c r="F894" i="1"/>
  <c r="I894" i="1" s="1"/>
  <c r="F895" i="1"/>
  <c r="I895" i="1" s="1"/>
  <c r="F896" i="1"/>
  <c r="I896" i="1" s="1"/>
  <c r="F897" i="1"/>
  <c r="I897" i="1" s="1"/>
  <c r="F898" i="1"/>
  <c r="I898" i="1" s="1"/>
  <c r="F899" i="1"/>
  <c r="I899" i="1" s="1"/>
  <c r="F900" i="1"/>
  <c r="I900" i="1" s="1"/>
  <c r="F901" i="1"/>
  <c r="I901" i="1" s="1"/>
  <c r="F902" i="1"/>
  <c r="I902" i="1" s="1"/>
  <c r="F903" i="1"/>
  <c r="I903" i="1" s="1"/>
  <c r="F904" i="1"/>
  <c r="I904" i="1" s="1"/>
  <c r="F905" i="1"/>
  <c r="I905" i="1" s="1"/>
  <c r="F906" i="1"/>
  <c r="I906" i="1" s="1"/>
  <c r="F907" i="1"/>
  <c r="I907" i="1" s="1"/>
  <c r="F908" i="1"/>
  <c r="I908" i="1" s="1"/>
  <c r="F909" i="1"/>
  <c r="I909" i="1" s="1"/>
  <c r="F910" i="1"/>
  <c r="I910" i="1" s="1"/>
  <c r="F911" i="1"/>
  <c r="I911" i="1" s="1"/>
  <c r="F912" i="1"/>
  <c r="I912" i="1" s="1"/>
  <c r="F913" i="1"/>
  <c r="I913" i="1" s="1"/>
  <c r="F914" i="1"/>
  <c r="I914" i="1" s="1"/>
  <c r="F915" i="1"/>
  <c r="I915" i="1" s="1"/>
  <c r="F916" i="1"/>
  <c r="I916" i="1" s="1"/>
  <c r="F917" i="1"/>
  <c r="I917" i="1" s="1"/>
  <c r="F918" i="1"/>
  <c r="I918" i="1" s="1"/>
  <c r="F919" i="1"/>
  <c r="I919" i="1" s="1"/>
  <c r="F920" i="1"/>
  <c r="I920" i="1" s="1"/>
  <c r="F921" i="1"/>
  <c r="I921" i="1" s="1"/>
  <c r="F922" i="1"/>
  <c r="I922" i="1" s="1"/>
  <c r="F923" i="1"/>
  <c r="I923" i="1" s="1"/>
  <c r="F924" i="1"/>
  <c r="I924" i="1" s="1"/>
  <c r="F925" i="1"/>
  <c r="I925" i="1" s="1"/>
  <c r="F926" i="1"/>
  <c r="I926" i="1" s="1"/>
  <c r="F927" i="1"/>
  <c r="I927" i="1" s="1"/>
  <c r="F928" i="1"/>
  <c r="I928" i="1" s="1"/>
  <c r="F929" i="1"/>
  <c r="I929" i="1" s="1"/>
  <c r="F930" i="1"/>
  <c r="I930" i="1" s="1"/>
  <c r="F931" i="1"/>
  <c r="I931" i="1" s="1"/>
  <c r="F932" i="1"/>
  <c r="I932" i="1" s="1"/>
  <c r="F933" i="1"/>
  <c r="I933" i="1" s="1"/>
  <c r="F934" i="1"/>
  <c r="I934" i="1" s="1"/>
  <c r="F935" i="1"/>
  <c r="I935" i="1" s="1"/>
  <c r="F936" i="1"/>
  <c r="I936" i="1" s="1"/>
  <c r="F937" i="1"/>
  <c r="I937" i="1" s="1"/>
  <c r="F938" i="1"/>
  <c r="I938" i="1" s="1"/>
  <c r="F939" i="1"/>
  <c r="I939" i="1" s="1"/>
  <c r="F940" i="1"/>
  <c r="I940" i="1" s="1"/>
  <c r="F941" i="1"/>
  <c r="I941" i="1" s="1"/>
  <c r="F942" i="1"/>
  <c r="I942" i="1" s="1"/>
  <c r="F943" i="1"/>
  <c r="I943" i="1" s="1"/>
  <c r="F944" i="1"/>
  <c r="I944" i="1" s="1"/>
  <c r="F945" i="1"/>
  <c r="I945" i="1" s="1"/>
  <c r="F946" i="1"/>
  <c r="I946" i="1" s="1"/>
  <c r="F947" i="1"/>
  <c r="I947" i="1" s="1"/>
  <c r="F948" i="1"/>
  <c r="I948" i="1" s="1"/>
  <c r="F949" i="1"/>
  <c r="I949" i="1" s="1"/>
  <c r="F950" i="1"/>
  <c r="I950" i="1" s="1"/>
  <c r="F951" i="1"/>
  <c r="I951" i="1" s="1"/>
  <c r="F952" i="1"/>
  <c r="I952" i="1" s="1"/>
  <c r="F953" i="1"/>
  <c r="I953" i="1" s="1"/>
  <c r="F954" i="1"/>
  <c r="I954" i="1" s="1"/>
  <c r="F955" i="1"/>
  <c r="I955" i="1" s="1"/>
  <c r="F956" i="1"/>
  <c r="I956" i="1" s="1"/>
  <c r="F957" i="1"/>
  <c r="I957" i="1" s="1"/>
  <c r="F958" i="1"/>
  <c r="I958" i="1" s="1"/>
  <c r="F959" i="1"/>
  <c r="I959" i="1" s="1"/>
  <c r="F960" i="1"/>
  <c r="I960" i="1" s="1"/>
  <c r="F961" i="1"/>
  <c r="I961" i="1" s="1"/>
  <c r="F962" i="1"/>
  <c r="I962" i="1" s="1"/>
  <c r="F963" i="1"/>
  <c r="I963" i="1" s="1"/>
  <c r="F964" i="1"/>
  <c r="I964" i="1" s="1"/>
  <c r="F965" i="1"/>
  <c r="I965" i="1" s="1"/>
  <c r="F966" i="1"/>
  <c r="I966" i="1" s="1"/>
  <c r="F967" i="1"/>
  <c r="I967" i="1" s="1"/>
  <c r="F968" i="1"/>
  <c r="I968" i="1" s="1"/>
  <c r="F969" i="1"/>
  <c r="I969" i="1" s="1"/>
  <c r="F970" i="1"/>
  <c r="I970" i="1" s="1"/>
  <c r="F971" i="1"/>
  <c r="I971" i="1" s="1"/>
  <c r="F972" i="1"/>
  <c r="I972" i="1" s="1"/>
  <c r="F973" i="1"/>
  <c r="I973" i="1" s="1"/>
  <c r="F974" i="1"/>
  <c r="I974" i="1" s="1"/>
  <c r="F975" i="1"/>
  <c r="I975" i="1" s="1"/>
  <c r="F976" i="1"/>
  <c r="I976" i="1" s="1"/>
  <c r="F977" i="1"/>
  <c r="I977" i="1" s="1"/>
  <c r="F978" i="1"/>
  <c r="I978" i="1" s="1"/>
  <c r="F979" i="1"/>
  <c r="I979" i="1" s="1"/>
  <c r="F980" i="1"/>
  <c r="I980" i="1" s="1"/>
  <c r="F981" i="1"/>
  <c r="I981" i="1" s="1"/>
  <c r="F982" i="1"/>
  <c r="I982" i="1" s="1"/>
  <c r="F983" i="1"/>
  <c r="I983" i="1" s="1"/>
  <c r="F984" i="1"/>
  <c r="I984" i="1" s="1"/>
  <c r="F985" i="1"/>
  <c r="I985" i="1" s="1"/>
  <c r="F986" i="1"/>
  <c r="I986" i="1" s="1"/>
  <c r="F987" i="1"/>
  <c r="I987" i="1" s="1"/>
  <c r="F988" i="1"/>
  <c r="I988" i="1" s="1"/>
  <c r="F989" i="1"/>
  <c r="I989" i="1" s="1"/>
  <c r="F990" i="1"/>
  <c r="I990" i="1" s="1"/>
  <c r="F991" i="1"/>
  <c r="I991" i="1" s="1"/>
  <c r="F992" i="1"/>
  <c r="I992" i="1" s="1"/>
  <c r="F993" i="1"/>
  <c r="I993" i="1" s="1"/>
  <c r="F994" i="1"/>
  <c r="I994" i="1" s="1"/>
  <c r="F995" i="1"/>
  <c r="I995" i="1" s="1"/>
  <c r="F996" i="1"/>
  <c r="I996" i="1" s="1"/>
  <c r="F997" i="1"/>
  <c r="I997" i="1" s="1"/>
  <c r="F998" i="1"/>
  <c r="I998" i="1" s="1"/>
  <c r="F999" i="1"/>
  <c r="I999" i="1" s="1"/>
  <c r="F1000" i="1"/>
  <c r="I1000" i="1" s="1"/>
  <c r="F1001" i="1"/>
  <c r="I1001" i="1" s="1"/>
  <c r="F1002" i="1"/>
  <c r="I1002" i="1" s="1"/>
  <c r="F1003" i="1"/>
  <c r="I1003" i="1" s="1"/>
  <c r="F1004" i="1"/>
  <c r="I1004" i="1" s="1"/>
  <c r="F1005" i="1"/>
  <c r="I1005" i="1" s="1"/>
  <c r="F1006" i="1"/>
  <c r="I1006" i="1" s="1"/>
  <c r="F1007" i="1"/>
  <c r="I1007" i="1" s="1"/>
  <c r="F1008" i="1"/>
  <c r="I1008" i="1" s="1"/>
  <c r="F1009" i="1"/>
  <c r="I1009" i="1" s="1"/>
  <c r="F1010" i="1"/>
  <c r="I1010" i="1" s="1"/>
  <c r="F1011" i="1"/>
  <c r="I1011" i="1" s="1"/>
  <c r="F1012" i="1"/>
  <c r="I1012" i="1" s="1"/>
  <c r="F1013" i="1"/>
  <c r="I1013" i="1" s="1"/>
  <c r="F1014" i="1"/>
  <c r="I1014" i="1" s="1"/>
  <c r="F1015" i="1"/>
  <c r="I1015" i="1" s="1"/>
  <c r="F1016" i="1"/>
  <c r="I1016" i="1" s="1"/>
  <c r="F1017" i="1"/>
  <c r="I1017" i="1" s="1"/>
  <c r="F1018" i="1"/>
  <c r="I1018" i="1" s="1"/>
  <c r="F1019" i="1"/>
  <c r="I1019" i="1" s="1"/>
  <c r="F1020" i="1"/>
  <c r="I1020" i="1" s="1"/>
  <c r="F1021" i="1"/>
  <c r="I1021" i="1" s="1"/>
  <c r="F1022" i="1"/>
  <c r="I1022" i="1" s="1"/>
  <c r="F1023" i="1"/>
  <c r="I1023" i="1" s="1"/>
  <c r="F1024" i="1"/>
  <c r="I1024" i="1" s="1"/>
  <c r="F1025" i="1"/>
  <c r="I1025" i="1" s="1"/>
  <c r="F1026" i="1"/>
  <c r="I1026" i="1" s="1"/>
  <c r="F1027" i="1"/>
  <c r="I1027" i="1" s="1"/>
  <c r="F1028" i="1"/>
  <c r="I1028" i="1" s="1"/>
  <c r="F1029" i="1"/>
  <c r="I1029" i="1" s="1"/>
  <c r="F1030" i="1"/>
  <c r="I1030" i="1" s="1"/>
  <c r="F1031" i="1"/>
  <c r="I1031" i="1" s="1"/>
  <c r="F1032" i="1"/>
  <c r="I1032" i="1" s="1"/>
  <c r="F1033" i="1"/>
  <c r="I1033" i="1" s="1"/>
  <c r="F1034" i="1"/>
  <c r="I1034" i="1" s="1"/>
  <c r="F1035" i="1"/>
  <c r="I1035" i="1" s="1"/>
  <c r="F1036" i="1"/>
  <c r="I1036" i="1" s="1"/>
  <c r="F1037" i="1"/>
  <c r="I1037" i="1" s="1"/>
  <c r="F1038" i="1"/>
  <c r="I1038" i="1" s="1"/>
  <c r="F1039" i="1"/>
  <c r="I1039" i="1" s="1"/>
  <c r="F1040" i="1"/>
  <c r="I1040" i="1" s="1"/>
  <c r="F1041" i="1"/>
  <c r="I1041" i="1" s="1"/>
  <c r="F1042" i="1"/>
  <c r="I1042" i="1" s="1"/>
  <c r="F1043" i="1"/>
  <c r="I1043" i="1" s="1"/>
  <c r="F1044" i="1"/>
  <c r="I1044" i="1" s="1"/>
  <c r="F1045" i="1"/>
  <c r="I1045" i="1" s="1"/>
  <c r="F1046" i="1"/>
  <c r="I1046" i="1" s="1"/>
  <c r="F1047" i="1"/>
  <c r="I1047" i="1" s="1"/>
  <c r="F1048" i="1"/>
  <c r="I1048" i="1" s="1"/>
  <c r="F1049" i="1"/>
  <c r="I1049" i="1" s="1"/>
  <c r="F1050" i="1"/>
  <c r="I1050" i="1" s="1"/>
  <c r="F1051" i="1"/>
  <c r="I1051" i="1" s="1"/>
  <c r="F1052" i="1"/>
  <c r="I1052" i="1" s="1"/>
  <c r="F1053" i="1"/>
  <c r="I1053" i="1" s="1"/>
  <c r="F1054" i="1"/>
  <c r="I1054" i="1" s="1"/>
  <c r="F1055" i="1"/>
  <c r="I1055" i="1" s="1"/>
  <c r="F1056" i="1"/>
  <c r="I1056" i="1" s="1"/>
  <c r="F1057" i="1"/>
  <c r="I1057" i="1" s="1"/>
  <c r="F1058" i="1"/>
  <c r="I1058" i="1" s="1"/>
  <c r="F1059" i="1"/>
  <c r="I1059" i="1" s="1"/>
  <c r="F1060" i="1"/>
  <c r="I1060" i="1" s="1"/>
  <c r="F1061" i="1"/>
  <c r="I1061" i="1" s="1"/>
  <c r="F1062" i="1"/>
  <c r="I1062" i="1" s="1"/>
  <c r="F1063" i="1"/>
  <c r="I1063" i="1" s="1"/>
  <c r="F1064" i="1"/>
  <c r="I1064" i="1" s="1"/>
  <c r="F1065" i="1"/>
  <c r="I1065" i="1" s="1"/>
  <c r="F1066" i="1"/>
  <c r="I1066" i="1" s="1"/>
  <c r="F1067" i="1"/>
  <c r="I1067" i="1" s="1"/>
  <c r="F1068" i="1"/>
  <c r="I1068" i="1" s="1"/>
  <c r="F1069" i="1"/>
  <c r="I1069" i="1" s="1"/>
  <c r="F1070" i="1"/>
  <c r="I1070" i="1" s="1"/>
  <c r="F1071" i="1"/>
  <c r="I1071" i="1" s="1"/>
  <c r="F1072" i="1"/>
  <c r="I1072" i="1" s="1"/>
  <c r="F1073" i="1"/>
  <c r="I1073" i="1" s="1"/>
  <c r="F1074" i="1"/>
  <c r="I1074" i="1" s="1"/>
  <c r="F1075" i="1"/>
  <c r="I1075" i="1" s="1"/>
  <c r="F1076" i="1"/>
  <c r="I1076" i="1" s="1"/>
  <c r="F1077" i="1"/>
  <c r="I1077" i="1" s="1"/>
  <c r="F1078" i="1"/>
  <c r="I1078" i="1" s="1"/>
  <c r="F1079" i="1"/>
  <c r="I1079" i="1" s="1"/>
  <c r="F1080" i="1"/>
  <c r="I1080" i="1" s="1"/>
  <c r="F1081" i="1"/>
  <c r="I1081" i="1" s="1"/>
  <c r="F1082" i="1"/>
  <c r="I1082" i="1" s="1"/>
  <c r="F1083" i="1"/>
  <c r="I1083" i="1" s="1"/>
  <c r="F1084" i="1"/>
  <c r="I1084" i="1" s="1"/>
  <c r="F1085" i="1"/>
  <c r="I1085" i="1" s="1"/>
  <c r="F1086" i="1"/>
  <c r="I1086" i="1" s="1"/>
  <c r="F1087" i="1"/>
  <c r="I1087" i="1" s="1"/>
  <c r="F1088" i="1"/>
  <c r="I1088" i="1" s="1"/>
  <c r="F1089" i="1"/>
  <c r="I1089" i="1" s="1"/>
  <c r="F1090" i="1"/>
  <c r="I1090" i="1" s="1"/>
  <c r="F1091" i="1"/>
  <c r="I1091" i="1" s="1"/>
  <c r="F1092" i="1"/>
  <c r="I1092" i="1" s="1"/>
  <c r="F1093" i="1"/>
  <c r="I1093" i="1" s="1"/>
  <c r="F1094" i="1"/>
  <c r="I1094" i="1" s="1"/>
  <c r="F1095" i="1"/>
  <c r="I1095" i="1" s="1"/>
  <c r="F1096" i="1"/>
  <c r="I1096" i="1" s="1"/>
  <c r="F1097" i="1"/>
  <c r="I1097" i="1" s="1"/>
  <c r="F1098" i="1"/>
  <c r="I1098" i="1" s="1"/>
  <c r="F1099" i="1"/>
  <c r="I1099" i="1" s="1"/>
  <c r="F1100" i="1"/>
  <c r="I1100" i="1" s="1"/>
  <c r="F1101" i="1"/>
  <c r="I1101" i="1" s="1"/>
  <c r="F1102" i="1"/>
  <c r="I1102" i="1" s="1"/>
  <c r="F1103" i="1"/>
  <c r="I1103" i="1" s="1"/>
  <c r="F1104" i="1"/>
  <c r="I1104" i="1" s="1"/>
  <c r="F1105" i="1"/>
  <c r="I1105" i="1" s="1"/>
  <c r="F1106" i="1"/>
  <c r="I1106" i="1" s="1"/>
  <c r="F1107" i="1"/>
  <c r="I1107" i="1" s="1"/>
  <c r="F1108" i="1"/>
  <c r="I1108" i="1" s="1"/>
  <c r="F1109" i="1"/>
  <c r="I1109" i="1" s="1"/>
  <c r="F1110" i="1"/>
  <c r="I1110" i="1" s="1"/>
  <c r="F1111" i="1"/>
  <c r="I1111" i="1" s="1"/>
  <c r="F1112" i="1"/>
  <c r="I1112" i="1" s="1"/>
  <c r="F1113" i="1"/>
  <c r="I1113" i="1" s="1"/>
  <c r="F1114" i="1"/>
  <c r="I1114" i="1" s="1"/>
  <c r="F1115" i="1"/>
  <c r="I1115" i="1" s="1"/>
  <c r="F1116" i="1"/>
  <c r="I1116" i="1" s="1"/>
  <c r="F1117" i="1"/>
  <c r="I1117" i="1" s="1"/>
  <c r="F1118" i="1"/>
  <c r="I1118" i="1" s="1"/>
  <c r="F1119" i="1"/>
  <c r="I1119" i="1" s="1"/>
  <c r="F1120" i="1"/>
  <c r="I1120" i="1" s="1"/>
  <c r="F1121" i="1"/>
  <c r="I1121" i="1" s="1"/>
  <c r="F1122" i="1"/>
  <c r="I1122" i="1" s="1"/>
  <c r="F1123" i="1"/>
  <c r="I1123" i="1" s="1"/>
  <c r="F1124" i="1"/>
  <c r="I1124" i="1" s="1"/>
  <c r="F1125" i="1"/>
  <c r="I1125" i="1" s="1"/>
  <c r="F1126" i="1"/>
  <c r="I1126" i="1" s="1"/>
  <c r="F1127" i="1"/>
  <c r="I1127" i="1" s="1"/>
  <c r="F1128" i="1"/>
  <c r="I1128" i="1" s="1"/>
  <c r="F1129" i="1"/>
  <c r="I1129" i="1" s="1"/>
  <c r="F1130" i="1"/>
  <c r="I1130" i="1" s="1"/>
  <c r="F1131" i="1"/>
  <c r="I1131" i="1" s="1"/>
  <c r="F1132" i="1"/>
  <c r="I1132" i="1" s="1"/>
  <c r="F1133" i="1"/>
  <c r="I1133" i="1" s="1"/>
  <c r="F1134" i="1"/>
  <c r="I1134" i="1" s="1"/>
  <c r="F1135" i="1"/>
  <c r="I1135" i="1" s="1"/>
  <c r="F1136" i="1"/>
  <c r="I1136" i="1" s="1"/>
  <c r="F1137" i="1"/>
  <c r="I1137" i="1" s="1"/>
  <c r="F1138" i="1"/>
  <c r="I1138" i="1" s="1"/>
  <c r="F1139" i="1"/>
  <c r="I1139" i="1" s="1"/>
  <c r="F1140" i="1"/>
  <c r="I1140" i="1" s="1"/>
  <c r="F1141" i="1"/>
  <c r="I1141" i="1" s="1"/>
  <c r="F1142" i="1"/>
  <c r="I1142" i="1" s="1"/>
  <c r="F1143" i="1"/>
  <c r="I1143" i="1" s="1"/>
  <c r="F1144" i="1"/>
  <c r="I1144" i="1" s="1"/>
  <c r="F1145" i="1"/>
  <c r="I1145" i="1" s="1"/>
  <c r="F1146" i="1"/>
  <c r="I1146" i="1" s="1"/>
  <c r="F1147" i="1"/>
  <c r="I1147" i="1" s="1"/>
  <c r="F1148" i="1"/>
  <c r="I1148" i="1" s="1"/>
  <c r="F1149" i="1"/>
  <c r="I1149" i="1" s="1"/>
  <c r="F1150" i="1"/>
  <c r="I1150" i="1" s="1"/>
  <c r="F1151" i="1"/>
  <c r="I1151" i="1" s="1"/>
  <c r="F1152" i="1"/>
  <c r="I1152" i="1" s="1"/>
  <c r="F1153" i="1"/>
  <c r="I1153" i="1" s="1"/>
  <c r="F1154" i="1"/>
  <c r="I1154" i="1" s="1"/>
  <c r="F1155" i="1"/>
  <c r="I1155" i="1" s="1"/>
  <c r="F1156" i="1"/>
  <c r="I1156" i="1" s="1"/>
  <c r="F1157" i="1"/>
  <c r="I1157" i="1" s="1"/>
  <c r="F1158" i="1"/>
  <c r="I1158" i="1" s="1"/>
  <c r="F1159" i="1"/>
  <c r="I1159" i="1" s="1"/>
  <c r="F1160" i="1"/>
  <c r="I1160" i="1" s="1"/>
  <c r="F1161" i="1"/>
  <c r="I1161" i="1" s="1"/>
  <c r="F1162" i="1"/>
  <c r="I1162" i="1" s="1"/>
  <c r="F1163" i="1"/>
  <c r="I1163" i="1" s="1"/>
  <c r="F1164" i="1"/>
  <c r="I1164" i="1" s="1"/>
  <c r="F1165" i="1"/>
  <c r="I1165" i="1" s="1"/>
  <c r="F1166" i="1"/>
  <c r="I1166" i="1" s="1"/>
  <c r="F1167" i="1"/>
  <c r="I1167" i="1" s="1"/>
  <c r="F1168" i="1"/>
  <c r="I1168" i="1" s="1"/>
  <c r="F1169" i="1"/>
  <c r="I1169" i="1" s="1"/>
  <c r="F1170" i="1"/>
  <c r="I1170" i="1" s="1"/>
  <c r="N1170" i="1" s="1" a="1"/>
  <c r="N1170" i="1" s="1"/>
  <c r="F1171" i="1"/>
  <c r="I1171" i="1" s="1"/>
  <c r="F1172" i="1"/>
  <c r="I1172" i="1" s="1"/>
  <c r="F1173" i="1"/>
  <c r="I1173" i="1" s="1"/>
  <c r="N1173" i="1" s="1" a="1"/>
  <c r="N1173" i="1" s="1"/>
  <c r="F1174" i="1"/>
  <c r="I1174" i="1" s="1"/>
  <c r="F1175" i="1"/>
  <c r="I1175" i="1" s="1"/>
  <c r="F1176" i="1"/>
  <c r="I1176" i="1" s="1"/>
  <c r="F1177" i="1"/>
  <c r="I1177" i="1" s="1"/>
  <c r="F1178" i="1"/>
  <c r="I1178" i="1" s="1"/>
  <c r="N1178" i="1" s="1" a="1"/>
  <c r="N1178" i="1" s="1"/>
  <c r="F1179" i="1"/>
  <c r="I1179" i="1" s="1"/>
  <c r="F1180" i="1"/>
  <c r="I1180" i="1" s="1"/>
  <c r="F1181" i="1"/>
  <c r="I1181" i="1" s="1"/>
  <c r="N1181" i="1" s="1" a="1"/>
  <c r="N1181" i="1" s="1"/>
  <c r="F1182" i="1"/>
  <c r="I1182" i="1" s="1"/>
  <c r="F1183" i="1"/>
  <c r="I1183" i="1" s="1"/>
  <c r="F1184" i="1"/>
  <c r="I1184" i="1" s="1"/>
  <c r="F1185" i="1"/>
  <c r="I1185" i="1" s="1"/>
  <c r="F1186" i="1"/>
  <c r="I1186" i="1" s="1"/>
  <c r="N1186" i="1" s="1" a="1"/>
  <c r="N1186" i="1" s="1"/>
  <c r="F1187" i="1"/>
  <c r="I1187" i="1" s="1"/>
  <c r="F1188" i="1"/>
  <c r="I1188" i="1" s="1"/>
  <c r="F1189" i="1"/>
  <c r="I1189" i="1" s="1"/>
  <c r="N1189" i="1" s="1" a="1"/>
  <c r="N1189" i="1" s="1"/>
  <c r="F1190" i="1"/>
  <c r="I1190" i="1" s="1"/>
  <c r="F1191" i="1"/>
  <c r="I1191" i="1" s="1"/>
  <c r="F1192" i="1"/>
  <c r="I1192" i="1" s="1"/>
  <c r="F1193" i="1"/>
  <c r="I1193" i="1" s="1"/>
  <c r="F1194" i="1"/>
  <c r="I1194" i="1" s="1"/>
  <c r="N1194" i="1" s="1" a="1"/>
  <c r="N1194" i="1" s="1"/>
  <c r="F1195" i="1"/>
  <c r="I1195" i="1" s="1"/>
  <c r="F1196" i="1"/>
  <c r="I1196" i="1" s="1"/>
  <c r="F1197" i="1"/>
  <c r="I1197" i="1" s="1"/>
  <c r="N1197" i="1" s="1" a="1"/>
  <c r="N1197" i="1" s="1"/>
  <c r="F1198" i="1"/>
  <c r="I1198" i="1" s="1"/>
  <c r="F1199" i="1"/>
  <c r="I1199" i="1" s="1"/>
  <c r="F1200" i="1"/>
  <c r="I1200" i="1" s="1"/>
  <c r="F1201" i="1"/>
  <c r="I1201" i="1" s="1"/>
  <c r="F1202" i="1"/>
  <c r="I1202" i="1" s="1"/>
  <c r="N1202" i="1" s="1" a="1"/>
  <c r="N1202" i="1" s="1"/>
  <c r="F1203" i="1"/>
  <c r="I1203" i="1" s="1"/>
  <c r="F1204" i="1"/>
  <c r="I1204" i="1" s="1"/>
  <c r="F1205" i="1"/>
  <c r="I1205" i="1" s="1"/>
  <c r="N1205" i="1" s="1" a="1"/>
  <c r="N1205" i="1" s="1"/>
  <c r="F1206" i="1"/>
  <c r="I1206" i="1" s="1"/>
  <c r="F1207" i="1"/>
  <c r="I1207" i="1" s="1"/>
  <c r="F1208" i="1"/>
  <c r="I1208" i="1" s="1"/>
  <c r="F1209" i="1"/>
  <c r="I1209" i="1" s="1"/>
  <c r="F1210" i="1"/>
  <c r="I1210" i="1" s="1"/>
  <c r="N1210" i="1" s="1" a="1"/>
  <c r="N1210" i="1" s="1"/>
  <c r="F1211" i="1"/>
  <c r="I1211" i="1" s="1"/>
  <c r="F1212" i="1"/>
  <c r="I1212" i="1" s="1"/>
  <c r="F1213" i="1"/>
  <c r="I1213" i="1" s="1"/>
  <c r="N1213" i="1" s="1" a="1"/>
  <c r="N1213" i="1" s="1"/>
  <c r="F1214" i="1"/>
  <c r="I1214" i="1" s="1"/>
  <c r="F1215" i="1"/>
  <c r="I1215" i="1" s="1"/>
  <c r="F1216" i="1"/>
  <c r="I1216" i="1" s="1"/>
  <c r="F1217" i="1"/>
  <c r="I1217" i="1" s="1"/>
  <c r="F1218" i="1"/>
  <c r="I1218" i="1" s="1"/>
  <c r="N1218" i="1" s="1" a="1"/>
  <c r="N1218" i="1" s="1"/>
  <c r="F1219" i="1"/>
  <c r="I1219" i="1" s="1"/>
  <c r="F1220" i="1"/>
  <c r="I1220" i="1" s="1"/>
  <c r="F1221" i="1"/>
  <c r="I1221" i="1" s="1"/>
  <c r="N1221" i="1" s="1" a="1"/>
  <c r="N1221" i="1" s="1"/>
  <c r="F1222" i="1"/>
  <c r="I1222" i="1" s="1"/>
  <c r="F1223" i="1"/>
  <c r="I1223" i="1" s="1"/>
  <c r="F1224" i="1"/>
  <c r="I1224" i="1" s="1"/>
  <c r="F1225" i="1"/>
  <c r="I1225" i="1" s="1"/>
  <c r="F1226" i="1"/>
  <c r="I1226" i="1" s="1"/>
  <c r="N1226" i="1" s="1" a="1"/>
  <c r="N1226" i="1" s="1"/>
  <c r="F1227" i="1"/>
  <c r="I1227" i="1" s="1"/>
  <c r="F1228" i="1"/>
  <c r="I1228" i="1" s="1"/>
  <c r="F1229" i="1"/>
  <c r="I1229" i="1" s="1"/>
  <c r="N1229" i="1" s="1" a="1"/>
  <c r="N1229" i="1" s="1"/>
  <c r="F1230" i="1"/>
  <c r="I1230" i="1" s="1"/>
  <c r="F1231" i="1"/>
  <c r="I1231" i="1" s="1"/>
  <c r="F1232" i="1"/>
  <c r="I1232" i="1" s="1"/>
  <c r="F1233" i="1"/>
  <c r="I1233" i="1" s="1"/>
  <c r="F1234" i="1"/>
  <c r="I1234" i="1" s="1"/>
  <c r="N1234" i="1" s="1" a="1"/>
  <c r="N1234" i="1" s="1"/>
  <c r="F1235" i="1"/>
  <c r="I1235" i="1" s="1"/>
  <c r="F1236" i="1"/>
  <c r="I1236" i="1" s="1"/>
  <c r="F1237" i="1"/>
  <c r="I1237" i="1" s="1"/>
  <c r="N1237" i="1" s="1" a="1"/>
  <c r="N1237" i="1" s="1"/>
  <c r="F1238" i="1"/>
  <c r="I1238" i="1" s="1"/>
  <c r="F1239" i="1"/>
  <c r="I1239" i="1" s="1"/>
  <c r="F1240" i="1"/>
  <c r="I1240" i="1" s="1"/>
  <c r="F1241" i="1"/>
  <c r="I1241" i="1" s="1"/>
  <c r="F1242" i="1"/>
  <c r="I1242" i="1" s="1"/>
  <c r="N1242" i="1" s="1" a="1"/>
  <c r="N1242" i="1" s="1"/>
  <c r="F1243" i="1"/>
  <c r="I1243" i="1" s="1"/>
  <c r="F1244" i="1"/>
  <c r="I1244" i="1" s="1"/>
  <c r="F1245" i="1"/>
  <c r="I1245" i="1" s="1"/>
  <c r="N1245" i="1" s="1" a="1"/>
  <c r="N1245" i="1" s="1"/>
  <c r="F1246" i="1"/>
  <c r="I1246" i="1" s="1"/>
  <c r="F1247" i="1"/>
  <c r="I1247" i="1" s="1"/>
  <c r="F1248" i="1"/>
  <c r="I1248" i="1" s="1"/>
  <c r="F1249" i="1"/>
  <c r="I1249" i="1" s="1"/>
  <c r="F1250" i="1"/>
  <c r="I1250" i="1" s="1"/>
  <c r="N1250" i="1" s="1" a="1"/>
  <c r="N1250" i="1" s="1"/>
  <c r="F1251" i="1"/>
  <c r="I1251" i="1" s="1"/>
  <c r="F1252" i="1"/>
  <c r="I1252" i="1" s="1"/>
  <c r="F1253" i="1"/>
  <c r="I1253" i="1" s="1"/>
  <c r="N1253" i="1" s="1" a="1"/>
  <c r="N1253" i="1" s="1"/>
  <c r="F1254" i="1"/>
  <c r="I1254" i="1" s="1"/>
  <c r="F1255" i="1"/>
  <c r="I1255" i="1" s="1"/>
  <c r="F1256" i="1"/>
  <c r="I1256" i="1" s="1"/>
  <c r="F1257" i="1"/>
  <c r="I1257" i="1" s="1"/>
  <c r="F1258" i="1"/>
  <c r="I1258" i="1" s="1"/>
  <c r="N1258" i="1" s="1" a="1"/>
  <c r="N1258" i="1" s="1"/>
  <c r="F1259" i="1"/>
  <c r="I1259" i="1" s="1"/>
  <c r="F1260" i="1"/>
  <c r="I1260" i="1" s="1"/>
  <c r="F1261" i="1"/>
  <c r="I1261" i="1" s="1"/>
  <c r="N1261" i="1" s="1" a="1"/>
  <c r="N1261" i="1" s="1"/>
  <c r="F1262" i="1"/>
  <c r="I1262" i="1" s="1"/>
  <c r="F1263" i="1"/>
  <c r="I1263" i="1" s="1"/>
  <c r="F1264" i="1"/>
  <c r="I1264" i="1" s="1"/>
  <c r="F1265" i="1"/>
  <c r="I1265" i="1" s="1"/>
  <c r="F1266" i="1"/>
  <c r="I1266" i="1" s="1"/>
  <c r="N1266" i="1" s="1" a="1"/>
  <c r="N1266" i="1" s="1"/>
  <c r="F1267" i="1"/>
  <c r="I1267" i="1" s="1"/>
  <c r="F1268" i="1"/>
  <c r="I1268" i="1" s="1"/>
  <c r="F1269" i="1"/>
  <c r="I1269" i="1" s="1"/>
  <c r="N1269" i="1" s="1" a="1"/>
  <c r="N1269" i="1" s="1"/>
  <c r="F1270" i="1"/>
  <c r="I1270" i="1" s="1"/>
  <c r="F1271" i="1"/>
  <c r="I1271" i="1" s="1"/>
  <c r="F1272" i="1"/>
  <c r="I1272" i="1" s="1"/>
  <c r="F1273" i="1"/>
  <c r="I1273" i="1" s="1"/>
  <c r="F1274" i="1"/>
  <c r="I1274" i="1" s="1"/>
  <c r="N1274" i="1" s="1" a="1"/>
  <c r="N1274" i="1" s="1"/>
  <c r="F1275" i="1"/>
  <c r="I1275" i="1" s="1"/>
  <c r="F1276" i="1"/>
  <c r="I1276" i="1" s="1"/>
  <c r="F1277" i="1"/>
  <c r="I1277" i="1" s="1"/>
  <c r="N1277" i="1" s="1" a="1"/>
  <c r="N1277" i="1" s="1"/>
  <c r="F1278" i="1"/>
  <c r="I1278" i="1" s="1"/>
  <c r="F1279" i="1"/>
  <c r="I1279" i="1" s="1"/>
  <c r="F1280" i="1"/>
  <c r="I1280" i="1" s="1"/>
  <c r="F1281" i="1"/>
  <c r="I1281" i="1" s="1"/>
  <c r="F1282" i="1"/>
  <c r="I1282" i="1" s="1"/>
  <c r="N1282" i="1" s="1" a="1"/>
  <c r="N1282" i="1" s="1"/>
  <c r="F1283" i="1"/>
  <c r="I1283" i="1" s="1"/>
  <c r="F1284" i="1"/>
  <c r="I1284" i="1" s="1"/>
  <c r="F1285" i="1"/>
  <c r="I1285" i="1" s="1"/>
  <c r="N1285" i="1" s="1" a="1"/>
  <c r="N1285" i="1" s="1"/>
  <c r="F1286" i="1"/>
  <c r="I1286" i="1" s="1"/>
  <c r="F1287" i="1"/>
  <c r="I1287" i="1" s="1"/>
  <c r="F1288" i="1"/>
  <c r="I1288" i="1" s="1"/>
  <c r="F1289" i="1"/>
  <c r="I1289" i="1" s="1"/>
  <c r="F1290" i="1"/>
  <c r="I1290" i="1" s="1"/>
  <c r="N1290" i="1" s="1" a="1"/>
  <c r="N1290" i="1" s="1"/>
  <c r="F1291" i="1"/>
  <c r="I1291" i="1" s="1"/>
  <c r="F1292" i="1"/>
  <c r="I1292" i="1" s="1"/>
  <c r="F1293" i="1"/>
  <c r="I1293" i="1" s="1"/>
  <c r="N1293" i="1" s="1" a="1"/>
  <c r="N1293" i="1" s="1"/>
  <c r="F1294" i="1"/>
  <c r="I1294" i="1" s="1"/>
  <c r="F1295" i="1"/>
  <c r="I1295" i="1" s="1"/>
  <c r="F1296" i="1"/>
  <c r="I1296" i="1" s="1"/>
  <c r="F1297" i="1"/>
  <c r="I1297" i="1" s="1"/>
  <c r="F1298" i="1"/>
  <c r="I1298" i="1" s="1"/>
  <c r="N1298" i="1" s="1" a="1"/>
  <c r="N1298" i="1" s="1"/>
  <c r="F1299" i="1"/>
  <c r="I1299" i="1" s="1"/>
  <c r="F1300" i="1"/>
  <c r="I1300" i="1" s="1"/>
  <c r="F1301" i="1"/>
  <c r="I1301" i="1" s="1"/>
  <c r="N1301" i="1" s="1" a="1"/>
  <c r="N1301" i="1" s="1"/>
  <c r="F1302" i="1"/>
  <c r="I1302" i="1" s="1"/>
  <c r="F1303" i="1"/>
  <c r="I1303" i="1" s="1"/>
  <c r="F1304" i="1"/>
  <c r="I1304" i="1" s="1"/>
  <c r="F1305" i="1"/>
  <c r="I1305" i="1" s="1"/>
  <c r="F1306" i="1"/>
  <c r="I1306" i="1" s="1"/>
  <c r="N1306" i="1" s="1" a="1"/>
  <c r="N1306" i="1" s="1"/>
  <c r="F1307" i="1"/>
  <c r="I1307" i="1" s="1"/>
  <c r="F1308" i="1"/>
  <c r="I1308" i="1" s="1"/>
  <c r="F1309" i="1"/>
  <c r="I1309" i="1" s="1"/>
  <c r="N1309" i="1" s="1" a="1"/>
  <c r="N1309" i="1" s="1"/>
  <c r="F1310" i="1"/>
  <c r="I1310" i="1" s="1"/>
  <c r="F1311" i="1"/>
  <c r="I1311" i="1" s="1"/>
  <c r="F1312" i="1"/>
  <c r="I1312" i="1" s="1"/>
  <c r="F1313" i="1"/>
  <c r="I1313" i="1" s="1"/>
  <c r="F1314" i="1"/>
  <c r="I1314" i="1" s="1"/>
  <c r="N1314" i="1" s="1" a="1"/>
  <c r="N1314" i="1" s="1"/>
  <c r="F1315" i="1"/>
  <c r="I1315" i="1" s="1"/>
  <c r="F1316" i="1"/>
  <c r="I1316" i="1" s="1"/>
  <c r="F1317" i="1"/>
  <c r="I1317" i="1" s="1"/>
  <c r="N1317" i="1" s="1" a="1"/>
  <c r="N1317" i="1" s="1"/>
  <c r="F1318" i="1"/>
  <c r="I1318" i="1" s="1"/>
  <c r="F1319" i="1"/>
  <c r="I1319" i="1" s="1"/>
  <c r="F1320" i="1"/>
  <c r="I1320" i="1" s="1"/>
  <c r="F1321" i="1"/>
  <c r="I1321" i="1" s="1"/>
  <c r="F1322" i="1"/>
  <c r="I1322" i="1" s="1"/>
  <c r="N1322" i="1" s="1" a="1"/>
  <c r="N1322" i="1" s="1"/>
  <c r="F1323" i="1"/>
  <c r="I1323" i="1" s="1"/>
  <c r="F1324" i="1"/>
  <c r="I1324" i="1" s="1"/>
  <c r="F1325" i="1"/>
  <c r="I1325" i="1" s="1"/>
  <c r="N1325" i="1" s="1" a="1"/>
  <c r="N1325" i="1" s="1"/>
  <c r="F1326" i="1"/>
  <c r="I1326" i="1" s="1"/>
  <c r="F1327" i="1"/>
  <c r="I1327" i="1" s="1"/>
  <c r="F1328" i="1"/>
  <c r="I1328" i="1" s="1"/>
  <c r="F1329" i="1"/>
  <c r="I1329" i="1" s="1"/>
  <c r="F1330" i="1"/>
  <c r="I1330" i="1" s="1"/>
  <c r="N1330" i="1" s="1" a="1"/>
  <c r="N1330" i="1" s="1"/>
  <c r="F1331" i="1"/>
  <c r="I1331" i="1" s="1"/>
  <c r="F1332" i="1"/>
  <c r="I1332" i="1" s="1"/>
  <c r="F1333" i="1"/>
  <c r="I1333" i="1" s="1"/>
  <c r="N1333" i="1" s="1" a="1"/>
  <c r="N1333" i="1" s="1"/>
  <c r="F1334" i="1"/>
  <c r="I1334" i="1" s="1"/>
  <c r="F1335" i="1"/>
  <c r="I1335" i="1" s="1"/>
  <c r="F1336" i="1"/>
  <c r="I1336" i="1" s="1"/>
  <c r="F1337" i="1"/>
  <c r="I1337" i="1" s="1"/>
  <c r="F1338" i="1"/>
  <c r="I1338" i="1" s="1"/>
  <c r="N1338" i="1" s="1" a="1"/>
  <c r="N1338" i="1" s="1"/>
  <c r="F1339" i="1"/>
  <c r="I1339" i="1" s="1"/>
  <c r="F1340" i="1"/>
  <c r="I1340" i="1" s="1"/>
  <c r="F1341" i="1"/>
  <c r="I1341" i="1" s="1"/>
  <c r="N1341" i="1" s="1" a="1"/>
  <c r="N1341" i="1" s="1"/>
  <c r="F1342" i="1"/>
  <c r="I1342" i="1" s="1"/>
  <c r="F1343" i="1"/>
  <c r="I1343" i="1" s="1"/>
  <c r="F1344" i="1"/>
  <c r="I1344" i="1" s="1"/>
  <c r="F1345" i="1"/>
  <c r="I1345" i="1" s="1"/>
  <c r="N1344" i="1" l="1" a="1"/>
  <c r="N1344" i="1" s="1"/>
  <c r="M1344" i="1" a="1"/>
  <c r="M1344" i="1" s="1"/>
  <c r="N1328" i="1" a="1"/>
  <c r="N1328" i="1" s="1"/>
  <c r="M1328" i="1" a="1"/>
  <c r="M1328" i="1" s="1"/>
  <c r="N1312" i="1" a="1"/>
  <c r="N1312" i="1" s="1"/>
  <c r="M1312" i="1" a="1"/>
  <c r="M1312" i="1" s="1"/>
  <c r="N1296" i="1" a="1"/>
  <c r="N1296" i="1" s="1"/>
  <c r="M1296" i="1" a="1"/>
  <c r="M1296" i="1" s="1"/>
  <c r="N1280" i="1" a="1"/>
  <c r="N1280" i="1" s="1"/>
  <c r="M1280" i="1" a="1"/>
  <c r="M1280" i="1" s="1"/>
  <c r="N1268" i="1" a="1"/>
  <c r="N1268" i="1" s="1"/>
  <c r="M1268" i="1" a="1"/>
  <c r="M1268" i="1" s="1"/>
  <c r="N1248" i="1" a="1"/>
  <c r="N1248" i="1" s="1"/>
  <c r="M1248" i="1" a="1"/>
  <c r="M1248" i="1" s="1"/>
  <c r="N1232" i="1" a="1"/>
  <c r="N1232" i="1" s="1"/>
  <c r="M1232" i="1" a="1"/>
  <c r="M1232" i="1" s="1"/>
  <c r="N1220" i="1" a="1"/>
  <c r="N1220" i="1" s="1"/>
  <c r="M1220" i="1" a="1"/>
  <c r="M1220" i="1" s="1"/>
  <c r="N1200" i="1" a="1"/>
  <c r="N1200" i="1" s="1"/>
  <c r="M1200" i="1" a="1"/>
  <c r="M1200" i="1" s="1"/>
  <c r="N1184" i="1" a="1"/>
  <c r="N1184" i="1" s="1"/>
  <c r="M1184" i="1" a="1"/>
  <c r="M1184" i="1" s="1"/>
  <c r="N1168" i="1" a="1"/>
  <c r="N1168" i="1" s="1"/>
  <c r="M1168" i="1" a="1"/>
  <c r="M1168" i="1" s="1"/>
  <c r="N1152" i="1" a="1"/>
  <c r="N1152" i="1" s="1"/>
  <c r="M1152" i="1" a="1"/>
  <c r="M1152" i="1" s="1"/>
  <c r="N1136" i="1" a="1"/>
  <c r="N1136" i="1" s="1"/>
  <c r="M1136" i="1" a="1"/>
  <c r="M1136" i="1" s="1"/>
  <c r="N1120" i="1" a="1"/>
  <c r="N1120" i="1" s="1"/>
  <c r="M1120" i="1" a="1"/>
  <c r="M1120" i="1" s="1"/>
  <c r="N1104" i="1" a="1"/>
  <c r="N1104" i="1" s="1"/>
  <c r="M1104" i="1" a="1"/>
  <c r="M1104" i="1" s="1"/>
  <c r="N1088" i="1" a="1"/>
  <c r="N1088" i="1" s="1"/>
  <c r="M1088" i="1" a="1"/>
  <c r="M1088" i="1" s="1"/>
  <c r="N1076" i="1" a="1"/>
  <c r="N1076" i="1" s="1"/>
  <c r="M1076" i="1" a="1"/>
  <c r="M1076" i="1" s="1"/>
  <c r="N1056" i="1" a="1"/>
  <c r="N1056" i="1" s="1"/>
  <c r="M1056" i="1" a="1"/>
  <c r="M1056" i="1" s="1"/>
  <c r="N1040" i="1" a="1"/>
  <c r="N1040" i="1" s="1"/>
  <c r="M1040" i="1" a="1"/>
  <c r="M1040" i="1" s="1"/>
  <c r="N1024" i="1" a="1"/>
  <c r="N1024" i="1" s="1"/>
  <c r="M1024" i="1" a="1"/>
  <c r="M1024" i="1" s="1"/>
  <c r="N1008" i="1" a="1"/>
  <c r="N1008" i="1" s="1"/>
  <c r="M1008" i="1" a="1"/>
  <c r="M1008" i="1" s="1"/>
  <c r="N992" i="1" a="1"/>
  <c r="N992" i="1" s="1"/>
  <c r="M992" i="1" a="1"/>
  <c r="M992" i="1" s="1"/>
  <c r="N976" i="1" a="1"/>
  <c r="N976" i="1" s="1"/>
  <c r="M976" i="1" a="1"/>
  <c r="M976" i="1" s="1"/>
  <c r="N964" i="1" a="1"/>
  <c r="N964" i="1" s="1"/>
  <c r="M964" i="1" a="1"/>
  <c r="M964" i="1" s="1"/>
  <c r="N952" i="1" a="1"/>
  <c r="N952" i="1" s="1"/>
  <c r="M952" i="1" a="1"/>
  <c r="M952" i="1" s="1"/>
  <c r="N936" i="1" a="1"/>
  <c r="N936" i="1" s="1"/>
  <c r="M936" i="1" a="1"/>
  <c r="M936" i="1" s="1"/>
  <c r="N928" i="1" a="1"/>
  <c r="N928" i="1" s="1"/>
  <c r="M928" i="1" a="1"/>
  <c r="M928" i="1" s="1"/>
  <c r="N912" i="1" a="1"/>
  <c r="N912" i="1" s="1"/>
  <c r="M912" i="1" a="1"/>
  <c r="M912" i="1" s="1"/>
  <c r="N904" i="1" a="1"/>
  <c r="N904" i="1" s="1"/>
  <c r="M904" i="1" a="1"/>
  <c r="M904" i="1" s="1"/>
  <c r="N892" i="1" a="1"/>
  <c r="N892" i="1" s="1"/>
  <c r="M892" i="1" a="1"/>
  <c r="M892" i="1" s="1"/>
  <c r="N880" i="1" a="1"/>
  <c r="N880" i="1" s="1"/>
  <c r="M880" i="1" a="1"/>
  <c r="M880" i="1" s="1"/>
  <c r="N864" i="1" a="1"/>
  <c r="N864" i="1" s="1"/>
  <c r="M864" i="1" a="1"/>
  <c r="M864" i="1" s="1"/>
  <c r="N852" i="1" a="1"/>
  <c r="N852" i="1" s="1"/>
  <c r="M852" i="1" a="1"/>
  <c r="M852" i="1" s="1"/>
  <c r="N840" i="1" a="1"/>
  <c r="N840" i="1" s="1"/>
  <c r="M840" i="1" a="1"/>
  <c r="M840" i="1" s="1"/>
  <c r="N828" i="1" a="1"/>
  <c r="N828" i="1" s="1"/>
  <c r="M828" i="1" a="1"/>
  <c r="M828" i="1" s="1"/>
  <c r="N816" i="1" a="1"/>
  <c r="N816" i="1" s="1"/>
  <c r="M816" i="1" a="1"/>
  <c r="M816" i="1" s="1"/>
  <c r="N804" i="1" a="1"/>
  <c r="N804" i="1" s="1"/>
  <c r="M804" i="1" a="1"/>
  <c r="M804" i="1" s="1"/>
  <c r="N792" i="1" a="1"/>
  <c r="N792" i="1" s="1"/>
  <c r="M792" i="1" a="1"/>
  <c r="M792" i="1" s="1"/>
  <c r="N776" i="1" a="1"/>
  <c r="N776" i="1" s="1"/>
  <c r="M776" i="1" a="1"/>
  <c r="M776" i="1" s="1"/>
  <c r="N764" i="1" a="1"/>
  <c r="N764" i="1" s="1"/>
  <c r="M764" i="1" a="1"/>
  <c r="M764" i="1" s="1"/>
  <c r="N752" i="1" a="1"/>
  <c r="N752" i="1" s="1"/>
  <c r="M752" i="1" a="1"/>
  <c r="M752" i="1" s="1"/>
  <c r="N740" i="1" a="1"/>
  <c r="N740" i="1" s="1"/>
  <c r="M740" i="1" a="1"/>
  <c r="M740" i="1" s="1"/>
  <c r="N728" i="1" a="1"/>
  <c r="N728" i="1" s="1"/>
  <c r="M728" i="1" a="1"/>
  <c r="M728" i="1" s="1"/>
  <c r="N716" i="1" a="1"/>
  <c r="N716" i="1" s="1"/>
  <c r="M716" i="1" a="1"/>
  <c r="M716" i="1" s="1"/>
  <c r="N700" i="1" a="1"/>
  <c r="N700" i="1" s="1"/>
  <c r="M700" i="1" a="1"/>
  <c r="M700" i="1" s="1"/>
  <c r="N688" i="1" a="1"/>
  <c r="N688" i="1" s="1"/>
  <c r="M688" i="1" a="1"/>
  <c r="M688" i="1" s="1"/>
  <c r="N676" i="1" a="1"/>
  <c r="N676" i="1" s="1"/>
  <c r="M676" i="1" a="1"/>
  <c r="M676" i="1" s="1"/>
  <c r="N664" i="1" a="1"/>
  <c r="N664" i="1" s="1"/>
  <c r="M664" i="1" a="1"/>
  <c r="M664" i="1" s="1"/>
  <c r="N648" i="1" a="1"/>
  <c r="N648" i="1" s="1"/>
  <c r="M648" i="1" a="1"/>
  <c r="M648" i="1" s="1"/>
  <c r="N636" i="1" a="1"/>
  <c r="N636" i="1" s="1"/>
  <c r="M636" i="1" a="1"/>
  <c r="M636" i="1" s="1"/>
  <c r="N612" i="1" a="1"/>
  <c r="N612" i="1" s="1"/>
  <c r="M612" i="1" a="1"/>
  <c r="M612" i="1" s="1"/>
  <c r="N604" i="1" a="1"/>
  <c r="N604" i="1" s="1"/>
  <c r="M604" i="1" a="1"/>
  <c r="M604" i="1" s="1"/>
  <c r="N592" i="1" a="1"/>
  <c r="N592" i="1" s="1"/>
  <c r="M592" i="1" a="1"/>
  <c r="M592" i="1" s="1"/>
  <c r="N576" i="1" a="1"/>
  <c r="N576" i="1" s="1"/>
  <c r="M576" i="1" a="1"/>
  <c r="M576" i="1" s="1"/>
  <c r="N556" i="1" a="1"/>
  <c r="N556" i="1" s="1"/>
  <c r="M556" i="1" a="1"/>
  <c r="M556" i="1" s="1"/>
  <c r="N544" i="1" a="1"/>
  <c r="N544" i="1" s="1"/>
  <c r="M544" i="1" a="1"/>
  <c r="M544" i="1" s="1"/>
  <c r="N524" i="1" a="1"/>
  <c r="N524" i="1" s="1"/>
  <c r="M524" i="1" a="1"/>
  <c r="M524" i="1" s="1"/>
  <c r="N500" i="1" a="1"/>
  <c r="N500" i="1" s="1"/>
  <c r="M500" i="1" a="1"/>
  <c r="M500" i="1" s="1"/>
  <c r="N1335" i="1" a="1"/>
  <c r="N1335" i="1" s="1"/>
  <c r="M1335" i="1" a="1"/>
  <c r="M1335" i="1" s="1"/>
  <c r="N1323" i="1" a="1"/>
  <c r="N1323" i="1" s="1"/>
  <c r="M1323" i="1" a="1"/>
  <c r="M1323" i="1" s="1"/>
  <c r="N1315" i="1" a="1"/>
  <c r="N1315" i="1" s="1"/>
  <c r="M1315" i="1" a="1"/>
  <c r="M1315" i="1" s="1"/>
  <c r="N1303" i="1" a="1"/>
  <c r="N1303" i="1" s="1"/>
  <c r="M1303" i="1" a="1"/>
  <c r="M1303" i="1" s="1"/>
  <c r="N1295" i="1" a="1"/>
  <c r="N1295" i="1" s="1"/>
  <c r="M1295" i="1" a="1"/>
  <c r="M1295" i="1" s="1"/>
  <c r="N1283" i="1" a="1"/>
  <c r="N1283" i="1" s="1"/>
  <c r="M1283" i="1" a="1"/>
  <c r="M1283" i="1" s="1"/>
  <c r="N1271" i="1" a="1"/>
  <c r="N1271" i="1" s="1"/>
  <c r="M1271" i="1" a="1"/>
  <c r="M1271" i="1" s="1"/>
  <c r="N1251" i="1" a="1"/>
  <c r="N1251" i="1" s="1"/>
  <c r="M1251" i="1" a="1"/>
  <c r="M1251" i="1" s="1"/>
  <c r="N1247" i="1" a="1"/>
  <c r="N1247" i="1" s="1"/>
  <c r="M1247" i="1" a="1"/>
  <c r="M1247" i="1" s="1"/>
  <c r="N1235" i="1" a="1"/>
  <c r="N1235" i="1" s="1"/>
  <c r="M1235" i="1" a="1"/>
  <c r="M1235" i="1" s="1"/>
  <c r="N1219" i="1" a="1"/>
  <c r="N1219" i="1" s="1"/>
  <c r="M1219" i="1" a="1"/>
  <c r="M1219" i="1" s="1"/>
  <c r="N1211" i="1" a="1"/>
  <c r="N1211" i="1" s="1"/>
  <c r="M1211" i="1" a="1"/>
  <c r="M1211" i="1" s="1"/>
  <c r="N1195" i="1" a="1"/>
  <c r="N1195" i="1" s="1"/>
  <c r="M1195" i="1" a="1"/>
  <c r="M1195" i="1" s="1"/>
  <c r="N1183" i="1" a="1"/>
  <c r="N1183" i="1" s="1"/>
  <c r="M1183" i="1" a="1"/>
  <c r="M1183" i="1" s="1"/>
  <c r="N1175" i="1" a="1"/>
  <c r="N1175" i="1" s="1"/>
  <c r="M1175" i="1" a="1"/>
  <c r="M1175" i="1" s="1"/>
  <c r="N1159" i="1" a="1"/>
  <c r="N1159" i="1" s="1"/>
  <c r="M1159" i="1" a="1"/>
  <c r="M1159" i="1" s="1"/>
  <c r="N1147" i="1" a="1"/>
  <c r="N1147" i="1" s="1"/>
  <c r="M1147" i="1" a="1"/>
  <c r="M1147" i="1" s="1"/>
  <c r="N1139" i="1" a="1"/>
  <c r="N1139" i="1" s="1"/>
  <c r="M1139" i="1" a="1"/>
  <c r="M1139" i="1" s="1"/>
  <c r="N1127" i="1" a="1"/>
  <c r="N1127" i="1" s="1"/>
  <c r="M1127" i="1" a="1"/>
  <c r="M1127" i="1" s="1"/>
  <c r="N1115" i="1" a="1"/>
  <c r="N1115" i="1" s="1"/>
  <c r="M1115" i="1" a="1"/>
  <c r="M1115" i="1" s="1"/>
  <c r="N1103" i="1" a="1"/>
  <c r="N1103" i="1" s="1"/>
  <c r="M1103" i="1" a="1"/>
  <c r="M1103" i="1" s="1"/>
  <c r="N1087" i="1" a="1"/>
  <c r="N1087" i="1" s="1"/>
  <c r="M1087" i="1" a="1"/>
  <c r="M1087" i="1" s="1"/>
  <c r="N1075" i="1" a="1"/>
  <c r="N1075" i="1" s="1"/>
  <c r="M1075" i="1" a="1"/>
  <c r="M1075" i="1" s="1"/>
  <c r="N1063" i="1" a="1"/>
  <c r="N1063" i="1" s="1"/>
  <c r="M1063" i="1" a="1"/>
  <c r="M1063" i="1" s="1"/>
  <c r="N1051" i="1" a="1"/>
  <c r="N1051" i="1" s="1"/>
  <c r="M1051" i="1" a="1"/>
  <c r="M1051" i="1" s="1"/>
  <c r="N1039" i="1" a="1"/>
  <c r="N1039" i="1" s="1"/>
  <c r="M1039" i="1" a="1"/>
  <c r="M1039" i="1" s="1"/>
  <c r="N1031" i="1" a="1"/>
  <c r="N1031" i="1" s="1"/>
  <c r="M1031" i="1" a="1"/>
  <c r="M1031" i="1" s="1"/>
  <c r="N1015" i="1" a="1"/>
  <c r="N1015" i="1" s="1"/>
  <c r="M1015" i="1" a="1"/>
  <c r="M1015" i="1" s="1"/>
  <c r="N1003" i="1" a="1"/>
  <c r="N1003" i="1" s="1"/>
  <c r="M1003" i="1" a="1"/>
  <c r="M1003" i="1" s="1"/>
  <c r="N991" i="1" a="1"/>
  <c r="N991" i="1" s="1"/>
  <c r="M991" i="1" a="1"/>
  <c r="M991" i="1" s="1"/>
  <c r="N979" i="1" a="1"/>
  <c r="N979" i="1" s="1"/>
  <c r="M979" i="1" a="1"/>
  <c r="M979" i="1" s="1"/>
  <c r="N971" i="1" a="1"/>
  <c r="N971" i="1" s="1"/>
  <c r="M971" i="1" a="1"/>
  <c r="M971" i="1" s="1"/>
  <c r="N959" i="1" a="1"/>
  <c r="N959" i="1" s="1"/>
  <c r="M959" i="1" a="1"/>
  <c r="M959" i="1" s="1"/>
  <c r="N951" i="1" a="1"/>
  <c r="N951" i="1" s="1"/>
  <c r="M951" i="1" a="1"/>
  <c r="M951" i="1" s="1"/>
  <c r="N935" i="1" a="1"/>
  <c r="N935" i="1" s="1"/>
  <c r="M935" i="1" a="1"/>
  <c r="M935" i="1" s="1"/>
  <c r="N923" i="1" a="1"/>
  <c r="N923" i="1" s="1"/>
  <c r="M923" i="1" a="1"/>
  <c r="M923" i="1" s="1"/>
  <c r="N911" i="1" a="1"/>
  <c r="N911" i="1" s="1"/>
  <c r="M911" i="1" a="1"/>
  <c r="M911" i="1" s="1"/>
  <c r="N903" i="1" a="1"/>
  <c r="N903" i="1" s="1"/>
  <c r="M903" i="1" a="1"/>
  <c r="M903" i="1" s="1"/>
  <c r="N887" i="1" a="1"/>
  <c r="N887" i="1" s="1"/>
  <c r="M887" i="1" a="1"/>
  <c r="M887" i="1" s="1"/>
  <c r="N875" i="1" a="1"/>
  <c r="N875" i="1" s="1"/>
  <c r="M875" i="1" a="1"/>
  <c r="M875" i="1" s="1"/>
  <c r="N863" i="1" a="1"/>
  <c r="N863" i="1" s="1"/>
  <c r="M863" i="1" a="1"/>
  <c r="M863" i="1" s="1"/>
  <c r="N855" i="1" a="1"/>
  <c r="N855" i="1" s="1"/>
  <c r="M855" i="1" a="1"/>
  <c r="M855" i="1" s="1"/>
  <c r="N839" i="1" a="1"/>
  <c r="N839" i="1" s="1"/>
  <c r="M839" i="1" a="1"/>
  <c r="M839" i="1" s="1"/>
  <c r="N827" i="1" a="1"/>
  <c r="N827" i="1" s="1"/>
  <c r="M827" i="1" a="1"/>
  <c r="M827" i="1" s="1"/>
  <c r="N815" i="1" a="1"/>
  <c r="N815" i="1" s="1"/>
  <c r="M815" i="1" a="1"/>
  <c r="M815" i="1" s="1"/>
  <c r="N803" i="1" a="1"/>
  <c r="N803" i="1" s="1"/>
  <c r="M803" i="1" a="1"/>
  <c r="M803" i="1" s="1"/>
  <c r="N791" i="1" a="1"/>
  <c r="N791" i="1" s="1"/>
  <c r="M791" i="1" a="1"/>
  <c r="M791" i="1" s="1"/>
  <c r="N779" i="1" a="1"/>
  <c r="N779" i="1" s="1"/>
  <c r="M779" i="1" a="1"/>
  <c r="M779" i="1" s="1"/>
  <c r="N771" i="1" a="1"/>
  <c r="N771" i="1" s="1"/>
  <c r="M771" i="1" a="1"/>
  <c r="M771" i="1" s="1"/>
  <c r="N759" i="1" a="1"/>
  <c r="N759" i="1" s="1"/>
  <c r="M759" i="1" a="1"/>
  <c r="M759" i="1" s="1"/>
  <c r="N747" i="1" a="1"/>
  <c r="N747" i="1" s="1"/>
  <c r="M747" i="1" a="1"/>
  <c r="M747" i="1" s="1"/>
  <c r="N739" i="1" a="1"/>
  <c r="N739" i="1" s="1"/>
  <c r="M739" i="1" a="1"/>
  <c r="M739" i="1" s="1"/>
  <c r="N727" i="1" a="1"/>
  <c r="N727" i="1" s="1"/>
  <c r="M727" i="1" a="1"/>
  <c r="M727" i="1" s="1"/>
  <c r="N715" i="1" a="1"/>
  <c r="N715" i="1" s="1"/>
  <c r="M715" i="1" a="1"/>
  <c r="M715" i="1" s="1"/>
  <c r="N699" i="1" a="1"/>
  <c r="N699" i="1" s="1"/>
  <c r="M699" i="1" a="1"/>
  <c r="M699" i="1" s="1"/>
  <c r="N691" i="1" a="1"/>
  <c r="N691" i="1" s="1"/>
  <c r="M691" i="1" a="1"/>
  <c r="M691" i="1" s="1"/>
  <c r="N675" i="1" a="1"/>
  <c r="N675" i="1" s="1"/>
  <c r="M675" i="1" a="1"/>
  <c r="M675" i="1" s="1"/>
  <c r="N667" i="1" a="1"/>
  <c r="N667" i="1" s="1"/>
  <c r="M667" i="1" a="1"/>
  <c r="M667" i="1" s="1"/>
  <c r="N651" i="1" a="1"/>
  <c r="N651" i="1" s="1"/>
  <c r="M651" i="1" a="1"/>
  <c r="M651" i="1" s="1"/>
  <c r="N639" i="1" a="1"/>
  <c r="N639" i="1" s="1"/>
  <c r="M639" i="1" a="1"/>
  <c r="M639" i="1" s="1"/>
  <c r="N627" i="1" a="1"/>
  <c r="N627" i="1" s="1"/>
  <c r="M627" i="1" a="1"/>
  <c r="M627" i="1" s="1"/>
  <c r="N619" i="1" a="1"/>
  <c r="N619" i="1" s="1"/>
  <c r="M619" i="1" a="1"/>
  <c r="M619" i="1" s="1"/>
  <c r="N607" i="1" a="1"/>
  <c r="N607" i="1" s="1"/>
  <c r="M607" i="1" a="1"/>
  <c r="M607" i="1" s="1"/>
  <c r="N591" i="1" a="1"/>
  <c r="N591" i="1" s="1"/>
  <c r="M591" i="1" a="1"/>
  <c r="M591" i="1" s="1"/>
  <c r="N579" i="1" a="1"/>
  <c r="N579" i="1" s="1"/>
  <c r="M579" i="1" a="1"/>
  <c r="M579" i="1" s="1"/>
  <c r="N571" i="1" a="1"/>
  <c r="N571" i="1" s="1"/>
  <c r="M571" i="1" a="1"/>
  <c r="M571" i="1" s="1"/>
  <c r="N559" i="1" a="1"/>
  <c r="N559" i="1" s="1"/>
  <c r="M559" i="1" a="1"/>
  <c r="M559" i="1" s="1"/>
  <c r="N551" i="1" a="1"/>
  <c r="N551" i="1" s="1"/>
  <c r="M551" i="1" a="1"/>
  <c r="M551" i="1" s="1"/>
  <c r="N539" i="1" a="1"/>
  <c r="N539" i="1" s="1"/>
  <c r="M539" i="1" a="1"/>
  <c r="M539" i="1" s="1"/>
  <c r="N527" i="1" a="1"/>
  <c r="N527" i="1" s="1"/>
  <c r="M527" i="1" a="1"/>
  <c r="M527" i="1" s="1"/>
  <c r="N515" i="1" a="1"/>
  <c r="N515" i="1" s="1"/>
  <c r="M515" i="1" a="1"/>
  <c r="M515" i="1" s="1"/>
  <c r="N499" i="1" a="1"/>
  <c r="N499" i="1" s="1"/>
  <c r="M499" i="1" a="1"/>
  <c r="M499" i="1" s="1"/>
  <c r="N491" i="1" a="1"/>
  <c r="N491" i="1" s="1"/>
  <c r="M491" i="1" a="1"/>
  <c r="M491" i="1" s="1"/>
  <c r="N475" i="1" a="1"/>
  <c r="N475" i="1" s="1"/>
  <c r="M475" i="1" a="1"/>
  <c r="M475" i="1" s="1"/>
  <c r="N463" i="1" a="1"/>
  <c r="N463" i="1" s="1"/>
  <c r="M463" i="1" a="1"/>
  <c r="M463" i="1" s="1"/>
  <c r="N451" i="1" a="1"/>
  <c r="N451" i="1" s="1"/>
  <c r="M451" i="1" a="1"/>
  <c r="M451" i="1" s="1"/>
  <c r="N447" i="1" a="1"/>
  <c r="N447" i="1" s="1"/>
  <c r="M447" i="1" a="1"/>
  <c r="M447" i="1" s="1"/>
  <c r="N431" i="1" a="1"/>
  <c r="N431" i="1" s="1"/>
  <c r="M431" i="1" a="1"/>
  <c r="M431" i="1" s="1"/>
  <c r="N423" i="1" a="1"/>
  <c r="N423" i="1" s="1"/>
  <c r="M423" i="1" a="1"/>
  <c r="M423" i="1" s="1"/>
  <c r="N407" i="1" a="1"/>
  <c r="N407" i="1" s="1"/>
  <c r="M407" i="1" a="1"/>
  <c r="M407" i="1" s="1"/>
  <c r="N395" i="1" a="1"/>
  <c r="N395" i="1" s="1"/>
  <c r="M395" i="1" a="1"/>
  <c r="M395" i="1" s="1"/>
  <c r="N383" i="1" a="1"/>
  <c r="N383" i="1" s="1"/>
  <c r="M383" i="1" a="1"/>
  <c r="M383" i="1" s="1"/>
  <c r="N375" i="1" a="1"/>
  <c r="N375" i="1" s="1"/>
  <c r="M375" i="1" a="1"/>
  <c r="M375" i="1" s="1"/>
  <c r="N359" i="1" a="1"/>
  <c r="N359" i="1" s="1"/>
  <c r="M359" i="1" a="1"/>
  <c r="M359" i="1" s="1"/>
  <c r="N347" i="1" a="1"/>
  <c r="N347" i="1" s="1"/>
  <c r="M347" i="1" a="1"/>
  <c r="M347" i="1" s="1"/>
  <c r="N339" i="1" a="1"/>
  <c r="N339" i="1" s="1"/>
  <c r="M339" i="1" a="1"/>
  <c r="M339" i="1" s="1"/>
  <c r="N95" i="1" a="1"/>
  <c r="N95" i="1" s="1"/>
  <c r="M95" i="1" a="1"/>
  <c r="M95" i="1" s="1"/>
  <c r="N79" i="1" a="1"/>
  <c r="N79" i="1" s="1"/>
  <c r="M79" i="1" a="1"/>
  <c r="M79" i="1" s="1"/>
  <c r="N67" i="1" a="1"/>
  <c r="N67" i="1" s="1"/>
  <c r="M67" i="1" a="1"/>
  <c r="M67" i="1" s="1"/>
  <c r="N59" i="1" a="1"/>
  <c r="N59" i="1" s="1"/>
  <c r="M59" i="1" a="1"/>
  <c r="M59" i="1" s="1"/>
  <c r="N23" i="1" a="1"/>
  <c r="N23" i="1" s="1"/>
  <c r="M23" i="1" a="1"/>
  <c r="M23" i="1" s="1"/>
  <c r="N1342" i="1" a="1"/>
  <c r="N1342" i="1" s="1"/>
  <c r="M1342" i="1" a="1"/>
  <c r="M1342" i="1" s="1"/>
  <c r="N1334" i="1" a="1"/>
  <c r="N1334" i="1" s="1"/>
  <c r="M1334" i="1" a="1"/>
  <c r="M1334" i="1" s="1"/>
  <c r="N1326" i="1" a="1"/>
  <c r="N1326" i="1" s="1"/>
  <c r="M1326" i="1" a="1"/>
  <c r="M1326" i="1" s="1"/>
  <c r="N1318" i="1" a="1"/>
  <c r="N1318" i="1" s="1"/>
  <c r="M1318" i="1" a="1"/>
  <c r="M1318" i="1" s="1"/>
  <c r="N1310" i="1" a="1"/>
  <c r="N1310" i="1" s="1"/>
  <c r="M1310" i="1" a="1"/>
  <c r="M1310" i="1" s="1"/>
  <c r="N1302" i="1" a="1"/>
  <c r="N1302" i="1" s="1"/>
  <c r="M1302" i="1" a="1"/>
  <c r="M1302" i="1" s="1"/>
  <c r="N1294" i="1" a="1"/>
  <c r="N1294" i="1" s="1"/>
  <c r="M1294" i="1" a="1"/>
  <c r="M1294" i="1" s="1"/>
  <c r="N1286" i="1" a="1"/>
  <c r="N1286" i="1" s="1"/>
  <c r="M1286" i="1" a="1"/>
  <c r="M1286" i="1" s="1"/>
  <c r="N1278" i="1" a="1"/>
  <c r="N1278" i="1" s="1"/>
  <c r="M1278" i="1" a="1"/>
  <c r="M1278" i="1" s="1"/>
  <c r="N1270" i="1" a="1"/>
  <c r="N1270" i="1" s="1"/>
  <c r="M1270" i="1" a="1"/>
  <c r="M1270" i="1" s="1"/>
  <c r="N1262" i="1" a="1"/>
  <c r="N1262" i="1" s="1"/>
  <c r="M1262" i="1" a="1"/>
  <c r="M1262" i="1" s="1"/>
  <c r="N1254" i="1" a="1"/>
  <c r="N1254" i="1" s="1"/>
  <c r="M1254" i="1" a="1"/>
  <c r="M1254" i="1" s="1"/>
  <c r="N1246" i="1" a="1"/>
  <c r="N1246" i="1" s="1"/>
  <c r="M1246" i="1" a="1"/>
  <c r="M1246" i="1" s="1"/>
  <c r="N1238" i="1" a="1"/>
  <c r="N1238" i="1" s="1"/>
  <c r="M1238" i="1" a="1"/>
  <c r="M1238" i="1" s="1"/>
  <c r="N1230" i="1" a="1"/>
  <c r="N1230" i="1" s="1"/>
  <c r="M1230" i="1" a="1"/>
  <c r="M1230" i="1" s="1"/>
  <c r="N1222" i="1" a="1"/>
  <c r="N1222" i="1" s="1"/>
  <c r="M1222" i="1" a="1"/>
  <c r="M1222" i="1" s="1"/>
  <c r="N1214" i="1" a="1"/>
  <c r="N1214" i="1" s="1"/>
  <c r="M1214" i="1" a="1"/>
  <c r="M1214" i="1" s="1"/>
  <c r="N1206" i="1" a="1"/>
  <c r="N1206" i="1" s="1"/>
  <c r="M1206" i="1" a="1"/>
  <c r="M1206" i="1" s="1"/>
  <c r="N1198" i="1" a="1"/>
  <c r="N1198" i="1" s="1"/>
  <c r="M1198" i="1" a="1"/>
  <c r="M1198" i="1" s="1"/>
  <c r="N1190" i="1" a="1"/>
  <c r="N1190" i="1" s="1"/>
  <c r="M1190" i="1" a="1"/>
  <c r="M1190" i="1" s="1"/>
  <c r="N1182" i="1" a="1"/>
  <c r="N1182" i="1" s="1"/>
  <c r="M1182" i="1" a="1"/>
  <c r="M1182" i="1" s="1"/>
  <c r="N1174" i="1" a="1"/>
  <c r="N1174" i="1" s="1"/>
  <c r="M1174" i="1" a="1"/>
  <c r="M1174" i="1" s="1"/>
  <c r="N1166" i="1" a="1"/>
  <c r="N1166" i="1" s="1"/>
  <c r="M1166" i="1" a="1"/>
  <c r="M1166" i="1" s="1"/>
  <c r="N1162" i="1" a="1"/>
  <c r="N1162" i="1" s="1"/>
  <c r="M1162" i="1" a="1"/>
  <c r="M1162" i="1" s="1"/>
  <c r="N1158" i="1" a="1"/>
  <c r="N1158" i="1" s="1"/>
  <c r="M1158" i="1" a="1"/>
  <c r="M1158" i="1" s="1"/>
  <c r="N1154" i="1" a="1"/>
  <c r="N1154" i="1" s="1"/>
  <c r="M1154" i="1" a="1"/>
  <c r="M1154" i="1" s="1"/>
  <c r="N1150" i="1" a="1"/>
  <c r="N1150" i="1" s="1"/>
  <c r="M1150" i="1" a="1"/>
  <c r="M1150" i="1" s="1"/>
  <c r="N1146" i="1" a="1"/>
  <c r="N1146" i="1" s="1"/>
  <c r="M1146" i="1" a="1"/>
  <c r="M1146" i="1" s="1"/>
  <c r="N1142" i="1" a="1"/>
  <c r="N1142" i="1" s="1"/>
  <c r="M1142" i="1" a="1"/>
  <c r="M1142" i="1" s="1"/>
  <c r="N1138" i="1" a="1"/>
  <c r="N1138" i="1" s="1"/>
  <c r="M1138" i="1" a="1"/>
  <c r="M1138" i="1" s="1"/>
  <c r="N1134" i="1" a="1"/>
  <c r="N1134" i="1" s="1"/>
  <c r="M1134" i="1" a="1"/>
  <c r="M1134" i="1" s="1"/>
  <c r="N1130" i="1" a="1"/>
  <c r="N1130" i="1" s="1"/>
  <c r="M1130" i="1" a="1"/>
  <c r="M1130" i="1" s="1"/>
  <c r="N1126" i="1" a="1"/>
  <c r="N1126" i="1" s="1"/>
  <c r="M1126" i="1" a="1"/>
  <c r="M1126" i="1" s="1"/>
  <c r="N1122" i="1" a="1"/>
  <c r="N1122" i="1" s="1"/>
  <c r="M1122" i="1" a="1"/>
  <c r="M1122" i="1" s="1"/>
  <c r="N1118" i="1" a="1"/>
  <c r="N1118" i="1" s="1"/>
  <c r="M1118" i="1" a="1"/>
  <c r="M1118" i="1" s="1"/>
  <c r="N1114" i="1" a="1"/>
  <c r="N1114" i="1" s="1"/>
  <c r="M1114" i="1" a="1"/>
  <c r="M1114" i="1" s="1"/>
  <c r="N1110" i="1" a="1"/>
  <c r="N1110" i="1" s="1"/>
  <c r="M1110" i="1" a="1"/>
  <c r="M1110" i="1" s="1"/>
  <c r="N1106" i="1" a="1"/>
  <c r="N1106" i="1" s="1"/>
  <c r="M1106" i="1" a="1"/>
  <c r="M1106" i="1" s="1"/>
  <c r="N1102" i="1" a="1"/>
  <c r="N1102" i="1" s="1"/>
  <c r="M1102" i="1" a="1"/>
  <c r="M1102" i="1" s="1"/>
  <c r="N1098" i="1" a="1"/>
  <c r="N1098" i="1" s="1"/>
  <c r="M1098" i="1" a="1"/>
  <c r="M1098" i="1" s="1"/>
  <c r="N1094" i="1" a="1"/>
  <c r="N1094" i="1" s="1"/>
  <c r="M1094" i="1" a="1"/>
  <c r="M1094" i="1" s="1"/>
  <c r="N1090" i="1" a="1"/>
  <c r="N1090" i="1" s="1"/>
  <c r="M1090" i="1" a="1"/>
  <c r="M1090" i="1" s="1"/>
  <c r="N1086" i="1" a="1"/>
  <c r="N1086" i="1" s="1"/>
  <c r="M1086" i="1" a="1"/>
  <c r="M1086" i="1" s="1"/>
  <c r="N1082" i="1" a="1"/>
  <c r="N1082" i="1" s="1"/>
  <c r="M1082" i="1" a="1"/>
  <c r="M1082" i="1" s="1"/>
  <c r="N1078" i="1" a="1"/>
  <c r="N1078" i="1" s="1"/>
  <c r="M1078" i="1" a="1"/>
  <c r="M1078" i="1" s="1"/>
  <c r="N1074" i="1" a="1"/>
  <c r="N1074" i="1" s="1"/>
  <c r="M1074" i="1" a="1"/>
  <c r="M1074" i="1" s="1"/>
  <c r="N1070" i="1" a="1"/>
  <c r="N1070" i="1" s="1"/>
  <c r="M1070" i="1" a="1"/>
  <c r="M1070" i="1" s="1"/>
  <c r="N1066" i="1" a="1"/>
  <c r="N1066" i="1" s="1"/>
  <c r="M1066" i="1" a="1"/>
  <c r="M1066" i="1" s="1"/>
  <c r="N1062" i="1" a="1"/>
  <c r="N1062" i="1" s="1"/>
  <c r="M1062" i="1" a="1"/>
  <c r="M1062" i="1" s="1"/>
  <c r="N1058" i="1" a="1"/>
  <c r="N1058" i="1" s="1"/>
  <c r="M1058" i="1" a="1"/>
  <c r="M1058" i="1" s="1"/>
  <c r="N1054" i="1" a="1"/>
  <c r="N1054" i="1" s="1"/>
  <c r="M1054" i="1" a="1"/>
  <c r="M1054" i="1" s="1"/>
  <c r="N1050" i="1" a="1"/>
  <c r="N1050" i="1" s="1"/>
  <c r="M1050" i="1" a="1"/>
  <c r="M1050" i="1" s="1"/>
  <c r="N1046" i="1" a="1"/>
  <c r="N1046" i="1" s="1"/>
  <c r="M1046" i="1" a="1"/>
  <c r="M1046" i="1" s="1"/>
  <c r="N1042" i="1" a="1"/>
  <c r="N1042" i="1" s="1"/>
  <c r="M1042" i="1" a="1"/>
  <c r="M1042" i="1" s="1"/>
  <c r="N1038" i="1" a="1"/>
  <c r="N1038" i="1" s="1"/>
  <c r="M1038" i="1" a="1"/>
  <c r="M1038" i="1" s="1"/>
  <c r="N1034" i="1" a="1"/>
  <c r="N1034" i="1" s="1"/>
  <c r="M1034" i="1" a="1"/>
  <c r="M1034" i="1" s="1"/>
  <c r="N1030" i="1" a="1"/>
  <c r="N1030" i="1" s="1"/>
  <c r="M1030" i="1" a="1"/>
  <c r="M1030" i="1" s="1"/>
  <c r="N1026" i="1" a="1"/>
  <c r="N1026" i="1" s="1"/>
  <c r="M1026" i="1" a="1"/>
  <c r="M1026" i="1" s="1"/>
  <c r="N1022" i="1" a="1"/>
  <c r="N1022" i="1" s="1"/>
  <c r="M1022" i="1" a="1"/>
  <c r="M1022" i="1" s="1"/>
  <c r="N1018" i="1" a="1"/>
  <c r="N1018" i="1" s="1"/>
  <c r="M1018" i="1" a="1"/>
  <c r="M1018" i="1" s="1"/>
  <c r="N1014" i="1" a="1"/>
  <c r="N1014" i="1" s="1"/>
  <c r="M1014" i="1" a="1"/>
  <c r="M1014" i="1" s="1"/>
  <c r="N1010" i="1" a="1"/>
  <c r="N1010" i="1" s="1"/>
  <c r="M1010" i="1" a="1"/>
  <c r="M1010" i="1" s="1"/>
  <c r="N1006" i="1" a="1"/>
  <c r="N1006" i="1" s="1"/>
  <c r="M1006" i="1" a="1"/>
  <c r="M1006" i="1" s="1"/>
  <c r="N1002" i="1" a="1"/>
  <c r="N1002" i="1" s="1"/>
  <c r="M1002" i="1" a="1"/>
  <c r="M1002" i="1" s="1"/>
  <c r="N998" i="1" a="1"/>
  <c r="N998" i="1" s="1"/>
  <c r="M998" i="1" a="1"/>
  <c r="M998" i="1" s="1"/>
  <c r="N994" i="1" a="1"/>
  <c r="N994" i="1" s="1"/>
  <c r="M994" i="1" a="1"/>
  <c r="M994" i="1" s="1"/>
  <c r="N990" i="1" a="1"/>
  <c r="N990" i="1" s="1"/>
  <c r="M990" i="1" a="1"/>
  <c r="M990" i="1" s="1"/>
  <c r="N986" i="1" a="1"/>
  <c r="N986" i="1" s="1"/>
  <c r="M986" i="1" a="1"/>
  <c r="M986" i="1" s="1"/>
  <c r="N982" i="1" a="1"/>
  <c r="N982" i="1" s="1"/>
  <c r="M982" i="1" a="1"/>
  <c r="M982" i="1" s="1"/>
  <c r="N978" i="1" a="1"/>
  <c r="N978" i="1" s="1"/>
  <c r="M978" i="1" a="1"/>
  <c r="M978" i="1" s="1"/>
  <c r="N974" i="1" a="1"/>
  <c r="N974" i="1" s="1"/>
  <c r="M974" i="1" a="1"/>
  <c r="M974" i="1" s="1"/>
  <c r="N970" i="1" a="1"/>
  <c r="N970" i="1" s="1"/>
  <c r="M970" i="1" a="1"/>
  <c r="M970" i="1" s="1"/>
  <c r="N966" i="1" a="1"/>
  <c r="N966" i="1" s="1"/>
  <c r="M966" i="1" a="1"/>
  <c r="M966" i="1" s="1"/>
  <c r="N962" i="1" a="1"/>
  <c r="N962" i="1" s="1"/>
  <c r="M962" i="1" a="1"/>
  <c r="M962" i="1" s="1"/>
  <c r="N958" i="1" a="1"/>
  <c r="N958" i="1" s="1"/>
  <c r="M958" i="1" a="1"/>
  <c r="M958" i="1" s="1"/>
  <c r="N954" i="1" a="1"/>
  <c r="N954" i="1" s="1"/>
  <c r="M954" i="1" a="1"/>
  <c r="M954" i="1" s="1"/>
  <c r="N950" i="1" a="1"/>
  <c r="N950" i="1" s="1"/>
  <c r="M950" i="1" a="1"/>
  <c r="M950" i="1" s="1"/>
  <c r="N946" i="1" a="1"/>
  <c r="N946" i="1" s="1"/>
  <c r="M946" i="1" a="1"/>
  <c r="M946" i="1" s="1"/>
  <c r="N942" i="1" a="1"/>
  <c r="N942" i="1" s="1"/>
  <c r="M942" i="1" a="1"/>
  <c r="M942" i="1" s="1"/>
  <c r="N938" i="1" a="1"/>
  <c r="N938" i="1" s="1"/>
  <c r="M938" i="1" a="1"/>
  <c r="M938" i="1" s="1"/>
  <c r="N934" i="1" a="1"/>
  <c r="N934" i="1" s="1"/>
  <c r="M934" i="1" a="1"/>
  <c r="M934" i="1" s="1"/>
  <c r="N930" i="1" a="1"/>
  <c r="N930" i="1" s="1"/>
  <c r="M930" i="1" a="1"/>
  <c r="M930" i="1" s="1"/>
  <c r="N926" i="1" a="1"/>
  <c r="N926" i="1" s="1"/>
  <c r="M926" i="1" a="1"/>
  <c r="M926" i="1" s="1"/>
  <c r="N922" i="1" a="1"/>
  <c r="N922" i="1" s="1"/>
  <c r="M922" i="1" a="1"/>
  <c r="M922" i="1" s="1"/>
  <c r="N918" i="1" a="1"/>
  <c r="N918" i="1" s="1"/>
  <c r="M918" i="1" a="1"/>
  <c r="M918" i="1" s="1"/>
  <c r="N914" i="1" a="1"/>
  <c r="N914" i="1" s="1"/>
  <c r="M914" i="1" a="1"/>
  <c r="M914" i="1" s="1"/>
  <c r="N910" i="1" a="1"/>
  <c r="N910" i="1" s="1"/>
  <c r="M910" i="1" a="1"/>
  <c r="M910" i="1" s="1"/>
  <c r="N906" i="1" a="1"/>
  <c r="N906" i="1" s="1"/>
  <c r="M906" i="1" a="1"/>
  <c r="M906" i="1" s="1"/>
  <c r="N902" i="1" a="1"/>
  <c r="N902" i="1" s="1"/>
  <c r="M902" i="1" a="1"/>
  <c r="M902" i="1" s="1"/>
  <c r="N898" i="1" a="1"/>
  <c r="N898" i="1" s="1"/>
  <c r="M898" i="1" a="1"/>
  <c r="M898" i="1" s="1"/>
  <c r="N894" i="1" a="1"/>
  <c r="N894" i="1" s="1"/>
  <c r="M894" i="1" a="1"/>
  <c r="M894" i="1" s="1"/>
  <c r="N890" i="1" a="1"/>
  <c r="N890" i="1" s="1"/>
  <c r="M890" i="1" a="1"/>
  <c r="M890" i="1" s="1"/>
  <c r="N886" i="1" a="1"/>
  <c r="N886" i="1" s="1"/>
  <c r="M886" i="1" a="1"/>
  <c r="M886" i="1" s="1"/>
  <c r="N882" i="1" a="1"/>
  <c r="N882" i="1" s="1"/>
  <c r="M882" i="1" a="1"/>
  <c r="M882" i="1" s="1"/>
  <c r="N878" i="1" a="1"/>
  <c r="N878" i="1" s="1"/>
  <c r="M878" i="1" a="1"/>
  <c r="M878" i="1" s="1"/>
  <c r="N874" i="1" a="1"/>
  <c r="N874" i="1" s="1"/>
  <c r="M874" i="1" a="1"/>
  <c r="M874" i="1" s="1"/>
  <c r="N870" i="1" a="1"/>
  <c r="N870" i="1" s="1"/>
  <c r="M870" i="1" a="1"/>
  <c r="M870" i="1" s="1"/>
  <c r="N866" i="1" a="1"/>
  <c r="N866" i="1" s="1"/>
  <c r="M866" i="1" a="1"/>
  <c r="M866" i="1" s="1"/>
  <c r="N862" i="1" a="1"/>
  <c r="N862" i="1" s="1"/>
  <c r="M862" i="1" a="1"/>
  <c r="M862" i="1" s="1"/>
  <c r="N858" i="1" a="1"/>
  <c r="N858" i="1" s="1"/>
  <c r="M858" i="1" a="1"/>
  <c r="M858" i="1" s="1"/>
  <c r="N854" i="1" a="1"/>
  <c r="N854" i="1" s="1"/>
  <c r="M854" i="1" a="1"/>
  <c r="M854" i="1" s="1"/>
  <c r="N850" i="1" a="1"/>
  <c r="N850" i="1" s="1"/>
  <c r="M850" i="1" a="1"/>
  <c r="M850" i="1" s="1"/>
  <c r="N846" i="1" a="1"/>
  <c r="N846" i="1" s="1"/>
  <c r="M846" i="1" a="1"/>
  <c r="M846" i="1" s="1"/>
  <c r="N842" i="1" a="1"/>
  <c r="N842" i="1" s="1"/>
  <c r="M842" i="1" a="1"/>
  <c r="M842" i="1" s="1"/>
  <c r="N838" i="1" a="1"/>
  <c r="N838" i="1" s="1"/>
  <c r="M838" i="1" a="1"/>
  <c r="M838" i="1" s="1"/>
  <c r="N834" i="1" a="1"/>
  <c r="N834" i="1" s="1"/>
  <c r="M834" i="1" a="1"/>
  <c r="M834" i="1" s="1"/>
  <c r="N830" i="1" a="1"/>
  <c r="N830" i="1" s="1"/>
  <c r="M830" i="1" a="1"/>
  <c r="M830" i="1" s="1"/>
  <c r="N826" i="1" a="1"/>
  <c r="N826" i="1" s="1"/>
  <c r="M826" i="1" a="1"/>
  <c r="M826" i="1" s="1"/>
  <c r="N822" i="1" a="1"/>
  <c r="N822" i="1" s="1"/>
  <c r="M822" i="1" a="1"/>
  <c r="M822" i="1" s="1"/>
  <c r="N818" i="1" a="1"/>
  <c r="N818" i="1" s="1"/>
  <c r="M818" i="1" a="1"/>
  <c r="M818" i="1" s="1"/>
  <c r="N814" i="1" a="1"/>
  <c r="N814" i="1" s="1"/>
  <c r="M814" i="1" a="1"/>
  <c r="M814" i="1" s="1"/>
  <c r="N810" i="1" a="1"/>
  <c r="N810" i="1" s="1"/>
  <c r="M810" i="1" a="1"/>
  <c r="M810" i="1" s="1"/>
  <c r="N806" i="1" a="1"/>
  <c r="N806" i="1" s="1"/>
  <c r="M806" i="1" a="1"/>
  <c r="M806" i="1" s="1"/>
  <c r="N802" i="1" a="1"/>
  <c r="N802" i="1" s="1"/>
  <c r="M802" i="1" a="1"/>
  <c r="M802" i="1" s="1"/>
  <c r="N798" i="1" a="1"/>
  <c r="N798" i="1" s="1"/>
  <c r="M798" i="1" a="1"/>
  <c r="M798" i="1" s="1"/>
  <c r="N794" i="1" a="1"/>
  <c r="N794" i="1" s="1"/>
  <c r="M794" i="1" a="1"/>
  <c r="M794" i="1" s="1"/>
  <c r="N790" i="1" a="1"/>
  <c r="N790" i="1" s="1"/>
  <c r="M790" i="1" a="1"/>
  <c r="M790" i="1" s="1"/>
  <c r="N786" i="1" a="1"/>
  <c r="N786" i="1" s="1"/>
  <c r="M786" i="1" a="1"/>
  <c r="M786" i="1" s="1"/>
  <c r="N782" i="1" a="1"/>
  <c r="N782" i="1" s="1"/>
  <c r="M782" i="1" a="1"/>
  <c r="M782" i="1" s="1"/>
  <c r="N778" i="1" a="1"/>
  <c r="N778" i="1" s="1"/>
  <c r="M778" i="1" a="1"/>
  <c r="M778" i="1" s="1"/>
  <c r="N774" i="1" a="1"/>
  <c r="N774" i="1" s="1"/>
  <c r="M774" i="1" a="1"/>
  <c r="M774" i="1" s="1"/>
  <c r="N770" i="1" a="1"/>
  <c r="N770" i="1" s="1"/>
  <c r="M770" i="1" a="1"/>
  <c r="M770" i="1" s="1"/>
  <c r="N766" i="1" a="1"/>
  <c r="N766" i="1" s="1"/>
  <c r="M766" i="1" a="1"/>
  <c r="M766" i="1" s="1"/>
  <c r="N762" i="1" a="1"/>
  <c r="N762" i="1" s="1"/>
  <c r="M762" i="1" a="1"/>
  <c r="M762" i="1" s="1"/>
  <c r="N758" i="1" a="1"/>
  <c r="N758" i="1" s="1"/>
  <c r="M758" i="1" a="1"/>
  <c r="M758" i="1" s="1"/>
  <c r="N754" i="1" a="1"/>
  <c r="N754" i="1" s="1"/>
  <c r="M754" i="1" a="1"/>
  <c r="M754" i="1" s="1"/>
  <c r="N750" i="1" a="1"/>
  <c r="N750" i="1" s="1"/>
  <c r="M750" i="1" a="1"/>
  <c r="M750" i="1" s="1"/>
  <c r="N746" i="1" a="1"/>
  <c r="N746" i="1" s="1"/>
  <c r="M746" i="1" a="1"/>
  <c r="M746" i="1" s="1"/>
  <c r="N742" i="1" a="1"/>
  <c r="N742" i="1" s="1"/>
  <c r="M742" i="1" a="1"/>
  <c r="M742" i="1" s="1"/>
  <c r="N738" i="1" a="1"/>
  <c r="N738" i="1" s="1"/>
  <c r="M738" i="1" a="1"/>
  <c r="M738" i="1" s="1"/>
  <c r="N734" i="1" a="1"/>
  <c r="N734" i="1" s="1"/>
  <c r="M734" i="1" a="1"/>
  <c r="M734" i="1" s="1"/>
  <c r="N730" i="1" a="1"/>
  <c r="N730" i="1" s="1"/>
  <c r="M730" i="1" a="1"/>
  <c r="M730" i="1" s="1"/>
  <c r="N726" i="1" a="1"/>
  <c r="N726" i="1" s="1"/>
  <c r="M726" i="1" a="1"/>
  <c r="M726" i="1" s="1"/>
  <c r="N722" i="1" a="1"/>
  <c r="N722" i="1" s="1"/>
  <c r="M722" i="1" a="1"/>
  <c r="M722" i="1" s="1"/>
  <c r="N718" i="1" a="1"/>
  <c r="N718" i="1" s="1"/>
  <c r="M718" i="1" a="1"/>
  <c r="M718" i="1" s="1"/>
  <c r="N714" i="1" a="1"/>
  <c r="N714" i="1" s="1"/>
  <c r="M714" i="1" a="1"/>
  <c r="M714" i="1" s="1"/>
  <c r="N710" i="1" a="1"/>
  <c r="N710" i="1" s="1"/>
  <c r="M710" i="1" a="1"/>
  <c r="M710" i="1" s="1"/>
  <c r="N706" i="1" a="1"/>
  <c r="N706" i="1" s="1"/>
  <c r="M706" i="1" a="1"/>
  <c r="M706" i="1" s="1"/>
  <c r="N702" i="1" a="1"/>
  <c r="N702" i="1" s="1"/>
  <c r="M702" i="1" a="1"/>
  <c r="M702" i="1" s="1"/>
  <c r="N698" i="1" a="1"/>
  <c r="N698" i="1" s="1"/>
  <c r="M698" i="1" a="1"/>
  <c r="M698" i="1" s="1"/>
  <c r="N694" i="1" a="1"/>
  <c r="N694" i="1" s="1"/>
  <c r="M694" i="1" a="1"/>
  <c r="M694" i="1" s="1"/>
  <c r="N690" i="1" a="1"/>
  <c r="N690" i="1" s="1"/>
  <c r="M690" i="1" a="1"/>
  <c r="M690" i="1" s="1"/>
  <c r="N686" i="1" a="1"/>
  <c r="N686" i="1" s="1"/>
  <c r="M686" i="1" a="1"/>
  <c r="M686" i="1" s="1"/>
  <c r="N682" i="1" a="1"/>
  <c r="N682" i="1" s="1"/>
  <c r="M682" i="1" a="1"/>
  <c r="M682" i="1" s="1"/>
  <c r="N678" i="1" a="1"/>
  <c r="N678" i="1" s="1"/>
  <c r="M678" i="1" a="1"/>
  <c r="M678" i="1" s="1"/>
  <c r="N674" i="1" a="1"/>
  <c r="N674" i="1" s="1"/>
  <c r="M674" i="1" a="1"/>
  <c r="M674" i="1" s="1"/>
  <c r="N670" i="1" a="1"/>
  <c r="N670" i="1" s="1"/>
  <c r="M670" i="1" a="1"/>
  <c r="M670" i="1" s="1"/>
  <c r="N666" i="1" a="1"/>
  <c r="N666" i="1" s="1"/>
  <c r="M666" i="1" a="1"/>
  <c r="M666" i="1" s="1"/>
  <c r="N662" i="1" a="1"/>
  <c r="N662" i="1" s="1"/>
  <c r="M662" i="1" a="1"/>
  <c r="M662" i="1" s="1"/>
  <c r="N658" i="1" a="1"/>
  <c r="N658" i="1" s="1"/>
  <c r="M658" i="1" a="1"/>
  <c r="M658" i="1" s="1"/>
  <c r="N654" i="1" a="1"/>
  <c r="N654" i="1" s="1"/>
  <c r="M654" i="1" a="1"/>
  <c r="M654" i="1" s="1"/>
  <c r="N650" i="1" a="1"/>
  <c r="N650" i="1" s="1"/>
  <c r="M650" i="1" a="1"/>
  <c r="M650" i="1" s="1"/>
  <c r="N646" i="1" a="1"/>
  <c r="N646" i="1" s="1"/>
  <c r="M646" i="1" a="1"/>
  <c r="M646" i="1" s="1"/>
  <c r="N642" i="1" a="1"/>
  <c r="N642" i="1" s="1"/>
  <c r="M642" i="1" a="1"/>
  <c r="M642" i="1" s="1"/>
  <c r="N638" i="1" a="1"/>
  <c r="N638" i="1" s="1"/>
  <c r="M638" i="1" a="1"/>
  <c r="M638" i="1" s="1"/>
  <c r="N634" i="1" a="1"/>
  <c r="N634" i="1" s="1"/>
  <c r="M634" i="1" a="1"/>
  <c r="M634" i="1" s="1"/>
  <c r="N630" i="1" a="1"/>
  <c r="N630" i="1" s="1"/>
  <c r="M630" i="1" a="1"/>
  <c r="M630" i="1" s="1"/>
  <c r="N626" i="1" a="1"/>
  <c r="N626" i="1" s="1"/>
  <c r="M626" i="1" a="1"/>
  <c r="M626" i="1" s="1"/>
  <c r="N622" i="1" a="1"/>
  <c r="N622" i="1" s="1"/>
  <c r="M622" i="1" a="1"/>
  <c r="M622" i="1" s="1"/>
  <c r="N618" i="1" a="1"/>
  <c r="N618" i="1" s="1"/>
  <c r="M618" i="1" a="1"/>
  <c r="M618" i="1" s="1"/>
  <c r="N614" i="1" a="1"/>
  <c r="N614" i="1" s="1"/>
  <c r="M614" i="1" a="1"/>
  <c r="M614" i="1" s="1"/>
  <c r="N610" i="1" a="1"/>
  <c r="N610" i="1" s="1"/>
  <c r="M610" i="1" a="1"/>
  <c r="M610" i="1" s="1"/>
  <c r="N606" i="1" a="1"/>
  <c r="N606" i="1" s="1"/>
  <c r="M606" i="1" a="1"/>
  <c r="M606" i="1" s="1"/>
  <c r="N602" i="1" a="1"/>
  <c r="N602" i="1" s="1"/>
  <c r="M602" i="1" a="1"/>
  <c r="M602" i="1" s="1"/>
  <c r="N598" i="1" a="1"/>
  <c r="N598" i="1" s="1"/>
  <c r="M598" i="1" a="1"/>
  <c r="M598" i="1" s="1"/>
  <c r="N594" i="1" a="1"/>
  <c r="N594" i="1" s="1"/>
  <c r="M594" i="1" a="1"/>
  <c r="M594" i="1" s="1"/>
  <c r="N590" i="1" a="1"/>
  <c r="N590" i="1" s="1"/>
  <c r="M590" i="1" a="1"/>
  <c r="M590" i="1" s="1"/>
  <c r="N586" i="1" a="1"/>
  <c r="N586" i="1" s="1"/>
  <c r="M586" i="1" a="1"/>
  <c r="M586" i="1" s="1"/>
  <c r="N582" i="1" a="1"/>
  <c r="N582" i="1" s="1"/>
  <c r="M582" i="1" a="1"/>
  <c r="M582" i="1" s="1"/>
  <c r="N578" i="1" a="1"/>
  <c r="N578" i="1" s="1"/>
  <c r="M578" i="1" a="1"/>
  <c r="M578" i="1" s="1"/>
  <c r="N574" i="1" a="1"/>
  <c r="N574" i="1" s="1"/>
  <c r="M574" i="1" a="1"/>
  <c r="M574" i="1" s="1"/>
  <c r="N570" i="1" a="1"/>
  <c r="N570" i="1" s="1"/>
  <c r="M570" i="1" a="1"/>
  <c r="M570" i="1" s="1"/>
  <c r="N566" i="1" a="1"/>
  <c r="N566" i="1" s="1"/>
  <c r="M566" i="1" a="1"/>
  <c r="M566" i="1" s="1"/>
  <c r="N562" i="1" a="1"/>
  <c r="N562" i="1" s="1"/>
  <c r="M562" i="1" a="1"/>
  <c r="M562" i="1" s="1"/>
  <c r="N558" i="1" a="1"/>
  <c r="N558" i="1" s="1"/>
  <c r="M558" i="1" a="1"/>
  <c r="M558" i="1" s="1"/>
  <c r="N554" i="1" a="1"/>
  <c r="N554" i="1" s="1"/>
  <c r="M554" i="1" a="1"/>
  <c r="M554" i="1" s="1"/>
  <c r="N550" i="1" a="1"/>
  <c r="N550" i="1" s="1"/>
  <c r="M550" i="1" a="1"/>
  <c r="M550" i="1" s="1"/>
  <c r="N546" i="1" a="1"/>
  <c r="N546" i="1" s="1"/>
  <c r="M546" i="1" a="1"/>
  <c r="M546" i="1" s="1"/>
  <c r="N542" i="1" a="1"/>
  <c r="N542" i="1" s="1"/>
  <c r="M542" i="1" a="1"/>
  <c r="M542" i="1" s="1"/>
  <c r="N538" i="1" a="1"/>
  <c r="N538" i="1" s="1"/>
  <c r="M538" i="1" a="1"/>
  <c r="M538" i="1" s="1"/>
  <c r="N534" i="1" a="1"/>
  <c r="N534" i="1" s="1"/>
  <c r="M534" i="1" a="1"/>
  <c r="M534" i="1" s="1"/>
  <c r="N530" i="1" a="1"/>
  <c r="N530" i="1" s="1"/>
  <c r="M530" i="1" a="1"/>
  <c r="M530" i="1" s="1"/>
  <c r="N526" i="1" a="1"/>
  <c r="N526" i="1" s="1"/>
  <c r="M526" i="1" a="1"/>
  <c r="M526" i="1" s="1"/>
  <c r="N522" i="1" a="1"/>
  <c r="N522" i="1" s="1"/>
  <c r="M522" i="1" a="1"/>
  <c r="M522" i="1" s="1"/>
  <c r="N518" i="1" a="1"/>
  <c r="N518" i="1" s="1"/>
  <c r="M518" i="1" a="1"/>
  <c r="M518" i="1" s="1"/>
  <c r="N514" i="1" a="1"/>
  <c r="N514" i="1" s="1"/>
  <c r="M514" i="1" a="1"/>
  <c r="M514" i="1" s="1"/>
  <c r="N510" i="1" a="1"/>
  <c r="N510" i="1" s="1"/>
  <c r="M510" i="1" a="1"/>
  <c r="M510" i="1" s="1"/>
  <c r="N506" i="1" a="1"/>
  <c r="N506" i="1" s="1"/>
  <c r="M506" i="1" a="1"/>
  <c r="M506" i="1" s="1"/>
  <c r="N502" i="1" a="1"/>
  <c r="N502" i="1" s="1"/>
  <c r="M502" i="1" a="1"/>
  <c r="M502" i="1" s="1"/>
  <c r="N498" i="1" a="1"/>
  <c r="N498" i="1" s="1"/>
  <c r="M498" i="1" a="1"/>
  <c r="M498" i="1" s="1"/>
  <c r="N494" i="1" a="1"/>
  <c r="N494" i="1" s="1"/>
  <c r="M494" i="1" a="1"/>
  <c r="M494" i="1" s="1"/>
  <c r="N490" i="1" a="1"/>
  <c r="N490" i="1" s="1"/>
  <c r="M490" i="1" a="1"/>
  <c r="M490" i="1" s="1"/>
  <c r="N486" i="1" a="1"/>
  <c r="N486" i="1" s="1"/>
  <c r="M486" i="1" a="1"/>
  <c r="M486" i="1" s="1"/>
  <c r="N482" i="1" a="1"/>
  <c r="N482" i="1" s="1"/>
  <c r="M482" i="1" a="1"/>
  <c r="M482" i="1" s="1"/>
  <c r="N478" i="1" a="1"/>
  <c r="N478" i="1" s="1"/>
  <c r="M478" i="1" a="1"/>
  <c r="M478" i="1" s="1"/>
  <c r="N474" i="1" a="1"/>
  <c r="N474" i="1" s="1"/>
  <c r="M474" i="1" a="1"/>
  <c r="M474" i="1" s="1"/>
  <c r="N470" i="1" a="1"/>
  <c r="N470" i="1" s="1"/>
  <c r="M470" i="1" a="1"/>
  <c r="M470" i="1" s="1"/>
  <c r="N466" i="1" a="1"/>
  <c r="N466" i="1" s="1"/>
  <c r="M466" i="1" a="1"/>
  <c r="M466" i="1" s="1"/>
  <c r="N462" i="1" a="1"/>
  <c r="N462" i="1" s="1"/>
  <c r="M462" i="1" a="1"/>
  <c r="M462" i="1" s="1"/>
  <c r="N458" i="1" a="1"/>
  <c r="N458" i="1" s="1"/>
  <c r="M458" i="1" a="1"/>
  <c r="M458" i="1" s="1"/>
  <c r="N454" i="1" a="1"/>
  <c r="N454" i="1" s="1"/>
  <c r="M454" i="1" a="1"/>
  <c r="M454" i="1" s="1"/>
  <c r="N450" i="1" a="1"/>
  <c r="N450" i="1" s="1"/>
  <c r="M450" i="1" a="1"/>
  <c r="M450" i="1" s="1"/>
  <c r="N446" i="1" a="1"/>
  <c r="N446" i="1" s="1"/>
  <c r="M446" i="1" a="1"/>
  <c r="M446" i="1" s="1"/>
  <c r="N442" i="1" a="1"/>
  <c r="N442" i="1" s="1"/>
  <c r="M442" i="1" a="1"/>
  <c r="M442" i="1" s="1"/>
  <c r="N438" i="1" a="1"/>
  <c r="N438" i="1" s="1"/>
  <c r="M438" i="1" a="1"/>
  <c r="M438" i="1" s="1"/>
  <c r="N434" i="1" a="1"/>
  <c r="N434" i="1" s="1"/>
  <c r="M434" i="1" a="1"/>
  <c r="M434" i="1" s="1"/>
  <c r="N430" i="1" a="1"/>
  <c r="N430" i="1" s="1"/>
  <c r="M430" i="1" a="1"/>
  <c r="M430" i="1" s="1"/>
  <c r="N426" i="1" a="1"/>
  <c r="N426" i="1" s="1"/>
  <c r="M426" i="1" a="1"/>
  <c r="M426" i="1" s="1"/>
  <c r="N422" i="1" a="1"/>
  <c r="N422" i="1" s="1"/>
  <c r="M422" i="1" a="1"/>
  <c r="M422" i="1" s="1"/>
  <c r="N418" i="1" a="1"/>
  <c r="N418" i="1" s="1"/>
  <c r="M418" i="1" a="1"/>
  <c r="M418" i="1" s="1"/>
  <c r="N414" i="1" a="1"/>
  <c r="N414" i="1" s="1"/>
  <c r="M414" i="1" a="1"/>
  <c r="M414" i="1" s="1"/>
  <c r="N410" i="1" a="1"/>
  <c r="N410" i="1" s="1"/>
  <c r="M410" i="1" a="1"/>
  <c r="M410" i="1" s="1"/>
  <c r="N406" i="1" a="1"/>
  <c r="N406" i="1" s="1"/>
  <c r="M406" i="1" a="1"/>
  <c r="M406" i="1" s="1"/>
  <c r="N402" i="1" a="1"/>
  <c r="N402" i="1" s="1"/>
  <c r="M402" i="1" a="1"/>
  <c r="M402" i="1" s="1"/>
  <c r="N398" i="1" a="1"/>
  <c r="N398" i="1" s="1"/>
  <c r="M398" i="1" a="1"/>
  <c r="M398" i="1" s="1"/>
  <c r="N394" i="1" a="1"/>
  <c r="N394" i="1" s="1"/>
  <c r="M394" i="1" a="1"/>
  <c r="M394" i="1" s="1"/>
  <c r="N390" i="1" a="1"/>
  <c r="N390" i="1" s="1"/>
  <c r="M390" i="1" a="1"/>
  <c r="M390" i="1" s="1"/>
  <c r="N386" i="1" a="1"/>
  <c r="N386" i="1" s="1"/>
  <c r="M386" i="1" a="1"/>
  <c r="M386" i="1" s="1"/>
  <c r="N382" i="1" a="1"/>
  <c r="N382" i="1" s="1"/>
  <c r="M382" i="1" a="1"/>
  <c r="M382" i="1" s="1"/>
  <c r="N378" i="1" a="1"/>
  <c r="N378" i="1" s="1"/>
  <c r="M378" i="1" a="1"/>
  <c r="M378" i="1" s="1"/>
  <c r="N374" i="1" a="1"/>
  <c r="N374" i="1" s="1"/>
  <c r="M374" i="1" a="1"/>
  <c r="M374" i="1" s="1"/>
  <c r="N370" i="1" a="1"/>
  <c r="N370" i="1" s="1"/>
  <c r="M370" i="1" a="1"/>
  <c r="M370" i="1" s="1"/>
  <c r="N366" i="1" a="1"/>
  <c r="N366" i="1" s="1"/>
  <c r="M366" i="1" a="1"/>
  <c r="M366" i="1" s="1"/>
  <c r="N362" i="1" a="1"/>
  <c r="N362" i="1" s="1"/>
  <c r="M362" i="1" a="1"/>
  <c r="M362" i="1" s="1"/>
  <c r="N358" i="1" a="1"/>
  <c r="N358" i="1" s="1"/>
  <c r="M358" i="1" a="1"/>
  <c r="M358" i="1" s="1"/>
  <c r="N354" i="1" a="1"/>
  <c r="N354" i="1" s="1"/>
  <c r="M354" i="1" a="1"/>
  <c r="M354" i="1" s="1"/>
  <c r="N350" i="1" a="1"/>
  <c r="N350" i="1" s="1"/>
  <c r="M350" i="1" a="1"/>
  <c r="M350" i="1" s="1"/>
  <c r="N346" i="1" a="1"/>
  <c r="N346" i="1" s="1"/>
  <c r="M346" i="1" a="1"/>
  <c r="M346" i="1" s="1"/>
  <c r="N342" i="1" a="1"/>
  <c r="N342" i="1" s="1"/>
  <c r="M342" i="1" a="1"/>
  <c r="M342" i="1" s="1"/>
  <c r="N338" i="1" a="1"/>
  <c r="N338" i="1" s="1"/>
  <c r="M338" i="1" a="1"/>
  <c r="M338" i="1" s="1"/>
  <c r="N98" i="1" a="1"/>
  <c r="N98" i="1" s="1"/>
  <c r="M98" i="1" a="1"/>
  <c r="M98" i="1" s="1"/>
  <c r="N94" i="1" a="1"/>
  <c r="N94" i="1" s="1"/>
  <c r="M94" i="1" a="1"/>
  <c r="M94" i="1" s="1"/>
  <c r="N90" i="1" a="1"/>
  <c r="N90" i="1" s="1"/>
  <c r="M90" i="1" a="1"/>
  <c r="M90" i="1" s="1"/>
  <c r="N86" i="1" a="1"/>
  <c r="N86" i="1" s="1"/>
  <c r="M86" i="1" a="1"/>
  <c r="M86" i="1" s="1"/>
  <c r="N82" i="1" a="1"/>
  <c r="N82" i="1" s="1"/>
  <c r="M82" i="1" a="1"/>
  <c r="M82" i="1" s="1"/>
  <c r="N78" i="1" a="1"/>
  <c r="N78" i="1" s="1"/>
  <c r="M78" i="1" a="1"/>
  <c r="M78" i="1" s="1"/>
  <c r="N74" i="1" a="1"/>
  <c r="N74" i="1" s="1"/>
  <c r="M74" i="1" a="1"/>
  <c r="M74" i="1" s="1"/>
  <c r="N70" i="1" a="1"/>
  <c r="N70" i="1" s="1"/>
  <c r="M70" i="1" a="1"/>
  <c r="M70" i="1" s="1"/>
  <c r="N66" i="1" a="1"/>
  <c r="N66" i="1" s="1"/>
  <c r="M66" i="1" a="1"/>
  <c r="M66" i="1" s="1"/>
  <c r="N62" i="1" a="1"/>
  <c r="N62" i="1" s="1"/>
  <c r="M62" i="1" a="1"/>
  <c r="M62" i="1" s="1"/>
  <c r="N58" i="1" a="1"/>
  <c r="N58" i="1" s="1"/>
  <c r="M58" i="1" a="1"/>
  <c r="M58" i="1" s="1"/>
  <c r="N54" i="1" a="1"/>
  <c r="N54" i="1" s="1"/>
  <c r="M54" i="1" a="1"/>
  <c r="M54" i="1" s="1"/>
  <c r="N50" i="1" a="1"/>
  <c r="N50" i="1" s="1"/>
  <c r="M50" i="1" a="1"/>
  <c r="M50" i="1" s="1"/>
  <c r="N46" i="1" a="1"/>
  <c r="N46" i="1" s="1"/>
  <c r="M46" i="1" a="1"/>
  <c r="M46" i="1" s="1"/>
  <c r="N42" i="1" a="1"/>
  <c r="N42" i="1" s="1"/>
  <c r="M42" i="1" a="1"/>
  <c r="M42" i="1" s="1"/>
  <c r="N38" i="1" a="1"/>
  <c r="N38" i="1" s="1"/>
  <c r="M38" i="1" a="1"/>
  <c r="M38" i="1" s="1"/>
  <c r="N34" i="1" a="1"/>
  <c r="N34" i="1" s="1"/>
  <c r="M34" i="1" a="1"/>
  <c r="M34" i="1" s="1"/>
  <c r="N30" i="1" a="1"/>
  <c r="N30" i="1" s="1"/>
  <c r="M30" i="1" a="1"/>
  <c r="M30" i="1" s="1"/>
  <c r="N26" i="1" a="1"/>
  <c r="N26" i="1" s="1"/>
  <c r="M26" i="1" a="1"/>
  <c r="M26" i="1" s="1"/>
  <c r="N22" i="1" a="1"/>
  <c r="N22" i="1" s="1"/>
  <c r="M22" i="1" a="1"/>
  <c r="M22" i="1" s="1"/>
  <c r="N18" i="1" a="1"/>
  <c r="N18" i="1" s="1"/>
  <c r="M18" i="1" a="1"/>
  <c r="M18" i="1" s="1"/>
  <c r="N14" i="1" a="1"/>
  <c r="N14" i="1" s="1"/>
  <c r="M14" i="1" a="1"/>
  <c r="M14" i="1" s="1"/>
  <c r="N10" i="1" a="1"/>
  <c r="N10" i="1" s="1"/>
  <c r="M10" i="1" a="1"/>
  <c r="M10" i="1" s="1"/>
  <c r="N6" i="1" a="1"/>
  <c r="N6" i="1" s="1"/>
  <c r="M6" i="1" a="1"/>
  <c r="M6" i="1" s="1"/>
  <c r="N2" i="1" a="1"/>
  <c r="N2" i="1" s="1"/>
  <c r="M2" i="1" a="1"/>
  <c r="M2" i="1" s="1"/>
  <c r="M1341" i="1" a="1"/>
  <c r="M1341" i="1" s="1"/>
  <c r="M1330" i="1" a="1"/>
  <c r="M1330" i="1" s="1"/>
  <c r="M1309" i="1" a="1"/>
  <c r="M1309" i="1" s="1"/>
  <c r="M1298" i="1" a="1"/>
  <c r="M1298" i="1" s="1"/>
  <c r="M1277" i="1" a="1"/>
  <c r="M1277" i="1" s="1"/>
  <c r="M1266" i="1" a="1"/>
  <c r="M1266" i="1" s="1"/>
  <c r="M1245" i="1" a="1"/>
  <c r="M1245" i="1" s="1"/>
  <c r="M1234" i="1" a="1"/>
  <c r="M1234" i="1" s="1"/>
  <c r="M1213" i="1" a="1"/>
  <c r="M1213" i="1" s="1"/>
  <c r="M1202" i="1" a="1"/>
  <c r="M1202" i="1" s="1"/>
  <c r="M1181" i="1" a="1"/>
  <c r="M1181" i="1" s="1"/>
  <c r="M1170" i="1" a="1"/>
  <c r="M1170" i="1" s="1"/>
  <c r="N1332" i="1" a="1"/>
  <c r="N1332" i="1" s="1"/>
  <c r="M1332" i="1" a="1"/>
  <c r="M1332" i="1" s="1"/>
  <c r="N1316" i="1" a="1"/>
  <c r="N1316" i="1" s="1"/>
  <c r="M1316" i="1" a="1"/>
  <c r="M1316" i="1" s="1"/>
  <c r="N1300" i="1" a="1"/>
  <c r="N1300" i="1" s="1"/>
  <c r="M1300" i="1" a="1"/>
  <c r="M1300" i="1" s="1"/>
  <c r="N1284" i="1" a="1"/>
  <c r="N1284" i="1" s="1"/>
  <c r="M1284" i="1" a="1"/>
  <c r="M1284" i="1" s="1"/>
  <c r="N1264" i="1" a="1"/>
  <c r="N1264" i="1" s="1"/>
  <c r="M1264" i="1" a="1"/>
  <c r="M1264" i="1" s="1"/>
  <c r="N1252" i="1" a="1"/>
  <c r="N1252" i="1" s="1"/>
  <c r="M1252" i="1" a="1"/>
  <c r="M1252" i="1" s="1"/>
  <c r="N1236" i="1" a="1"/>
  <c r="N1236" i="1" s="1"/>
  <c r="M1236" i="1" a="1"/>
  <c r="M1236" i="1" s="1"/>
  <c r="N1216" i="1" a="1"/>
  <c r="N1216" i="1" s="1"/>
  <c r="M1216" i="1" a="1"/>
  <c r="M1216" i="1" s="1"/>
  <c r="N1204" i="1" a="1"/>
  <c r="N1204" i="1" s="1"/>
  <c r="M1204" i="1" a="1"/>
  <c r="M1204" i="1" s="1"/>
  <c r="N1188" i="1" a="1"/>
  <c r="N1188" i="1" s="1"/>
  <c r="M1188" i="1" a="1"/>
  <c r="M1188" i="1" s="1"/>
  <c r="N1172" i="1" a="1"/>
  <c r="N1172" i="1" s="1"/>
  <c r="M1172" i="1" a="1"/>
  <c r="M1172" i="1" s="1"/>
  <c r="N1156" i="1" a="1"/>
  <c r="N1156" i="1" s="1"/>
  <c r="M1156" i="1" a="1"/>
  <c r="M1156" i="1" s="1"/>
  <c r="N1140" i="1" a="1"/>
  <c r="N1140" i="1" s="1"/>
  <c r="M1140" i="1" a="1"/>
  <c r="M1140" i="1" s="1"/>
  <c r="N1124" i="1" a="1"/>
  <c r="N1124" i="1" s="1"/>
  <c r="M1124" i="1" a="1"/>
  <c r="M1124" i="1" s="1"/>
  <c r="N1108" i="1" a="1"/>
  <c r="N1108" i="1" s="1"/>
  <c r="M1108" i="1" a="1"/>
  <c r="M1108" i="1" s="1"/>
  <c r="N1092" i="1" a="1"/>
  <c r="N1092" i="1" s="1"/>
  <c r="M1092" i="1" a="1"/>
  <c r="M1092" i="1" s="1"/>
  <c r="N1072" i="1" a="1"/>
  <c r="N1072" i="1" s="1"/>
  <c r="M1072" i="1" a="1"/>
  <c r="M1072" i="1" s="1"/>
  <c r="N1060" i="1" a="1"/>
  <c r="N1060" i="1" s="1"/>
  <c r="M1060" i="1" a="1"/>
  <c r="M1060" i="1" s="1"/>
  <c r="N1044" i="1" a="1"/>
  <c r="N1044" i="1" s="1"/>
  <c r="M1044" i="1" a="1"/>
  <c r="M1044" i="1" s="1"/>
  <c r="N1028" i="1" a="1"/>
  <c r="N1028" i="1" s="1"/>
  <c r="M1028" i="1" a="1"/>
  <c r="M1028" i="1" s="1"/>
  <c r="N1012" i="1" a="1"/>
  <c r="N1012" i="1" s="1"/>
  <c r="M1012" i="1" a="1"/>
  <c r="M1012" i="1" s="1"/>
  <c r="N996" i="1" a="1"/>
  <c r="N996" i="1" s="1"/>
  <c r="M996" i="1" a="1"/>
  <c r="M996" i="1" s="1"/>
  <c r="N980" i="1" a="1"/>
  <c r="N980" i="1" s="1"/>
  <c r="M980" i="1" a="1"/>
  <c r="M980" i="1" s="1"/>
  <c r="N968" i="1" a="1"/>
  <c r="N968" i="1" s="1"/>
  <c r="M968" i="1" a="1"/>
  <c r="M968" i="1" s="1"/>
  <c r="N956" i="1" a="1"/>
  <c r="N956" i="1" s="1"/>
  <c r="M956" i="1" a="1"/>
  <c r="M956" i="1" s="1"/>
  <c r="N940" i="1" a="1"/>
  <c r="N940" i="1" s="1"/>
  <c r="M940" i="1" a="1"/>
  <c r="M940" i="1" s="1"/>
  <c r="N924" i="1" a="1"/>
  <c r="N924" i="1" s="1"/>
  <c r="M924" i="1" a="1"/>
  <c r="M924" i="1" s="1"/>
  <c r="N916" i="1" a="1"/>
  <c r="N916" i="1" s="1"/>
  <c r="M916" i="1" a="1"/>
  <c r="M916" i="1" s="1"/>
  <c r="N900" i="1" a="1"/>
  <c r="N900" i="1" s="1"/>
  <c r="M900" i="1" a="1"/>
  <c r="M900" i="1" s="1"/>
  <c r="N888" i="1" a="1"/>
  <c r="N888" i="1" s="1"/>
  <c r="M888" i="1" a="1"/>
  <c r="M888" i="1" s="1"/>
  <c r="N872" i="1" a="1"/>
  <c r="N872" i="1" s="1"/>
  <c r="M872" i="1" a="1"/>
  <c r="M872" i="1" s="1"/>
  <c r="N860" i="1" a="1"/>
  <c r="N860" i="1" s="1"/>
  <c r="M860" i="1" a="1"/>
  <c r="M860" i="1" s="1"/>
  <c r="N848" i="1" a="1"/>
  <c r="N848" i="1" s="1"/>
  <c r="M848" i="1" a="1"/>
  <c r="M848" i="1" s="1"/>
  <c r="N836" i="1" a="1"/>
  <c r="N836" i="1" s="1"/>
  <c r="M836" i="1" a="1"/>
  <c r="M836" i="1" s="1"/>
  <c r="N824" i="1" a="1"/>
  <c r="N824" i="1" s="1"/>
  <c r="M824" i="1" a="1"/>
  <c r="M824" i="1" s="1"/>
  <c r="N808" i="1" a="1"/>
  <c r="N808" i="1" s="1"/>
  <c r="M808" i="1" a="1"/>
  <c r="M808" i="1" s="1"/>
  <c r="N796" i="1" a="1"/>
  <c r="N796" i="1" s="1"/>
  <c r="M796" i="1" a="1"/>
  <c r="M796" i="1" s="1"/>
  <c r="N784" i="1" a="1"/>
  <c r="N784" i="1" s="1"/>
  <c r="M784" i="1" a="1"/>
  <c r="M784" i="1" s="1"/>
  <c r="N772" i="1" a="1"/>
  <c r="N772" i="1" s="1"/>
  <c r="M772" i="1" a="1"/>
  <c r="M772" i="1" s="1"/>
  <c r="N760" i="1" a="1"/>
  <c r="N760" i="1" s="1"/>
  <c r="M760" i="1" a="1"/>
  <c r="M760" i="1" s="1"/>
  <c r="N748" i="1" a="1"/>
  <c r="N748" i="1" s="1"/>
  <c r="M748" i="1" a="1"/>
  <c r="M748" i="1" s="1"/>
  <c r="N732" i="1" a="1"/>
  <c r="N732" i="1" s="1"/>
  <c r="M732" i="1" a="1"/>
  <c r="M732" i="1" s="1"/>
  <c r="N720" i="1" a="1"/>
  <c r="N720" i="1" s="1"/>
  <c r="M720" i="1" a="1"/>
  <c r="M720" i="1" s="1"/>
  <c r="N708" i="1" a="1"/>
  <c r="N708" i="1" s="1"/>
  <c r="M708" i="1" a="1"/>
  <c r="M708" i="1" s="1"/>
  <c r="N696" i="1" a="1"/>
  <c r="N696" i="1" s="1"/>
  <c r="M696" i="1" a="1"/>
  <c r="M696" i="1" s="1"/>
  <c r="N680" i="1" a="1"/>
  <c r="N680" i="1" s="1"/>
  <c r="M680" i="1" a="1"/>
  <c r="M680" i="1" s="1"/>
  <c r="N668" i="1" a="1"/>
  <c r="N668" i="1" s="1"/>
  <c r="M668" i="1" a="1"/>
  <c r="M668" i="1" s="1"/>
  <c r="N656" i="1" a="1"/>
  <c r="N656" i="1" s="1"/>
  <c r="M656" i="1" a="1"/>
  <c r="M656" i="1" s="1"/>
  <c r="N644" i="1" a="1"/>
  <c r="N644" i="1" s="1"/>
  <c r="M644" i="1" a="1"/>
  <c r="M644" i="1" s="1"/>
  <c r="N632" i="1" a="1"/>
  <c r="N632" i="1" s="1"/>
  <c r="M632" i="1" a="1"/>
  <c r="M632" i="1" s="1"/>
  <c r="N620" i="1" a="1"/>
  <c r="N620" i="1" s="1"/>
  <c r="M620" i="1" a="1"/>
  <c r="M620" i="1" s="1"/>
  <c r="N608" i="1" a="1"/>
  <c r="N608" i="1" s="1"/>
  <c r="M608" i="1" a="1"/>
  <c r="M608" i="1" s="1"/>
  <c r="N588" i="1" a="1"/>
  <c r="N588" i="1" s="1"/>
  <c r="M588" i="1" a="1"/>
  <c r="M588" i="1" s="1"/>
  <c r="N572" i="1" a="1"/>
  <c r="N572" i="1" s="1"/>
  <c r="M572" i="1" a="1"/>
  <c r="M572" i="1" s="1"/>
  <c r="N560" i="1" a="1"/>
  <c r="N560" i="1" s="1"/>
  <c r="M560" i="1" a="1"/>
  <c r="M560" i="1" s="1"/>
  <c r="N540" i="1" a="1"/>
  <c r="N540" i="1" s="1"/>
  <c r="M540" i="1" a="1"/>
  <c r="M540" i="1" s="1"/>
  <c r="N528" i="1" a="1"/>
  <c r="N528" i="1" s="1"/>
  <c r="M528" i="1" a="1"/>
  <c r="M528" i="1" s="1"/>
  <c r="N504" i="1" a="1"/>
  <c r="N504" i="1" s="1"/>
  <c r="M504" i="1" a="1"/>
  <c r="M504" i="1" s="1"/>
  <c r="N1339" i="1" a="1"/>
  <c r="N1339" i="1" s="1"/>
  <c r="M1339" i="1" a="1"/>
  <c r="M1339" i="1" s="1"/>
  <c r="N1327" i="1" a="1"/>
  <c r="N1327" i="1" s="1"/>
  <c r="M1327" i="1" a="1"/>
  <c r="M1327" i="1" s="1"/>
  <c r="N1319" i="1" a="1"/>
  <c r="N1319" i="1" s="1"/>
  <c r="M1319" i="1" a="1"/>
  <c r="M1319" i="1" s="1"/>
  <c r="N1307" i="1" a="1"/>
  <c r="N1307" i="1" s="1"/>
  <c r="M1307" i="1" a="1"/>
  <c r="M1307" i="1" s="1"/>
  <c r="N1287" i="1" a="1"/>
  <c r="N1287" i="1" s="1"/>
  <c r="M1287" i="1" a="1"/>
  <c r="M1287" i="1" s="1"/>
  <c r="N1275" i="1" a="1"/>
  <c r="N1275" i="1" s="1"/>
  <c r="M1275" i="1" a="1"/>
  <c r="M1275" i="1" s="1"/>
  <c r="N1263" i="1" a="1"/>
  <c r="N1263" i="1" s="1"/>
  <c r="M1263" i="1" a="1"/>
  <c r="M1263" i="1" s="1"/>
  <c r="N1255" i="1" a="1"/>
  <c r="N1255" i="1" s="1"/>
  <c r="M1255" i="1" a="1"/>
  <c r="M1255" i="1" s="1"/>
  <c r="N1243" i="1" a="1"/>
  <c r="N1243" i="1" s="1"/>
  <c r="M1243" i="1" a="1"/>
  <c r="M1243" i="1" s="1"/>
  <c r="N1231" i="1" a="1"/>
  <c r="N1231" i="1" s="1"/>
  <c r="M1231" i="1" a="1"/>
  <c r="M1231" i="1" s="1"/>
  <c r="N1223" i="1" a="1"/>
  <c r="N1223" i="1" s="1"/>
  <c r="M1223" i="1" a="1"/>
  <c r="M1223" i="1" s="1"/>
  <c r="N1207" i="1" a="1"/>
  <c r="N1207" i="1" s="1"/>
  <c r="M1207" i="1" a="1"/>
  <c r="M1207" i="1" s="1"/>
  <c r="N1199" i="1" a="1"/>
  <c r="N1199" i="1" s="1"/>
  <c r="M1199" i="1" a="1"/>
  <c r="M1199" i="1" s="1"/>
  <c r="N1187" i="1" a="1"/>
  <c r="N1187" i="1" s="1"/>
  <c r="M1187" i="1" a="1"/>
  <c r="M1187" i="1" s="1"/>
  <c r="N1171" i="1" a="1"/>
  <c r="N1171" i="1" s="1"/>
  <c r="M1171" i="1" a="1"/>
  <c r="M1171" i="1" s="1"/>
  <c r="N1163" i="1" a="1"/>
  <c r="N1163" i="1" s="1"/>
  <c r="M1163" i="1" a="1"/>
  <c r="M1163" i="1" s="1"/>
  <c r="N1151" i="1" a="1"/>
  <c r="N1151" i="1" s="1"/>
  <c r="M1151" i="1" a="1"/>
  <c r="M1151" i="1" s="1"/>
  <c r="N1135" i="1" a="1"/>
  <c r="N1135" i="1" s="1"/>
  <c r="M1135" i="1" a="1"/>
  <c r="M1135" i="1" s="1"/>
  <c r="N1123" i="1" a="1"/>
  <c r="N1123" i="1" s="1"/>
  <c r="M1123" i="1" a="1"/>
  <c r="M1123" i="1" s="1"/>
  <c r="N1111" i="1" a="1"/>
  <c r="N1111" i="1" s="1"/>
  <c r="M1111" i="1" a="1"/>
  <c r="M1111" i="1" s="1"/>
  <c r="N1099" i="1" a="1"/>
  <c r="N1099" i="1" s="1"/>
  <c r="M1099" i="1" a="1"/>
  <c r="M1099" i="1" s="1"/>
  <c r="N1091" i="1" a="1"/>
  <c r="N1091" i="1" s="1"/>
  <c r="M1091" i="1" a="1"/>
  <c r="M1091" i="1" s="1"/>
  <c r="N1079" i="1" a="1"/>
  <c r="N1079" i="1" s="1"/>
  <c r="M1079" i="1" a="1"/>
  <c r="M1079" i="1" s="1"/>
  <c r="N1067" i="1" a="1"/>
  <c r="N1067" i="1" s="1"/>
  <c r="M1067" i="1" a="1"/>
  <c r="M1067" i="1" s="1"/>
  <c r="N1055" i="1" a="1"/>
  <c r="N1055" i="1" s="1"/>
  <c r="M1055" i="1" a="1"/>
  <c r="M1055" i="1" s="1"/>
  <c r="N1043" i="1" a="1"/>
  <c r="N1043" i="1" s="1"/>
  <c r="M1043" i="1" a="1"/>
  <c r="M1043" i="1" s="1"/>
  <c r="N1027" i="1" a="1"/>
  <c r="N1027" i="1" s="1"/>
  <c r="M1027" i="1" a="1"/>
  <c r="M1027" i="1" s="1"/>
  <c r="N1019" i="1" a="1"/>
  <c r="N1019" i="1" s="1"/>
  <c r="M1019" i="1" a="1"/>
  <c r="M1019" i="1" s="1"/>
  <c r="N1007" i="1" a="1"/>
  <c r="N1007" i="1" s="1"/>
  <c r="M1007" i="1" a="1"/>
  <c r="M1007" i="1" s="1"/>
  <c r="N995" i="1" a="1"/>
  <c r="N995" i="1" s="1"/>
  <c r="M995" i="1" a="1"/>
  <c r="M995" i="1" s="1"/>
  <c r="N987" i="1" a="1"/>
  <c r="N987" i="1" s="1"/>
  <c r="M987" i="1" a="1"/>
  <c r="M987" i="1" s="1"/>
  <c r="N975" i="1" a="1"/>
  <c r="N975" i="1" s="1"/>
  <c r="M975" i="1" a="1"/>
  <c r="M975" i="1" s="1"/>
  <c r="N963" i="1" a="1"/>
  <c r="N963" i="1" s="1"/>
  <c r="M963" i="1" a="1"/>
  <c r="M963" i="1" s="1"/>
  <c r="N947" i="1" a="1"/>
  <c r="N947" i="1" s="1"/>
  <c r="M947" i="1" a="1"/>
  <c r="M947" i="1" s="1"/>
  <c r="N939" i="1" a="1"/>
  <c r="N939" i="1" s="1"/>
  <c r="M939" i="1" a="1"/>
  <c r="M939" i="1" s="1"/>
  <c r="N927" i="1" a="1"/>
  <c r="N927" i="1" s="1"/>
  <c r="M927" i="1" a="1"/>
  <c r="M927" i="1" s="1"/>
  <c r="N915" i="1" a="1"/>
  <c r="N915" i="1" s="1"/>
  <c r="M915" i="1" a="1"/>
  <c r="M915" i="1" s="1"/>
  <c r="N899" i="1" a="1"/>
  <c r="N899" i="1" s="1"/>
  <c r="M899" i="1" a="1"/>
  <c r="M899" i="1" s="1"/>
  <c r="N891" i="1" a="1"/>
  <c r="N891" i="1" s="1"/>
  <c r="M891" i="1" a="1"/>
  <c r="M891" i="1" s="1"/>
  <c r="N879" i="1" a="1"/>
  <c r="N879" i="1" s="1"/>
  <c r="M879" i="1" a="1"/>
  <c r="M879" i="1" s="1"/>
  <c r="N867" i="1" a="1"/>
  <c r="N867" i="1" s="1"/>
  <c r="M867" i="1" a="1"/>
  <c r="M867" i="1" s="1"/>
  <c r="N851" i="1" a="1"/>
  <c r="N851" i="1" s="1"/>
  <c r="M851" i="1" a="1"/>
  <c r="M851" i="1" s="1"/>
  <c r="N843" i="1" a="1"/>
  <c r="N843" i="1" s="1"/>
  <c r="M843" i="1" a="1"/>
  <c r="M843" i="1" s="1"/>
  <c r="N831" i="1" a="1"/>
  <c r="N831" i="1" s="1"/>
  <c r="M831" i="1" a="1"/>
  <c r="M831" i="1" s="1"/>
  <c r="N819" i="1" a="1"/>
  <c r="N819" i="1" s="1"/>
  <c r="M819" i="1" a="1"/>
  <c r="M819" i="1" s="1"/>
  <c r="N807" i="1" a="1"/>
  <c r="N807" i="1" s="1"/>
  <c r="M807" i="1" a="1"/>
  <c r="M807" i="1" s="1"/>
  <c r="N795" i="1" a="1"/>
  <c r="N795" i="1" s="1"/>
  <c r="M795" i="1" a="1"/>
  <c r="M795" i="1" s="1"/>
  <c r="N787" i="1" a="1"/>
  <c r="N787" i="1" s="1"/>
  <c r="M787" i="1" a="1"/>
  <c r="M787" i="1" s="1"/>
  <c r="N775" i="1" a="1"/>
  <c r="N775" i="1" s="1"/>
  <c r="M775" i="1" a="1"/>
  <c r="M775" i="1" s="1"/>
  <c r="N763" i="1" a="1"/>
  <c r="N763" i="1" s="1"/>
  <c r="M763" i="1" a="1"/>
  <c r="M763" i="1" s="1"/>
  <c r="N751" i="1" a="1"/>
  <c r="N751" i="1" s="1"/>
  <c r="M751" i="1" a="1"/>
  <c r="M751" i="1" s="1"/>
  <c r="N735" i="1" a="1"/>
  <c r="N735" i="1" s="1"/>
  <c r="M735" i="1" a="1"/>
  <c r="M735" i="1" s="1"/>
  <c r="N723" i="1" a="1"/>
  <c r="N723" i="1" s="1"/>
  <c r="M723" i="1" a="1"/>
  <c r="M723" i="1" s="1"/>
  <c r="N711" i="1" a="1"/>
  <c r="N711" i="1" s="1"/>
  <c r="M711" i="1" a="1"/>
  <c r="M711" i="1" s="1"/>
  <c r="N703" i="1" a="1"/>
  <c r="N703" i="1" s="1"/>
  <c r="M703" i="1" a="1"/>
  <c r="M703" i="1" s="1"/>
  <c r="N687" i="1" a="1"/>
  <c r="N687" i="1" s="1"/>
  <c r="M687" i="1" a="1"/>
  <c r="M687" i="1" s="1"/>
  <c r="N679" i="1" a="1"/>
  <c r="N679" i="1" s="1"/>
  <c r="M679" i="1" a="1"/>
  <c r="M679" i="1" s="1"/>
  <c r="N663" i="1" a="1"/>
  <c r="N663" i="1" s="1"/>
  <c r="M663" i="1" a="1"/>
  <c r="M663" i="1" s="1"/>
  <c r="N655" i="1" a="1"/>
  <c r="N655" i="1" s="1"/>
  <c r="M655" i="1" a="1"/>
  <c r="M655" i="1" s="1"/>
  <c r="N643" i="1" a="1"/>
  <c r="N643" i="1" s="1"/>
  <c r="M643" i="1" a="1"/>
  <c r="M643" i="1" s="1"/>
  <c r="N631" i="1" a="1"/>
  <c r="N631" i="1" s="1"/>
  <c r="M631" i="1" a="1"/>
  <c r="M631" i="1" s="1"/>
  <c r="N615" i="1" a="1"/>
  <c r="N615" i="1" s="1"/>
  <c r="M615" i="1" a="1"/>
  <c r="M615" i="1" s="1"/>
  <c r="N603" i="1" a="1"/>
  <c r="N603" i="1" s="1"/>
  <c r="M603" i="1" a="1"/>
  <c r="M603" i="1" s="1"/>
  <c r="N595" i="1" a="1"/>
  <c r="N595" i="1" s="1"/>
  <c r="M595" i="1" a="1"/>
  <c r="M595" i="1" s="1"/>
  <c r="N583" i="1" a="1"/>
  <c r="N583" i="1" s="1"/>
  <c r="M583" i="1" a="1"/>
  <c r="M583" i="1" s="1"/>
  <c r="N575" i="1" a="1"/>
  <c r="N575" i="1" s="1"/>
  <c r="M575" i="1" a="1"/>
  <c r="M575" i="1" s="1"/>
  <c r="N563" i="1" a="1"/>
  <c r="N563" i="1" s="1"/>
  <c r="M563" i="1" a="1"/>
  <c r="M563" i="1" s="1"/>
  <c r="N547" i="1" a="1"/>
  <c r="N547" i="1" s="1"/>
  <c r="M547" i="1" a="1"/>
  <c r="M547" i="1" s="1"/>
  <c r="N535" i="1" a="1"/>
  <c r="N535" i="1" s="1"/>
  <c r="M535" i="1" a="1"/>
  <c r="M535" i="1" s="1"/>
  <c r="N523" i="1" a="1"/>
  <c r="N523" i="1" s="1"/>
  <c r="M523" i="1" a="1"/>
  <c r="M523" i="1" s="1"/>
  <c r="N511" i="1" a="1"/>
  <c r="N511" i="1" s="1"/>
  <c r="M511" i="1" a="1"/>
  <c r="M511" i="1" s="1"/>
  <c r="N503" i="1" a="1"/>
  <c r="N503" i="1" s="1"/>
  <c r="M503" i="1" a="1"/>
  <c r="M503" i="1" s="1"/>
  <c r="N487" i="1" a="1"/>
  <c r="N487" i="1" s="1"/>
  <c r="M487" i="1" a="1"/>
  <c r="M487" i="1" s="1"/>
  <c r="N479" i="1" a="1"/>
  <c r="N479" i="1" s="1"/>
  <c r="M479" i="1" a="1"/>
  <c r="M479" i="1" s="1"/>
  <c r="N467" i="1" a="1"/>
  <c r="N467" i="1" s="1"/>
  <c r="M467" i="1" a="1"/>
  <c r="M467" i="1" s="1"/>
  <c r="N455" i="1" a="1"/>
  <c r="N455" i="1" s="1"/>
  <c r="M455" i="1" a="1"/>
  <c r="M455" i="1" s="1"/>
  <c r="N443" i="1" a="1"/>
  <c r="N443" i="1" s="1"/>
  <c r="M443" i="1" a="1"/>
  <c r="M443" i="1" s="1"/>
  <c r="N435" i="1" a="1"/>
  <c r="N435" i="1" s="1"/>
  <c r="M435" i="1" a="1"/>
  <c r="M435" i="1" s="1"/>
  <c r="N419" i="1" a="1"/>
  <c r="N419" i="1" s="1"/>
  <c r="M419" i="1" a="1"/>
  <c r="M419" i="1" s="1"/>
  <c r="N411" i="1" a="1"/>
  <c r="N411" i="1" s="1"/>
  <c r="M411" i="1" a="1"/>
  <c r="M411" i="1" s="1"/>
  <c r="N399" i="1" a="1"/>
  <c r="N399" i="1" s="1"/>
  <c r="M399" i="1" a="1"/>
  <c r="M399" i="1" s="1"/>
  <c r="N387" i="1" a="1"/>
  <c r="N387" i="1" s="1"/>
  <c r="M387" i="1" a="1"/>
  <c r="M387" i="1" s="1"/>
  <c r="N371" i="1" a="1"/>
  <c r="N371" i="1" s="1"/>
  <c r="M371" i="1" a="1"/>
  <c r="M371" i="1" s="1"/>
  <c r="N363" i="1" a="1"/>
  <c r="N363" i="1" s="1"/>
  <c r="M363" i="1" a="1"/>
  <c r="M363" i="1" s="1"/>
  <c r="N351" i="1" a="1"/>
  <c r="N351" i="1" s="1"/>
  <c r="M351" i="1" a="1"/>
  <c r="M351" i="1" s="1"/>
  <c r="N91" i="1" a="1"/>
  <c r="N91" i="1" s="1"/>
  <c r="M91" i="1" a="1"/>
  <c r="M91" i="1" s="1"/>
  <c r="N83" i="1" a="1"/>
  <c r="N83" i="1" s="1"/>
  <c r="M83" i="1" a="1"/>
  <c r="M83" i="1" s="1"/>
  <c r="N71" i="1" a="1"/>
  <c r="N71" i="1" s="1"/>
  <c r="M71" i="1" a="1"/>
  <c r="M71" i="1" s="1"/>
  <c r="N55" i="1" a="1"/>
  <c r="N55" i="1" s="1"/>
  <c r="M55" i="1" a="1"/>
  <c r="M55" i="1" s="1"/>
  <c r="N31" i="1" a="1"/>
  <c r="N31" i="1" s="1"/>
  <c r="M31" i="1" a="1"/>
  <c r="M31" i="1" s="1"/>
  <c r="N1345" i="1" a="1"/>
  <c r="N1345" i="1" s="1"/>
  <c r="M1345" i="1" a="1"/>
  <c r="M1345" i="1" s="1"/>
  <c r="N1337" i="1" a="1"/>
  <c r="N1337" i="1" s="1"/>
  <c r="M1337" i="1" a="1"/>
  <c r="M1337" i="1" s="1"/>
  <c r="N1329" i="1" a="1"/>
  <c r="N1329" i="1" s="1"/>
  <c r="M1329" i="1" a="1"/>
  <c r="M1329" i="1" s="1"/>
  <c r="N1321" i="1" a="1"/>
  <c r="N1321" i="1" s="1"/>
  <c r="M1321" i="1" a="1"/>
  <c r="M1321" i="1" s="1"/>
  <c r="N1313" i="1" a="1"/>
  <c r="N1313" i="1" s="1"/>
  <c r="M1313" i="1" a="1"/>
  <c r="M1313" i="1" s="1"/>
  <c r="N1305" i="1" a="1"/>
  <c r="N1305" i="1" s="1"/>
  <c r="M1305" i="1" a="1"/>
  <c r="M1305" i="1" s="1"/>
  <c r="N1297" i="1" a="1"/>
  <c r="N1297" i="1" s="1"/>
  <c r="M1297" i="1" a="1"/>
  <c r="M1297" i="1" s="1"/>
  <c r="N1289" i="1" a="1"/>
  <c r="N1289" i="1" s="1"/>
  <c r="M1289" i="1" a="1"/>
  <c r="M1289" i="1" s="1"/>
  <c r="N1281" i="1" a="1"/>
  <c r="N1281" i="1" s="1"/>
  <c r="M1281" i="1" a="1"/>
  <c r="M1281" i="1" s="1"/>
  <c r="N1273" i="1" a="1"/>
  <c r="N1273" i="1" s="1"/>
  <c r="M1273" i="1" a="1"/>
  <c r="M1273" i="1" s="1"/>
  <c r="N1265" i="1" a="1"/>
  <c r="N1265" i="1" s="1"/>
  <c r="M1265" i="1" a="1"/>
  <c r="M1265" i="1" s="1"/>
  <c r="N1257" i="1" a="1"/>
  <c r="N1257" i="1" s="1"/>
  <c r="M1257" i="1" a="1"/>
  <c r="M1257" i="1" s="1"/>
  <c r="N1249" i="1" a="1"/>
  <c r="N1249" i="1" s="1"/>
  <c r="M1249" i="1" a="1"/>
  <c r="M1249" i="1" s="1"/>
  <c r="N1241" i="1" a="1"/>
  <c r="N1241" i="1" s="1"/>
  <c r="M1241" i="1" a="1"/>
  <c r="M1241" i="1" s="1"/>
  <c r="N1233" i="1" a="1"/>
  <c r="N1233" i="1" s="1"/>
  <c r="M1233" i="1" a="1"/>
  <c r="M1233" i="1" s="1"/>
  <c r="N1225" i="1" a="1"/>
  <c r="N1225" i="1" s="1"/>
  <c r="M1225" i="1" a="1"/>
  <c r="M1225" i="1" s="1"/>
  <c r="N1217" i="1" a="1"/>
  <c r="N1217" i="1" s="1"/>
  <c r="M1217" i="1" a="1"/>
  <c r="M1217" i="1" s="1"/>
  <c r="N1209" i="1" a="1"/>
  <c r="N1209" i="1" s="1"/>
  <c r="M1209" i="1" a="1"/>
  <c r="M1209" i="1" s="1"/>
  <c r="N1201" i="1" a="1"/>
  <c r="N1201" i="1" s="1"/>
  <c r="M1201" i="1" a="1"/>
  <c r="M1201" i="1" s="1"/>
  <c r="N1193" i="1" a="1"/>
  <c r="N1193" i="1" s="1"/>
  <c r="M1193" i="1" a="1"/>
  <c r="M1193" i="1" s="1"/>
  <c r="N1185" i="1" a="1"/>
  <c r="N1185" i="1" s="1"/>
  <c r="M1185" i="1" a="1"/>
  <c r="M1185" i="1" s="1"/>
  <c r="N1177" i="1" a="1"/>
  <c r="N1177" i="1" s="1"/>
  <c r="M1177" i="1" a="1"/>
  <c r="M1177" i="1" s="1"/>
  <c r="N1169" i="1" a="1"/>
  <c r="N1169" i="1" s="1"/>
  <c r="M1169" i="1" a="1"/>
  <c r="M1169" i="1" s="1"/>
  <c r="N1165" i="1" a="1"/>
  <c r="N1165" i="1" s="1"/>
  <c r="M1165" i="1" a="1"/>
  <c r="M1165" i="1" s="1"/>
  <c r="N1161" i="1" a="1"/>
  <c r="N1161" i="1" s="1"/>
  <c r="M1161" i="1" a="1"/>
  <c r="M1161" i="1" s="1"/>
  <c r="N1157" i="1" a="1"/>
  <c r="N1157" i="1" s="1"/>
  <c r="M1157" i="1" a="1"/>
  <c r="M1157" i="1" s="1"/>
  <c r="N1153" i="1" a="1"/>
  <c r="N1153" i="1" s="1"/>
  <c r="M1153" i="1" a="1"/>
  <c r="M1153" i="1" s="1"/>
  <c r="N1149" i="1" a="1"/>
  <c r="N1149" i="1" s="1"/>
  <c r="M1149" i="1" a="1"/>
  <c r="M1149" i="1" s="1"/>
  <c r="N1145" i="1" a="1"/>
  <c r="N1145" i="1" s="1"/>
  <c r="M1145" i="1" a="1"/>
  <c r="M1145" i="1" s="1"/>
  <c r="N1141" i="1" a="1"/>
  <c r="N1141" i="1" s="1"/>
  <c r="M1141" i="1" a="1"/>
  <c r="M1141" i="1" s="1"/>
  <c r="N1137" i="1" a="1"/>
  <c r="N1137" i="1" s="1"/>
  <c r="M1137" i="1" a="1"/>
  <c r="M1137" i="1" s="1"/>
  <c r="N1133" i="1" a="1"/>
  <c r="N1133" i="1" s="1"/>
  <c r="M1133" i="1" a="1"/>
  <c r="M1133" i="1" s="1"/>
  <c r="N1129" i="1" a="1"/>
  <c r="N1129" i="1" s="1"/>
  <c r="M1129" i="1" a="1"/>
  <c r="M1129" i="1" s="1"/>
  <c r="N1125" i="1" a="1"/>
  <c r="N1125" i="1" s="1"/>
  <c r="M1125" i="1" a="1"/>
  <c r="M1125" i="1" s="1"/>
  <c r="N1121" i="1" a="1"/>
  <c r="N1121" i="1" s="1"/>
  <c r="M1121" i="1" a="1"/>
  <c r="M1121" i="1" s="1"/>
  <c r="N1117" i="1" a="1"/>
  <c r="N1117" i="1" s="1"/>
  <c r="M1117" i="1" a="1"/>
  <c r="M1117" i="1" s="1"/>
  <c r="N1113" i="1" a="1"/>
  <c r="N1113" i="1" s="1"/>
  <c r="M1113" i="1" a="1"/>
  <c r="M1113" i="1" s="1"/>
  <c r="N1109" i="1" a="1"/>
  <c r="N1109" i="1" s="1"/>
  <c r="M1109" i="1" a="1"/>
  <c r="M1109" i="1" s="1"/>
  <c r="N1105" i="1" a="1"/>
  <c r="N1105" i="1" s="1"/>
  <c r="M1105" i="1" a="1"/>
  <c r="M1105" i="1" s="1"/>
  <c r="N1101" i="1" a="1"/>
  <c r="N1101" i="1" s="1"/>
  <c r="M1101" i="1" a="1"/>
  <c r="M1101" i="1" s="1"/>
  <c r="N1097" i="1" a="1"/>
  <c r="N1097" i="1" s="1"/>
  <c r="M1097" i="1" a="1"/>
  <c r="M1097" i="1" s="1"/>
  <c r="N1093" i="1" a="1"/>
  <c r="N1093" i="1" s="1"/>
  <c r="M1093" i="1" a="1"/>
  <c r="M1093" i="1" s="1"/>
  <c r="N1089" i="1" a="1"/>
  <c r="N1089" i="1" s="1"/>
  <c r="M1089" i="1" a="1"/>
  <c r="M1089" i="1" s="1"/>
  <c r="N1085" i="1" a="1"/>
  <c r="N1085" i="1" s="1"/>
  <c r="M1085" i="1" a="1"/>
  <c r="M1085" i="1" s="1"/>
  <c r="N1081" i="1" a="1"/>
  <c r="N1081" i="1" s="1"/>
  <c r="M1081" i="1" a="1"/>
  <c r="M1081" i="1" s="1"/>
  <c r="N1077" i="1" a="1"/>
  <c r="N1077" i="1" s="1"/>
  <c r="M1077" i="1" a="1"/>
  <c r="M1077" i="1" s="1"/>
  <c r="N1073" i="1" a="1"/>
  <c r="N1073" i="1" s="1"/>
  <c r="M1073" i="1" a="1"/>
  <c r="M1073" i="1" s="1"/>
  <c r="N1069" i="1" a="1"/>
  <c r="N1069" i="1" s="1"/>
  <c r="M1069" i="1" a="1"/>
  <c r="M1069" i="1" s="1"/>
  <c r="N1065" i="1" a="1"/>
  <c r="N1065" i="1" s="1"/>
  <c r="M1065" i="1" a="1"/>
  <c r="M1065" i="1" s="1"/>
  <c r="N1061" i="1" a="1"/>
  <c r="N1061" i="1" s="1"/>
  <c r="M1061" i="1" a="1"/>
  <c r="M1061" i="1" s="1"/>
  <c r="N1057" i="1" a="1"/>
  <c r="N1057" i="1" s="1"/>
  <c r="M1057" i="1" a="1"/>
  <c r="M1057" i="1" s="1"/>
  <c r="N1053" i="1" a="1"/>
  <c r="N1053" i="1" s="1"/>
  <c r="M1053" i="1" a="1"/>
  <c r="M1053" i="1" s="1"/>
  <c r="N1049" i="1" a="1"/>
  <c r="N1049" i="1" s="1"/>
  <c r="M1049" i="1" a="1"/>
  <c r="M1049" i="1" s="1"/>
  <c r="N1045" i="1" a="1"/>
  <c r="N1045" i="1" s="1"/>
  <c r="M1045" i="1" a="1"/>
  <c r="M1045" i="1" s="1"/>
  <c r="N1041" i="1" a="1"/>
  <c r="N1041" i="1" s="1"/>
  <c r="M1041" i="1" a="1"/>
  <c r="M1041" i="1" s="1"/>
  <c r="N1037" i="1" a="1"/>
  <c r="N1037" i="1" s="1"/>
  <c r="M1037" i="1" a="1"/>
  <c r="M1037" i="1" s="1"/>
  <c r="N1033" i="1" a="1"/>
  <c r="N1033" i="1" s="1"/>
  <c r="M1033" i="1" a="1"/>
  <c r="M1033" i="1" s="1"/>
  <c r="N1029" i="1" a="1"/>
  <c r="N1029" i="1" s="1"/>
  <c r="M1029" i="1" a="1"/>
  <c r="M1029" i="1" s="1"/>
  <c r="N1025" i="1" a="1"/>
  <c r="N1025" i="1" s="1"/>
  <c r="M1025" i="1" a="1"/>
  <c r="M1025" i="1" s="1"/>
  <c r="N1021" i="1" a="1"/>
  <c r="N1021" i="1" s="1"/>
  <c r="M1021" i="1" a="1"/>
  <c r="M1021" i="1" s="1"/>
  <c r="N1017" i="1" a="1"/>
  <c r="N1017" i="1" s="1"/>
  <c r="M1017" i="1" a="1"/>
  <c r="M1017" i="1" s="1"/>
  <c r="N1013" i="1" a="1"/>
  <c r="N1013" i="1" s="1"/>
  <c r="M1013" i="1" a="1"/>
  <c r="M1013" i="1" s="1"/>
  <c r="N1009" i="1" a="1"/>
  <c r="N1009" i="1" s="1"/>
  <c r="M1009" i="1" a="1"/>
  <c r="M1009" i="1" s="1"/>
  <c r="N1005" i="1" a="1"/>
  <c r="N1005" i="1" s="1"/>
  <c r="M1005" i="1" a="1"/>
  <c r="M1005" i="1" s="1"/>
  <c r="N1001" i="1" a="1"/>
  <c r="N1001" i="1" s="1"/>
  <c r="M1001" i="1" a="1"/>
  <c r="M1001" i="1" s="1"/>
  <c r="N997" i="1" a="1"/>
  <c r="N997" i="1" s="1"/>
  <c r="M997" i="1" a="1"/>
  <c r="M997" i="1" s="1"/>
  <c r="N993" i="1" a="1"/>
  <c r="N993" i="1" s="1"/>
  <c r="M993" i="1" a="1"/>
  <c r="M993" i="1" s="1"/>
  <c r="N989" i="1" a="1"/>
  <c r="N989" i="1" s="1"/>
  <c r="M989" i="1" a="1"/>
  <c r="M989" i="1" s="1"/>
  <c r="N985" i="1" a="1"/>
  <c r="N985" i="1" s="1"/>
  <c r="M985" i="1" a="1"/>
  <c r="M985" i="1" s="1"/>
  <c r="N981" i="1" a="1"/>
  <c r="N981" i="1" s="1"/>
  <c r="M981" i="1" a="1"/>
  <c r="M981" i="1" s="1"/>
  <c r="N977" i="1" a="1"/>
  <c r="N977" i="1" s="1"/>
  <c r="M977" i="1" a="1"/>
  <c r="M977" i="1" s="1"/>
  <c r="N973" i="1" a="1"/>
  <c r="N973" i="1" s="1"/>
  <c r="M973" i="1" a="1"/>
  <c r="M973" i="1" s="1"/>
  <c r="N969" i="1" a="1"/>
  <c r="N969" i="1" s="1"/>
  <c r="M969" i="1" a="1"/>
  <c r="M969" i="1" s="1"/>
  <c r="N965" i="1" a="1"/>
  <c r="N965" i="1" s="1"/>
  <c r="M965" i="1" a="1"/>
  <c r="M965" i="1" s="1"/>
  <c r="N961" i="1" a="1"/>
  <c r="N961" i="1" s="1"/>
  <c r="M961" i="1" a="1"/>
  <c r="M961" i="1" s="1"/>
  <c r="N957" i="1" a="1"/>
  <c r="N957" i="1" s="1"/>
  <c r="M957" i="1" a="1"/>
  <c r="M957" i="1" s="1"/>
  <c r="N953" i="1" a="1"/>
  <c r="N953" i="1" s="1"/>
  <c r="M953" i="1" a="1"/>
  <c r="M953" i="1" s="1"/>
  <c r="N949" i="1" a="1"/>
  <c r="N949" i="1" s="1"/>
  <c r="M949" i="1" a="1"/>
  <c r="M949" i="1" s="1"/>
  <c r="N945" i="1" a="1"/>
  <c r="N945" i="1" s="1"/>
  <c r="M945" i="1" a="1"/>
  <c r="M945" i="1" s="1"/>
  <c r="N941" i="1" a="1"/>
  <c r="N941" i="1" s="1"/>
  <c r="M941" i="1" a="1"/>
  <c r="M941" i="1" s="1"/>
  <c r="N937" i="1" a="1"/>
  <c r="N937" i="1" s="1"/>
  <c r="M937" i="1" a="1"/>
  <c r="M937" i="1" s="1"/>
  <c r="N933" i="1" a="1"/>
  <c r="N933" i="1" s="1"/>
  <c r="M933" i="1" a="1"/>
  <c r="M933" i="1" s="1"/>
  <c r="N929" i="1" a="1"/>
  <c r="N929" i="1" s="1"/>
  <c r="M929" i="1" a="1"/>
  <c r="M929" i="1" s="1"/>
  <c r="N925" i="1" a="1"/>
  <c r="N925" i="1" s="1"/>
  <c r="M925" i="1" a="1"/>
  <c r="M925" i="1" s="1"/>
  <c r="N921" i="1" a="1"/>
  <c r="N921" i="1" s="1"/>
  <c r="M921" i="1" a="1"/>
  <c r="M921" i="1" s="1"/>
  <c r="N917" i="1" a="1"/>
  <c r="N917" i="1" s="1"/>
  <c r="M917" i="1" a="1"/>
  <c r="M917" i="1" s="1"/>
  <c r="N913" i="1" a="1"/>
  <c r="N913" i="1" s="1"/>
  <c r="M913" i="1" a="1"/>
  <c r="M913" i="1" s="1"/>
  <c r="N909" i="1" a="1"/>
  <c r="N909" i="1" s="1"/>
  <c r="M909" i="1" a="1"/>
  <c r="M909" i="1" s="1"/>
  <c r="N905" i="1" a="1"/>
  <c r="N905" i="1" s="1"/>
  <c r="M905" i="1" a="1"/>
  <c r="M905" i="1" s="1"/>
  <c r="N901" i="1" a="1"/>
  <c r="N901" i="1" s="1"/>
  <c r="M901" i="1" a="1"/>
  <c r="M901" i="1" s="1"/>
  <c r="N897" i="1" a="1"/>
  <c r="N897" i="1" s="1"/>
  <c r="M897" i="1" a="1"/>
  <c r="M897" i="1" s="1"/>
  <c r="N893" i="1" a="1"/>
  <c r="N893" i="1" s="1"/>
  <c r="M893" i="1" a="1"/>
  <c r="M893" i="1" s="1"/>
  <c r="N889" i="1" a="1"/>
  <c r="N889" i="1" s="1"/>
  <c r="M889" i="1" a="1"/>
  <c r="M889" i="1" s="1"/>
  <c r="N885" i="1" a="1"/>
  <c r="N885" i="1" s="1"/>
  <c r="M885" i="1" a="1"/>
  <c r="M885" i="1" s="1"/>
  <c r="N881" i="1" a="1"/>
  <c r="N881" i="1" s="1"/>
  <c r="M881" i="1" a="1"/>
  <c r="M881" i="1" s="1"/>
  <c r="N877" i="1" a="1"/>
  <c r="N877" i="1" s="1"/>
  <c r="M877" i="1" a="1"/>
  <c r="M877" i="1" s="1"/>
  <c r="N873" i="1" a="1"/>
  <c r="N873" i="1" s="1"/>
  <c r="M873" i="1" a="1"/>
  <c r="M873" i="1" s="1"/>
  <c r="N869" i="1" a="1"/>
  <c r="N869" i="1" s="1"/>
  <c r="M869" i="1" a="1"/>
  <c r="M869" i="1" s="1"/>
  <c r="N865" i="1" a="1"/>
  <c r="N865" i="1" s="1"/>
  <c r="M865" i="1" a="1"/>
  <c r="M865" i="1" s="1"/>
  <c r="N861" i="1" a="1"/>
  <c r="N861" i="1" s="1"/>
  <c r="M861" i="1" a="1"/>
  <c r="M861" i="1" s="1"/>
  <c r="N857" i="1" a="1"/>
  <c r="N857" i="1" s="1"/>
  <c r="M857" i="1" a="1"/>
  <c r="M857" i="1" s="1"/>
  <c r="N853" i="1" a="1"/>
  <c r="N853" i="1" s="1"/>
  <c r="M853" i="1" a="1"/>
  <c r="M853" i="1" s="1"/>
  <c r="N849" i="1" a="1"/>
  <c r="N849" i="1" s="1"/>
  <c r="M849" i="1" a="1"/>
  <c r="M849" i="1" s="1"/>
  <c r="N845" i="1" a="1"/>
  <c r="N845" i="1" s="1"/>
  <c r="M845" i="1" a="1"/>
  <c r="M845" i="1" s="1"/>
  <c r="N841" i="1" a="1"/>
  <c r="N841" i="1" s="1"/>
  <c r="M841" i="1" a="1"/>
  <c r="M841" i="1" s="1"/>
  <c r="N837" i="1" a="1"/>
  <c r="N837" i="1" s="1"/>
  <c r="M837" i="1" a="1"/>
  <c r="M837" i="1" s="1"/>
  <c r="N833" i="1" a="1"/>
  <c r="N833" i="1" s="1"/>
  <c r="M833" i="1" a="1"/>
  <c r="M833" i="1" s="1"/>
  <c r="N829" i="1" a="1"/>
  <c r="N829" i="1" s="1"/>
  <c r="M829" i="1" a="1"/>
  <c r="M829" i="1" s="1"/>
  <c r="N825" i="1" a="1"/>
  <c r="N825" i="1" s="1"/>
  <c r="M825" i="1" a="1"/>
  <c r="M825" i="1" s="1"/>
  <c r="N821" i="1" a="1"/>
  <c r="N821" i="1" s="1"/>
  <c r="M821" i="1" a="1"/>
  <c r="M821" i="1" s="1"/>
  <c r="N817" i="1" a="1"/>
  <c r="N817" i="1" s="1"/>
  <c r="M817" i="1" a="1"/>
  <c r="M817" i="1" s="1"/>
  <c r="N813" i="1" a="1"/>
  <c r="N813" i="1" s="1"/>
  <c r="M813" i="1" a="1"/>
  <c r="M813" i="1" s="1"/>
  <c r="N809" i="1" a="1"/>
  <c r="N809" i="1" s="1"/>
  <c r="M809" i="1" a="1"/>
  <c r="M809" i="1" s="1"/>
  <c r="N805" i="1" a="1"/>
  <c r="N805" i="1" s="1"/>
  <c r="M805" i="1" a="1"/>
  <c r="M805" i="1" s="1"/>
  <c r="N801" i="1" a="1"/>
  <c r="N801" i="1" s="1"/>
  <c r="M801" i="1" a="1"/>
  <c r="M801" i="1" s="1"/>
  <c r="N797" i="1" a="1"/>
  <c r="N797" i="1" s="1"/>
  <c r="M797" i="1" a="1"/>
  <c r="M797" i="1" s="1"/>
  <c r="N793" i="1" a="1"/>
  <c r="N793" i="1" s="1"/>
  <c r="M793" i="1" a="1"/>
  <c r="M793" i="1" s="1"/>
  <c r="N789" i="1" a="1"/>
  <c r="N789" i="1" s="1"/>
  <c r="M789" i="1" a="1"/>
  <c r="M789" i="1" s="1"/>
  <c r="N785" i="1" a="1"/>
  <c r="N785" i="1" s="1"/>
  <c r="M785" i="1" a="1"/>
  <c r="M785" i="1" s="1"/>
  <c r="N781" i="1" a="1"/>
  <c r="N781" i="1" s="1"/>
  <c r="M781" i="1" a="1"/>
  <c r="M781" i="1" s="1"/>
  <c r="N777" i="1" a="1"/>
  <c r="N777" i="1" s="1"/>
  <c r="M777" i="1" a="1"/>
  <c r="M777" i="1" s="1"/>
  <c r="N773" i="1" a="1"/>
  <c r="N773" i="1" s="1"/>
  <c r="M773" i="1" a="1"/>
  <c r="M773" i="1" s="1"/>
  <c r="N769" i="1" a="1"/>
  <c r="N769" i="1" s="1"/>
  <c r="M769" i="1" a="1"/>
  <c r="M769" i="1" s="1"/>
  <c r="N765" i="1" a="1"/>
  <c r="N765" i="1" s="1"/>
  <c r="M765" i="1" a="1"/>
  <c r="M765" i="1" s="1"/>
  <c r="N761" i="1" a="1"/>
  <c r="N761" i="1" s="1"/>
  <c r="M761" i="1" a="1"/>
  <c r="M761" i="1" s="1"/>
  <c r="N757" i="1" a="1"/>
  <c r="N757" i="1" s="1"/>
  <c r="M757" i="1" a="1"/>
  <c r="M757" i="1" s="1"/>
  <c r="N753" i="1" a="1"/>
  <c r="N753" i="1" s="1"/>
  <c r="M753" i="1" a="1"/>
  <c r="M753" i="1" s="1"/>
  <c r="N749" i="1" a="1"/>
  <c r="N749" i="1" s="1"/>
  <c r="M749" i="1" a="1"/>
  <c r="M749" i="1" s="1"/>
  <c r="L745" i="1"/>
  <c r="N745" i="1" a="1"/>
  <c r="N745" i="1" s="1"/>
  <c r="M745" i="1" a="1"/>
  <c r="M745" i="1" s="1"/>
  <c r="N741" i="1" a="1"/>
  <c r="N741" i="1" s="1"/>
  <c r="M741" i="1" a="1"/>
  <c r="M741" i="1" s="1"/>
  <c r="N737" i="1" a="1"/>
  <c r="N737" i="1" s="1"/>
  <c r="M737" i="1" a="1"/>
  <c r="M737" i="1" s="1"/>
  <c r="N733" i="1" a="1"/>
  <c r="N733" i="1" s="1"/>
  <c r="M733" i="1" a="1"/>
  <c r="M733" i="1" s="1"/>
  <c r="L729" i="1"/>
  <c r="N729" i="1" a="1"/>
  <c r="N729" i="1" s="1"/>
  <c r="M729" i="1" a="1"/>
  <c r="M729" i="1" s="1"/>
  <c r="N725" i="1" a="1"/>
  <c r="N725" i="1" s="1"/>
  <c r="M725" i="1" a="1"/>
  <c r="M725" i="1" s="1"/>
  <c r="L721" i="1"/>
  <c r="N721" i="1" a="1"/>
  <c r="N721" i="1" s="1"/>
  <c r="M721" i="1" a="1"/>
  <c r="M721" i="1" s="1"/>
  <c r="N717" i="1" a="1"/>
  <c r="N717" i="1" s="1"/>
  <c r="M717" i="1" a="1"/>
  <c r="M717" i="1" s="1"/>
  <c r="L713" i="1"/>
  <c r="N713" i="1" a="1"/>
  <c r="N713" i="1" s="1"/>
  <c r="M713" i="1" a="1"/>
  <c r="M713" i="1" s="1"/>
  <c r="N709" i="1" a="1"/>
  <c r="N709" i="1" s="1"/>
  <c r="M709" i="1" a="1"/>
  <c r="M709" i="1" s="1"/>
  <c r="L705" i="1"/>
  <c r="N705" i="1" a="1"/>
  <c r="N705" i="1" s="1"/>
  <c r="M705" i="1" a="1"/>
  <c r="M705" i="1" s="1"/>
  <c r="N701" i="1" a="1"/>
  <c r="N701" i="1" s="1"/>
  <c r="M701" i="1" a="1"/>
  <c r="M701" i="1" s="1"/>
  <c r="L697" i="1"/>
  <c r="N697" i="1" a="1"/>
  <c r="N697" i="1" s="1"/>
  <c r="M697" i="1" a="1"/>
  <c r="M697" i="1" s="1"/>
  <c r="N693" i="1" a="1"/>
  <c r="N693" i="1" s="1"/>
  <c r="M693" i="1" a="1"/>
  <c r="M693" i="1" s="1"/>
  <c r="L689" i="1"/>
  <c r="N689" i="1" a="1"/>
  <c r="N689" i="1" s="1"/>
  <c r="M689" i="1" a="1"/>
  <c r="M689" i="1" s="1"/>
  <c r="N685" i="1" a="1"/>
  <c r="N685" i="1" s="1"/>
  <c r="M685" i="1" a="1"/>
  <c r="M685" i="1" s="1"/>
  <c r="L681" i="1"/>
  <c r="N681" i="1" a="1"/>
  <c r="N681" i="1" s="1"/>
  <c r="M681" i="1" a="1"/>
  <c r="M681" i="1" s="1"/>
  <c r="N677" i="1" a="1"/>
  <c r="N677" i="1" s="1"/>
  <c r="M677" i="1" a="1"/>
  <c r="M677" i="1" s="1"/>
  <c r="L673" i="1"/>
  <c r="N673" i="1" a="1"/>
  <c r="N673" i="1" s="1"/>
  <c r="M673" i="1" a="1"/>
  <c r="M673" i="1" s="1"/>
  <c r="N669" i="1" a="1"/>
  <c r="N669" i="1" s="1"/>
  <c r="M669" i="1" a="1"/>
  <c r="M669" i="1" s="1"/>
  <c r="L665" i="1"/>
  <c r="N665" i="1" a="1"/>
  <c r="N665" i="1" s="1"/>
  <c r="M665" i="1" a="1"/>
  <c r="M665" i="1" s="1"/>
  <c r="N661" i="1" a="1"/>
  <c r="N661" i="1" s="1"/>
  <c r="M661" i="1" a="1"/>
  <c r="M661" i="1" s="1"/>
  <c r="L657" i="1"/>
  <c r="N657" i="1" a="1"/>
  <c r="N657" i="1" s="1"/>
  <c r="M657" i="1" a="1"/>
  <c r="M657" i="1" s="1"/>
  <c r="N653" i="1" a="1"/>
  <c r="N653" i="1" s="1"/>
  <c r="M653" i="1" a="1"/>
  <c r="M653" i="1" s="1"/>
  <c r="L649" i="1"/>
  <c r="N649" i="1" a="1"/>
  <c r="N649" i="1" s="1"/>
  <c r="M649" i="1" a="1"/>
  <c r="M649" i="1" s="1"/>
  <c r="N645" i="1" a="1"/>
  <c r="N645" i="1" s="1"/>
  <c r="M645" i="1" a="1"/>
  <c r="M645" i="1" s="1"/>
  <c r="N641" i="1" a="1"/>
  <c r="N641" i="1" s="1"/>
  <c r="M641" i="1" a="1"/>
  <c r="M641" i="1" s="1"/>
  <c r="N637" i="1" a="1"/>
  <c r="N637" i="1" s="1"/>
  <c r="M637" i="1" a="1"/>
  <c r="M637" i="1" s="1"/>
  <c r="N633" i="1" a="1"/>
  <c r="N633" i="1" s="1"/>
  <c r="M633" i="1" a="1"/>
  <c r="M633" i="1" s="1"/>
  <c r="N629" i="1" a="1"/>
  <c r="N629" i="1" s="1"/>
  <c r="M629" i="1" a="1"/>
  <c r="M629" i="1" s="1"/>
  <c r="N625" i="1" a="1"/>
  <c r="N625" i="1" s="1"/>
  <c r="M625" i="1" a="1"/>
  <c r="M625" i="1" s="1"/>
  <c r="N621" i="1" a="1"/>
  <c r="N621" i="1" s="1"/>
  <c r="M621" i="1" a="1"/>
  <c r="M621" i="1" s="1"/>
  <c r="N617" i="1" a="1"/>
  <c r="N617" i="1" s="1"/>
  <c r="M617" i="1" a="1"/>
  <c r="M617" i="1" s="1"/>
  <c r="N613" i="1" a="1"/>
  <c r="N613" i="1" s="1"/>
  <c r="M613" i="1" a="1"/>
  <c r="M613" i="1" s="1"/>
  <c r="N609" i="1" a="1"/>
  <c r="N609" i="1" s="1"/>
  <c r="M609" i="1" a="1"/>
  <c r="M609" i="1" s="1"/>
  <c r="N605" i="1" a="1"/>
  <c r="N605" i="1" s="1"/>
  <c r="M605" i="1" a="1"/>
  <c r="M605" i="1" s="1"/>
  <c r="N601" i="1" a="1"/>
  <c r="N601" i="1" s="1"/>
  <c r="M601" i="1" a="1"/>
  <c r="M601" i="1" s="1"/>
  <c r="N597" i="1" a="1"/>
  <c r="N597" i="1" s="1"/>
  <c r="M597" i="1" a="1"/>
  <c r="M597" i="1" s="1"/>
  <c r="N593" i="1" a="1"/>
  <c r="N593" i="1" s="1"/>
  <c r="M593" i="1" a="1"/>
  <c r="M593" i="1" s="1"/>
  <c r="N589" i="1" a="1"/>
  <c r="N589" i="1" s="1"/>
  <c r="M589" i="1" a="1"/>
  <c r="M589" i="1" s="1"/>
  <c r="N585" i="1" a="1"/>
  <c r="N585" i="1" s="1"/>
  <c r="M585" i="1" a="1"/>
  <c r="M585" i="1" s="1"/>
  <c r="N581" i="1" a="1"/>
  <c r="N581" i="1" s="1"/>
  <c r="M581" i="1" a="1"/>
  <c r="M581" i="1" s="1"/>
  <c r="N577" i="1" a="1"/>
  <c r="N577" i="1" s="1"/>
  <c r="M577" i="1" a="1"/>
  <c r="M577" i="1" s="1"/>
  <c r="N573" i="1" a="1"/>
  <c r="N573" i="1" s="1"/>
  <c r="M573" i="1" a="1"/>
  <c r="M573" i="1" s="1"/>
  <c r="N569" i="1" a="1"/>
  <c r="N569" i="1" s="1"/>
  <c r="M569" i="1" a="1"/>
  <c r="M569" i="1" s="1"/>
  <c r="N565" i="1" a="1"/>
  <c r="N565" i="1" s="1"/>
  <c r="M565" i="1" a="1"/>
  <c r="M565" i="1" s="1"/>
  <c r="N561" i="1" a="1"/>
  <c r="N561" i="1" s="1"/>
  <c r="M561" i="1" a="1"/>
  <c r="M561" i="1" s="1"/>
  <c r="N557" i="1" a="1"/>
  <c r="N557" i="1" s="1"/>
  <c r="M557" i="1" a="1"/>
  <c r="M557" i="1" s="1"/>
  <c r="N553" i="1" a="1"/>
  <c r="N553" i="1" s="1"/>
  <c r="M553" i="1" a="1"/>
  <c r="M553" i="1" s="1"/>
  <c r="N549" i="1" a="1"/>
  <c r="N549" i="1" s="1"/>
  <c r="M549" i="1" a="1"/>
  <c r="M549" i="1" s="1"/>
  <c r="N545" i="1" a="1"/>
  <c r="N545" i="1" s="1"/>
  <c r="M545" i="1" a="1"/>
  <c r="M545" i="1" s="1"/>
  <c r="N541" i="1" a="1"/>
  <c r="N541" i="1" s="1"/>
  <c r="M541" i="1" a="1"/>
  <c r="M541" i="1" s="1"/>
  <c r="N537" i="1" a="1"/>
  <c r="N537" i="1" s="1"/>
  <c r="M537" i="1" a="1"/>
  <c r="M537" i="1" s="1"/>
  <c r="N533" i="1" a="1"/>
  <c r="N533" i="1" s="1"/>
  <c r="M533" i="1" a="1"/>
  <c r="M533" i="1" s="1"/>
  <c r="N529" i="1" a="1"/>
  <c r="N529" i="1" s="1"/>
  <c r="M529" i="1" a="1"/>
  <c r="M529" i="1" s="1"/>
  <c r="N525" i="1" a="1"/>
  <c r="N525" i="1" s="1"/>
  <c r="M525" i="1" a="1"/>
  <c r="M525" i="1" s="1"/>
  <c r="N521" i="1" a="1"/>
  <c r="N521" i="1" s="1"/>
  <c r="M521" i="1" a="1"/>
  <c r="M521" i="1" s="1"/>
  <c r="N517" i="1" a="1"/>
  <c r="N517" i="1" s="1"/>
  <c r="M517" i="1" a="1"/>
  <c r="M517" i="1" s="1"/>
  <c r="N513" i="1" a="1"/>
  <c r="N513" i="1" s="1"/>
  <c r="M513" i="1" a="1"/>
  <c r="M513" i="1" s="1"/>
  <c r="N509" i="1" a="1"/>
  <c r="N509" i="1" s="1"/>
  <c r="M509" i="1" a="1"/>
  <c r="M509" i="1" s="1"/>
  <c r="N505" i="1" a="1"/>
  <c r="N505" i="1" s="1"/>
  <c r="M505" i="1" a="1"/>
  <c r="M505" i="1" s="1"/>
  <c r="N501" i="1" a="1"/>
  <c r="N501" i="1" s="1"/>
  <c r="M501" i="1" a="1"/>
  <c r="M501" i="1" s="1"/>
  <c r="N497" i="1" a="1"/>
  <c r="N497" i="1" s="1"/>
  <c r="M497" i="1" a="1"/>
  <c r="M497" i="1" s="1"/>
  <c r="N493" i="1" a="1"/>
  <c r="N493" i="1" s="1"/>
  <c r="M493" i="1" a="1"/>
  <c r="M493" i="1" s="1"/>
  <c r="N489" i="1" a="1"/>
  <c r="N489" i="1" s="1"/>
  <c r="M489" i="1" a="1"/>
  <c r="M489" i="1" s="1"/>
  <c r="N485" i="1" a="1"/>
  <c r="N485" i="1" s="1"/>
  <c r="M485" i="1" a="1"/>
  <c r="M485" i="1" s="1"/>
  <c r="N481" i="1" a="1"/>
  <c r="N481" i="1" s="1"/>
  <c r="M481" i="1" a="1"/>
  <c r="M481" i="1" s="1"/>
  <c r="N477" i="1" a="1"/>
  <c r="N477" i="1" s="1"/>
  <c r="M477" i="1" a="1"/>
  <c r="M477" i="1" s="1"/>
  <c r="N473" i="1" a="1"/>
  <c r="N473" i="1" s="1"/>
  <c r="M473" i="1" a="1"/>
  <c r="M473" i="1" s="1"/>
  <c r="N469" i="1" a="1"/>
  <c r="N469" i="1" s="1"/>
  <c r="M469" i="1" a="1"/>
  <c r="M469" i="1" s="1"/>
  <c r="N465" i="1" a="1"/>
  <c r="N465" i="1" s="1"/>
  <c r="M465" i="1" a="1"/>
  <c r="M465" i="1" s="1"/>
  <c r="N461" i="1" a="1"/>
  <c r="N461" i="1" s="1"/>
  <c r="M461" i="1" a="1"/>
  <c r="M461" i="1" s="1"/>
  <c r="N457" i="1" a="1"/>
  <c r="N457" i="1" s="1"/>
  <c r="M457" i="1" a="1"/>
  <c r="M457" i="1" s="1"/>
  <c r="N453" i="1" a="1"/>
  <c r="N453" i="1" s="1"/>
  <c r="M453" i="1" a="1"/>
  <c r="M453" i="1" s="1"/>
  <c r="N449" i="1" a="1"/>
  <c r="N449" i="1" s="1"/>
  <c r="M449" i="1" a="1"/>
  <c r="M449" i="1" s="1"/>
  <c r="N445" i="1" a="1"/>
  <c r="N445" i="1" s="1"/>
  <c r="M445" i="1" a="1"/>
  <c r="M445" i="1" s="1"/>
  <c r="N441" i="1" a="1"/>
  <c r="N441" i="1" s="1"/>
  <c r="M441" i="1" a="1"/>
  <c r="M441" i="1" s="1"/>
  <c r="N437" i="1" a="1"/>
  <c r="N437" i="1" s="1"/>
  <c r="M437" i="1" a="1"/>
  <c r="M437" i="1" s="1"/>
  <c r="N433" i="1" a="1"/>
  <c r="N433" i="1" s="1"/>
  <c r="M433" i="1" a="1"/>
  <c r="M433" i="1" s="1"/>
  <c r="N429" i="1" a="1"/>
  <c r="N429" i="1" s="1"/>
  <c r="M429" i="1" a="1"/>
  <c r="M429" i="1" s="1"/>
  <c r="N425" i="1" a="1"/>
  <c r="N425" i="1" s="1"/>
  <c r="M425" i="1" a="1"/>
  <c r="M425" i="1" s="1"/>
  <c r="N421" i="1" a="1"/>
  <c r="N421" i="1" s="1"/>
  <c r="M421" i="1" a="1"/>
  <c r="M421" i="1" s="1"/>
  <c r="N417" i="1" a="1"/>
  <c r="N417" i="1" s="1"/>
  <c r="M417" i="1" a="1"/>
  <c r="M417" i="1" s="1"/>
  <c r="N413" i="1" a="1"/>
  <c r="N413" i="1" s="1"/>
  <c r="M413" i="1" a="1"/>
  <c r="M413" i="1" s="1"/>
  <c r="N409" i="1" a="1"/>
  <c r="N409" i="1" s="1"/>
  <c r="M409" i="1" a="1"/>
  <c r="M409" i="1" s="1"/>
  <c r="N405" i="1" a="1"/>
  <c r="N405" i="1" s="1"/>
  <c r="M405" i="1" a="1"/>
  <c r="M405" i="1" s="1"/>
  <c r="N401" i="1" a="1"/>
  <c r="N401" i="1" s="1"/>
  <c r="M401" i="1" a="1"/>
  <c r="M401" i="1" s="1"/>
  <c r="N397" i="1" a="1"/>
  <c r="N397" i="1" s="1"/>
  <c r="M397" i="1" a="1"/>
  <c r="M397" i="1" s="1"/>
  <c r="N393" i="1" a="1"/>
  <c r="N393" i="1" s="1"/>
  <c r="M393" i="1" a="1"/>
  <c r="M393" i="1" s="1"/>
  <c r="N389" i="1" a="1"/>
  <c r="N389" i="1" s="1"/>
  <c r="M389" i="1" a="1"/>
  <c r="M389" i="1" s="1"/>
  <c r="N385" i="1" a="1"/>
  <c r="N385" i="1" s="1"/>
  <c r="M385" i="1" a="1"/>
  <c r="M385" i="1" s="1"/>
  <c r="N381" i="1" a="1"/>
  <c r="N381" i="1" s="1"/>
  <c r="M381" i="1" a="1"/>
  <c r="M381" i="1" s="1"/>
  <c r="N377" i="1" a="1"/>
  <c r="N377" i="1" s="1"/>
  <c r="M377" i="1" a="1"/>
  <c r="M377" i="1" s="1"/>
  <c r="N373" i="1" a="1"/>
  <c r="N373" i="1" s="1"/>
  <c r="M373" i="1" a="1"/>
  <c r="M373" i="1" s="1"/>
  <c r="N369" i="1" a="1"/>
  <c r="N369" i="1" s="1"/>
  <c r="M369" i="1" a="1"/>
  <c r="M369" i="1" s="1"/>
  <c r="N365" i="1" a="1"/>
  <c r="N365" i="1" s="1"/>
  <c r="M365" i="1" a="1"/>
  <c r="M365" i="1" s="1"/>
  <c r="N361" i="1" a="1"/>
  <c r="N361" i="1" s="1"/>
  <c r="M361" i="1" a="1"/>
  <c r="M361" i="1" s="1"/>
  <c r="N357" i="1" a="1"/>
  <c r="N357" i="1" s="1"/>
  <c r="M357" i="1" a="1"/>
  <c r="M357" i="1" s="1"/>
  <c r="N353" i="1" a="1"/>
  <c r="N353" i="1" s="1"/>
  <c r="M353" i="1" a="1"/>
  <c r="M353" i="1" s="1"/>
  <c r="N349" i="1" a="1"/>
  <c r="N349" i="1" s="1"/>
  <c r="M349" i="1" a="1"/>
  <c r="M349" i="1" s="1"/>
  <c r="N345" i="1" a="1"/>
  <c r="N345" i="1" s="1"/>
  <c r="M345" i="1" a="1"/>
  <c r="M345" i="1" s="1"/>
  <c r="N341" i="1" a="1"/>
  <c r="N341" i="1" s="1"/>
  <c r="M341" i="1" a="1"/>
  <c r="M341" i="1" s="1"/>
  <c r="N97" i="1" a="1"/>
  <c r="N97" i="1" s="1"/>
  <c r="M97" i="1" a="1"/>
  <c r="M97" i="1" s="1"/>
  <c r="N93" i="1" a="1"/>
  <c r="N93" i="1" s="1"/>
  <c r="M93" i="1" a="1"/>
  <c r="M93" i="1" s="1"/>
  <c r="N89" i="1" a="1"/>
  <c r="N89" i="1" s="1"/>
  <c r="M89" i="1" a="1"/>
  <c r="M89" i="1" s="1"/>
  <c r="N85" i="1" a="1"/>
  <c r="N85" i="1" s="1"/>
  <c r="M85" i="1" a="1"/>
  <c r="M85" i="1" s="1"/>
  <c r="N81" i="1" a="1"/>
  <c r="N81" i="1" s="1"/>
  <c r="M81" i="1" a="1"/>
  <c r="M81" i="1" s="1"/>
  <c r="N77" i="1" a="1"/>
  <c r="N77" i="1" s="1"/>
  <c r="M77" i="1" a="1"/>
  <c r="M77" i="1" s="1"/>
  <c r="N73" i="1" a="1"/>
  <c r="N73" i="1" s="1"/>
  <c r="M73" i="1" a="1"/>
  <c r="M73" i="1" s="1"/>
  <c r="N69" i="1" a="1"/>
  <c r="N69" i="1" s="1"/>
  <c r="M69" i="1" a="1"/>
  <c r="M69" i="1" s="1"/>
  <c r="N65" i="1" a="1"/>
  <c r="N65" i="1" s="1"/>
  <c r="M65" i="1" a="1"/>
  <c r="M65" i="1" s="1"/>
  <c r="N61" i="1" a="1"/>
  <c r="N61" i="1" s="1"/>
  <c r="M61" i="1" a="1"/>
  <c r="M61" i="1" s="1"/>
  <c r="N57" i="1" a="1"/>
  <c r="N57" i="1" s="1"/>
  <c r="M57" i="1" a="1"/>
  <c r="M57" i="1" s="1"/>
  <c r="N53" i="1" a="1"/>
  <c r="N53" i="1" s="1"/>
  <c r="M53" i="1" a="1"/>
  <c r="M53" i="1" s="1"/>
  <c r="N49" i="1" a="1"/>
  <c r="N49" i="1" s="1"/>
  <c r="M49" i="1" a="1"/>
  <c r="M49" i="1" s="1"/>
  <c r="N45" i="1" a="1"/>
  <c r="N45" i="1" s="1"/>
  <c r="M45" i="1" a="1"/>
  <c r="M45" i="1" s="1"/>
  <c r="N41" i="1" a="1"/>
  <c r="N41" i="1" s="1"/>
  <c r="M41" i="1" a="1"/>
  <c r="M41" i="1" s="1"/>
  <c r="N37" i="1" a="1"/>
  <c r="N37" i="1" s="1"/>
  <c r="M37" i="1" a="1"/>
  <c r="M37" i="1" s="1"/>
  <c r="N33" i="1" a="1"/>
  <c r="N33" i="1" s="1"/>
  <c r="M33" i="1" a="1"/>
  <c r="M33" i="1" s="1"/>
  <c r="N29" i="1" a="1"/>
  <c r="N29" i="1" s="1"/>
  <c r="M29" i="1" a="1"/>
  <c r="M29" i="1" s="1"/>
  <c r="N25" i="1" a="1"/>
  <c r="N25" i="1" s="1"/>
  <c r="M25" i="1" a="1"/>
  <c r="M25" i="1" s="1"/>
  <c r="N21" i="1" a="1"/>
  <c r="N21" i="1" s="1"/>
  <c r="M21" i="1" a="1"/>
  <c r="M21" i="1" s="1"/>
  <c r="N17" i="1" a="1"/>
  <c r="N17" i="1" s="1"/>
  <c r="M17" i="1" a="1"/>
  <c r="M17" i="1" s="1"/>
  <c r="N13" i="1" a="1"/>
  <c r="N13" i="1" s="1"/>
  <c r="M13" i="1" a="1"/>
  <c r="M13" i="1" s="1"/>
  <c r="N9" i="1" a="1"/>
  <c r="N9" i="1" s="1"/>
  <c r="M9" i="1" a="1"/>
  <c r="M9" i="1" s="1"/>
  <c r="N5" i="1" a="1"/>
  <c r="N5" i="1" s="1"/>
  <c r="M5" i="1" a="1"/>
  <c r="M5" i="1" s="1"/>
  <c r="M1338" i="1" a="1"/>
  <c r="M1338" i="1" s="1"/>
  <c r="M1317" i="1" a="1"/>
  <c r="M1317" i="1" s="1"/>
  <c r="M1306" i="1" a="1"/>
  <c r="M1306" i="1" s="1"/>
  <c r="M1285" i="1" a="1"/>
  <c r="M1285" i="1" s="1"/>
  <c r="M1274" i="1" a="1"/>
  <c r="M1274" i="1" s="1"/>
  <c r="M1253" i="1" a="1"/>
  <c r="M1253" i="1" s="1"/>
  <c r="M1242" i="1" a="1"/>
  <c r="M1242" i="1" s="1"/>
  <c r="M1221" i="1" a="1"/>
  <c r="M1221" i="1" s="1"/>
  <c r="M1210" i="1" a="1"/>
  <c r="M1210" i="1" s="1"/>
  <c r="M1189" i="1" a="1"/>
  <c r="M1189" i="1" s="1"/>
  <c r="M1178" i="1" a="1"/>
  <c r="M1178" i="1" s="1"/>
  <c r="N1336" i="1" a="1"/>
  <c r="N1336" i="1" s="1"/>
  <c r="M1336" i="1" a="1"/>
  <c r="M1336" i="1" s="1"/>
  <c r="N1324" i="1" a="1"/>
  <c r="N1324" i="1" s="1"/>
  <c r="M1324" i="1" a="1"/>
  <c r="M1324" i="1" s="1"/>
  <c r="M1308" i="1" a="1"/>
  <c r="M1308" i="1" s="1"/>
  <c r="N1308" i="1" a="1"/>
  <c r="N1308" i="1" s="1"/>
  <c r="N1288" i="1" a="1"/>
  <c r="N1288" i="1" s="1"/>
  <c r="M1288" i="1" a="1"/>
  <c r="M1288" i="1" s="1"/>
  <c r="N1272" i="1" a="1"/>
  <c r="N1272" i="1" s="1"/>
  <c r="M1272" i="1" a="1"/>
  <c r="M1272" i="1" s="1"/>
  <c r="N1260" i="1" a="1"/>
  <c r="N1260" i="1" s="1"/>
  <c r="M1260" i="1" a="1"/>
  <c r="M1260" i="1" s="1"/>
  <c r="N1244" i="1" a="1"/>
  <c r="N1244" i="1" s="1"/>
  <c r="M1244" i="1" a="1"/>
  <c r="M1244" i="1" s="1"/>
  <c r="N1228" i="1" a="1"/>
  <c r="N1228" i="1" s="1"/>
  <c r="M1228" i="1" a="1"/>
  <c r="M1228" i="1" s="1"/>
  <c r="N1212" i="1" a="1"/>
  <c r="N1212" i="1" s="1"/>
  <c r="M1212" i="1" a="1"/>
  <c r="M1212" i="1" s="1"/>
  <c r="N1196" i="1" a="1"/>
  <c r="N1196" i="1" s="1"/>
  <c r="M1196" i="1" a="1"/>
  <c r="M1196" i="1" s="1"/>
  <c r="N1176" i="1" a="1"/>
  <c r="N1176" i="1" s="1"/>
  <c r="M1176" i="1" a="1"/>
  <c r="M1176" i="1" s="1"/>
  <c r="N1164" i="1" a="1"/>
  <c r="N1164" i="1" s="1"/>
  <c r="M1164" i="1" a="1"/>
  <c r="M1164" i="1" s="1"/>
  <c r="N1148" i="1" a="1"/>
  <c r="N1148" i="1" s="1"/>
  <c r="M1148" i="1" a="1"/>
  <c r="M1148" i="1" s="1"/>
  <c r="N1128" i="1" a="1"/>
  <c r="N1128" i="1" s="1"/>
  <c r="M1128" i="1" a="1"/>
  <c r="M1128" i="1" s="1"/>
  <c r="N1112" i="1" a="1"/>
  <c r="N1112" i="1" s="1"/>
  <c r="M1112" i="1" a="1"/>
  <c r="M1112" i="1" s="1"/>
  <c r="N1096" i="1" a="1"/>
  <c r="N1096" i="1" s="1"/>
  <c r="M1096" i="1" a="1"/>
  <c r="M1096" i="1" s="1"/>
  <c r="N1080" i="1" a="1"/>
  <c r="N1080" i="1" s="1"/>
  <c r="M1080" i="1" a="1"/>
  <c r="M1080" i="1" s="1"/>
  <c r="N1064" i="1" a="1"/>
  <c r="N1064" i="1" s="1"/>
  <c r="M1064" i="1" a="1"/>
  <c r="M1064" i="1" s="1"/>
  <c r="N1048" i="1" a="1"/>
  <c r="N1048" i="1" s="1"/>
  <c r="M1048" i="1" a="1"/>
  <c r="M1048" i="1" s="1"/>
  <c r="N1032" i="1" a="1"/>
  <c r="N1032" i="1" s="1"/>
  <c r="M1032" i="1" a="1"/>
  <c r="M1032" i="1" s="1"/>
  <c r="N1016" i="1" a="1"/>
  <c r="N1016" i="1" s="1"/>
  <c r="M1016" i="1" a="1"/>
  <c r="M1016" i="1" s="1"/>
  <c r="N1000" i="1" a="1"/>
  <c r="N1000" i="1" s="1"/>
  <c r="M1000" i="1" a="1"/>
  <c r="M1000" i="1" s="1"/>
  <c r="N984" i="1" a="1"/>
  <c r="N984" i="1" s="1"/>
  <c r="M984" i="1" a="1"/>
  <c r="M984" i="1" s="1"/>
  <c r="N944" i="1" a="1"/>
  <c r="N944" i="1" s="1"/>
  <c r="M944" i="1" a="1"/>
  <c r="M944" i="1" s="1"/>
  <c r="N616" i="1" a="1"/>
  <c r="N616" i="1" s="1"/>
  <c r="M616" i="1" a="1"/>
  <c r="M616" i="1" s="1"/>
  <c r="N596" i="1" a="1"/>
  <c r="N596" i="1" s="1"/>
  <c r="M596" i="1" a="1"/>
  <c r="M596" i="1" s="1"/>
  <c r="N584" i="1" a="1"/>
  <c r="N584" i="1" s="1"/>
  <c r="M584" i="1" a="1"/>
  <c r="M584" i="1" s="1"/>
  <c r="N564" i="1" a="1"/>
  <c r="N564" i="1" s="1"/>
  <c r="M564" i="1" a="1"/>
  <c r="M564" i="1" s="1"/>
  <c r="N548" i="1" a="1"/>
  <c r="N548" i="1" s="1"/>
  <c r="M548" i="1" a="1"/>
  <c r="M548" i="1" s="1"/>
  <c r="N532" i="1" a="1"/>
  <c r="N532" i="1" s="1"/>
  <c r="M532" i="1" a="1"/>
  <c r="M532" i="1" s="1"/>
  <c r="N520" i="1" a="1"/>
  <c r="N520" i="1" s="1"/>
  <c r="M520" i="1" a="1"/>
  <c r="M520" i="1" s="1"/>
  <c r="N516" i="1" a="1"/>
  <c r="N516" i="1" s="1"/>
  <c r="M516" i="1" a="1"/>
  <c r="M516" i="1" s="1"/>
  <c r="N512" i="1" a="1"/>
  <c r="N512" i="1" s="1"/>
  <c r="M512" i="1" a="1"/>
  <c r="M512" i="1" s="1"/>
  <c r="N496" i="1" a="1"/>
  <c r="N496" i="1" s="1"/>
  <c r="M496" i="1" a="1"/>
  <c r="M496" i="1" s="1"/>
  <c r="N492" i="1" a="1"/>
  <c r="N492" i="1" s="1"/>
  <c r="M492" i="1" a="1"/>
  <c r="M492" i="1" s="1"/>
  <c r="N488" i="1" a="1"/>
  <c r="N488" i="1" s="1"/>
  <c r="M488" i="1" a="1"/>
  <c r="M488" i="1" s="1"/>
  <c r="N484" i="1" a="1"/>
  <c r="N484" i="1" s="1"/>
  <c r="M484" i="1" a="1"/>
  <c r="M484" i="1" s="1"/>
  <c r="N480" i="1" a="1"/>
  <c r="N480" i="1" s="1"/>
  <c r="M480" i="1" a="1"/>
  <c r="M480" i="1" s="1"/>
  <c r="N476" i="1" a="1"/>
  <c r="N476" i="1" s="1"/>
  <c r="M476" i="1" a="1"/>
  <c r="M476" i="1" s="1"/>
  <c r="N472" i="1" a="1"/>
  <c r="N472" i="1" s="1"/>
  <c r="M472" i="1" a="1"/>
  <c r="M472" i="1" s="1"/>
  <c r="N468" i="1" a="1"/>
  <c r="N468" i="1" s="1"/>
  <c r="M468" i="1" a="1"/>
  <c r="M468" i="1" s="1"/>
  <c r="N464" i="1" a="1"/>
  <c r="N464" i="1" s="1"/>
  <c r="M464" i="1" a="1"/>
  <c r="M464" i="1" s="1"/>
  <c r="N460" i="1" a="1"/>
  <c r="N460" i="1" s="1"/>
  <c r="M460" i="1" a="1"/>
  <c r="M460" i="1" s="1"/>
  <c r="N456" i="1" a="1"/>
  <c r="N456" i="1" s="1"/>
  <c r="M456" i="1" a="1"/>
  <c r="M456" i="1" s="1"/>
  <c r="N452" i="1" a="1"/>
  <c r="N452" i="1" s="1"/>
  <c r="M452" i="1" a="1"/>
  <c r="M452" i="1" s="1"/>
  <c r="N448" i="1" a="1"/>
  <c r="N448" i="1" s="1"/>
  <c r="M448" i="1" a="1"/>
  <c r="M448" i="1" s="1"/>
  <c r="N444" i="1" a="1"/>
  <c r="N444" i="1" s="1"/>
  <c r="M444" i="1" a="1"/>
  <c r="M444" i="1" s="1"/>
  <c r="N440" i="1" a="1"/>
  <c r="N440" i="1" s="1"/>
  <c r="M440" i="1" a="1"/>
  <c r="M440" i="1" s="1"/>
  <c r="N436" i="1" a="1"/>
  <c r="N436" i="1" s="1"/>
  <c r="M436" i="1" a="1"/>
  <c r="M436" i="1" s="1"/>
  <c r="N432" i="1" a="1"/>
  <c r="N432" i="1" s="1"/>
  <c r="M432" i="1" a="1"/>
  <c r="M432" i="1" s="1"/>
  <c r="N428" i="1" a="1"/>
  <c r="N428" i="1" s="1"/>
  <c r="M428" i="1" a="1"/>
  <c r="M428" i="1" s="1"/>
  <c r="N424" i="1" a="1"/>
  <c r="N424" i="1" s="1"/>
  <c r="M424" i="1" a="1"/>
  <c r="M424" i="1" s="1"/>
  <c r="N420" i="1" a="1"/>
  <c r="N420" i="1" s="1"/>
  <c r="M420" i="1" a="1"/>
  <c r="M420" i="1" s="1"/>
  <c r="N416" i="1" a="1"/>
  <c r="N416" i="1" s="1"/>
  <c r="M416" i="1" a="1"/>
  <c r="M416" i="1" s="1"/>
  <c r="N412" i="1" a="1"/>
  <c r="N412" i="1" s="1"/>
  <c r="M412" i="1" a="1"/>
  <c r="M412" i="1" s="1"/>
  <c r="N408" i="1" a="1"/>
  <c r="N408" i="1" s="1"/>
  <c r="M408" i="1" a="1"/>
  <c r="M408" i="1" s="1"/>
  <c r="N404" i="1" a="1"/>
  <c r="N404" i="1" s="1"/>
  <c r="M404" i="1" a="1"/>
  <c r="M404" i="1" s="1"/>
  <c r="N400" i="1" a="1"/>
  <c r="N400" i="1" s="1"/>
  <c r="M400" i="1" a="1"/>
  <c r="M400" i="1" s="1"/>
  <c r="N396" i="1" a="1"/>
  <c r="N396" i="1" s="1"/>
  <c r="M396" i="1" a="1"/>
  <c r="M396" i="1" s="1"/>
  <c r="N392" i="1" a="1"/>
  <c r="N392" i="1" s="1"/>
  <c r="M392" i="1" a="1"/>
  <c r="M392" i="1" s="1"/>
  <c r="N388" i="1" a="1"/>
  <c r="N388" i="1" s="1"/>
  <c r="M388" i="1" a="1"/>
  <c r="M388" i="1" s="1"/>
  <c r="N384" i="1" a="1"/>
  <c r="N384" i="1" s="1"/>
  <c r="M384" i="1" a="1"/>
  <c r="M384" i="1" s="1"/>
  <c r="N380" i="1" a="1"/>
  <c r="N380" i="1" s="1"/>
  <c r="M380" i="1" a="1"/>
  <c r="M380" i="1" s="1"/>
  <c r="N376" i="1" a="1"/>
  <c r="N376" i="1" s="1"/>
  <c r="M376" i="1" a="1"/>
  <c r="M376" i="1" s="1"/>
  <c r="N372" i="1" a="1"/>
  <c r="N372" i="1" s="1"/>
  <c r="M372" i="1" a="1"/>
  <c r="M372" i="1" s="1"/>
  <c r="N368" i="1" a="1"/>
  <c r="N368" i="1" s="1"/>
  <c r="M368" i="1" a="1"/>
  <c r="M368" i="1" s="1"/>
  <c r="N364" i="1" a="1"/>
  <c r="N364" i="1" s="1"/>
  <c r="M364" i="1" a="1"/>
  <c r="M364" i="1" s="1"/>
  <c r="N360" i="1" a="1"/>
  <c r="N360" i="1" s="1"/>
  <c r="M360" i="1" a="1"/>
  <c r="M360" i="1" s="1"/>
  <c r="N356" i="1" a="1"/>
  <c r="N356" i="1" s="1"/>
  <c r="M356" i="1" a="1"/>
  <c r="M356" i="1" s="1"/>
  <c r="N352" i="1" a="1"/>
  <c r="N352" i="1" s="1"/>
  <c r="M352" i="1" a="1"/>
  <c r="M352" i="1" s="1"/>
  <c r="N348" i="1" a="1"/>
  <c r="N348" i="1" s="1"/>
  <c r="M348" i="1" a="1"/>
  <c r="M348" i="1" s="1"/>
  <c r="N344" i="1" a="1"/>
  <c r="N344" i="1" s="1"/>
  <c r="M344" i="1" a="1"/>
  <c r="M344" i="1" s="1"/>
  <c r="N340" i="1" a="1"/>
  <c r="N340" i="1" s="1"/>
  <c r="M340" i="1" a="1"/>
  <c r="M340" i="1" s="1"/>
  <c r="N96" i="1" a="1"/>
  <c r="N96" i="1" s="1"/>
  <c r="M96" i="1" a="1"/>
  <c r="M96" i="1" s="1"/>
  <c r="N92" i="1" a="1"/>
  <c r="N92" i="1" s="1"/>
  <c r="M92" i="1" a="1"/>
  <c r="M92" i="1" s="1"/>
  <c r="N88" i="1" a="1"/>
  <c r="N88" i="1" s="1"/>
  <c r="M88" i="1" a="1"/>
  <c r="M88" i="1" s="1"/>
  <c r="N84" i="1" a="1"/>
  <c r="N84" i="1" s="1"/>
  <c r="M84" i="1" a="1"/>
  <c r="M84" i="1" s="1"/>
  <c r="N80" i="1" a="1"/>
  <c r="N80" i="1" s="1"/>
  <c r="M80" i="1" a="1"/>
  <c r="M80" i="1" s="1"/>
  <c r="N76" i="1" a="1"/>
  <c r="N76" i="1" s="1"/>
  <c r="M76" i="1" a="1"/>
  <c r="M76" i="1" s="1"/>
  <c r="N72" i="1" a="1"/>
  <c r="N72" i="1" s="1"/>
  <c r="M72" i="1" a="1"/>
  <c r="M72" i="1" s="1"/>
  <c r="N68" i="1" a="1"/>
  <c r="N68" i="1" s="1"/>
  <c r="M68" i="1" a="1"/>
  <c r="M68" i="1" s="1"/>
  <c r="N64" i="1" a="1"/>
  <c r="N64" i="1" s="1"/>
  <c r="M64" i="1" a="1"/>
  <c r="M64" i="1" s="1"/>
  <c r="N60" i="1" a="1"/>
  <c r="N60" i="1" s="1"/>
  <c r="M60" i="1" a="1"/>
  <c r="M60" i="1" s="1"/>
  <c r="N56" i="1" a="1"/>
  <c r="N56" i="1" s="1"/>
  <c r="M56" i="1" a="1"/>
  <c r="M56" i="1" s="1"/>
  <c r="N52" i="1" a="1"/>
  <c r="N52" i="1" s="1"/>
  <c r="M52" i="1" a="1"/>
  <c r="M52" i="1" s="1"/>
  <c r="N48" i="1" a="1"/>
  <c r="N48" i="1" s="1"/>
  <c r="M48" i="1" a="1"/>
  <c r="M48" i="1" s="1"/>
  <c r="N44" i="1" a="1"/>
  <c r="N44" i="1" s="1"/>
  <c r="M44" i="1" a="1"/>
  <c r="M44" i="1" s="1"/>
  <c r="N40" i="1" a="1"/>
  <c r="N40" i="1" s="1"/>
  <c r="M40" i="1" a="1"/>
  <c r="M40" i="1" s="1"/>
  <c r="N36" i="1" a="1"/>
  <c r="N36" i="1" s="1"/>
  <c r="M36" i="1" a="1"/>
  <c r="M36" i="1" s="1"/>
  <c r="N32" i="1" a="1"/>
  <c r="N32" i="1" s="1"/>
  <c r="M32" i="1" a="1"/>
  <c r="M32" i="1" s="1"/>
  <c r="N28" i="1" a="1"/>
  <c r="N28" i="1" s="1"/>
  <c r="M28" i="1" a="1"/>
  <c r="M28" i="1" s="1"/>
  <c r="N24" i="1" a="1"/>
  <c r="N24" i="1" s="1"/>
  <c r="M24" i="1" a="1"/>
  <c r="M24" i="1" s="1"/>
  <c r="N20" i="1" a="1"/>
  <c r="N20" i="1" s="1"/>
  <c r="M20" i="1" a="1"/>
  <c r="M20" i="1" s="1"/>
  <c r="N16" i="1" a="1"/>
  <c r="N16" i="1" s="1"/>
  <c r="M16" i="1" a="1"/>
  <c r="M16" i="1" s="1"/>
  <c r="N12" i="1" a="1"/>
  <c r="N12" i="1" s="1"/>
  <c r="M12" i="1" a="1"/>
  <c r="M12" i="1" s="1"/>
  <c r="N4" i="1" a="1"/>
  <c r="N4" i="1" s="1"/>
  <c r="M4" i="1" a="1"/>
  <c r="M4" i="1" s="1"/>
  <c r="M1325" i="1" a="1"/>
  <c r="M1325" i="1" s="1"/>
  <c r="M1314" i="1" a="1"/>
  <c r="M1314" i="1" s="1"/>
  <c r="M1293" i="1" a="1"/>
  <c r="M1293" i="1" s="1"/>
  <c r="M1282" i="1" a="1"/>
  <c r="M1282" i="1" s="1"/>
  <c r="M1261" i="1" a="1"/>
  <c r="M1261" i="1" s="1"/>
  <c r="M1250" i="1" a="1"/>
  <c r="M1250" i="1" s="1"/>
  <c r="M1229" i="1" a="1"/>
  <c r="M1229" i="1" s="1"/>
  <c r="M1218" i="1" a="1"/>
  <c r="M1218" i="1" s="1"/>
  <c r="M1197" i="1" a="1"/>
  <c r="M1197" i="1" s="1"/>
  <c r="M1186" i="1" a="1"/>
  <c r="M1186" i="1" s="1"/>
  <c r="N1340" i="1" a="1"/>
  <c r="N1340" i="1" s="1"/>
  <c r="M1340" i="1" a="1"/>
  <c r="M1340" i="1" s="1"/>
  <c r="N1320" i="1" a="1"/>
  <c r="N1320" i="1" s="1"/>
  <c r="M1320" i="1" a="1"/>
  <c r="M1320" i="1" s="1"/>
  <c r="N1304" i="1" a="1"/>
  <c r="N1304" i="1" s="1"/>
  <c r="M1304" i="1" a="1"/>
  <c r="M1304" i="1" s="1"/>
  <c r="N1292" i="1" a="1"/>
  <c r="N1292" i="1" s="1"/>
  <c r="M1292" i="1" a="1"/>
  <c r="M1292" i="1" s="1"/>
  <c r="N1276" i="1" a="1"/>
  <c r="N1276" i="1" s="1"/>
  <c r="M1276" i="1" a="1"/>
  <c r="M1276" i="1" s="1"/>
  <c r="M1256" i="1" a="1"/>
  <c r="M1256" i="1" s="1"/>
  <c r="N1256" i="1" a="1"/>
  <c r="N1256" i="1" s="1"/>
  <c r="N1240" i="1" a="1"/>
  <c r="N1240" i="1" s="1"/>
  <c r="M1240" i="1" a="1"/>
  <c r="M1240" i="1" s="1"/>
  <c r="N1224" i="1" a="1"/>
  <c r="N1224" i="1" s="1"/>
  <c r="M1224" i="1" a="1"/>
  <c r="M1224" i="1" s="1"/>
  <c r="N1208" i="1" a="1"/>
  <c r="N1208" i="1" s="1"/>
  <c r="M1208" i="1" a="1"/>
  <c r="M1208" i="1" s="1"/>
  <c r="N1192" i="1" a="1"/>
  <c r="N1192" i="1" s="1"/>
  <c r="M1192" i="1" a="1"/>
  <c r="M1192" i="1" s="1"/>
  <c r="M1180" i="1" a="1"/>
  <c r="M1180" i="1" s="1"/>
  <c r="N1180" i="1" a="1"/>
  <c r="N1180" i="1" s="1"/>
  <c r="N1160" i="1" a="1"/>
  <c r="N1160" i="1" s="1"/>
  <c r="M1160" i="1" a="1"/>
  <c r="M1160" i="1" s="1"/>
  <c r="N1144" i="1" a="1"/>
  <c r="N1144" i="1" s="1"/>
  <c r="M1144" i="1" a="1"/>
  <c r="M1144" i="1" s="1"/>
  <c r="N1132" i="1" a="1"/>
  <c r="N1132" i="1" s="1"/>
  <c r="M1132" i="1" a="1"/>
  <c r="M1132" i="1" s="1"/>
  <c r="N1116" i="1" a="1"/>
  <c r="N1116" i="1" s="1"/>
  <c r="M1116" i="1" a="1"/>
  <c r="M1116" i="1" s="1"/>
  <c r="N1100" i="1" a="1"/>
  <c r="N1100" i="1" s="1"/>
  <c r="M1100" i="1" a="1"/>
  <c r="M1100" i="1" s="1"/>
  <c r="N1084" i="1" a="1"/>
  <c r="N1084" i="1" s="1"/>
  <c r="M1084" i="1" a="1"/>
  <c r="M1084" i="1" s="1"/>
  <c r="N1068" i="1" a="1"/>
  <c r="N1068" i="1" s="1"/>
  <c r="M1068" i="1" a="1"/>
  <c r="M1068" i="1" s="1"/>
  <c r="N1052" i="1" a="1"/>
  <c r="N1052" i="1" s="1"/>
  <c r="M1052" i="1" a="1"/>
  <c r="M1052" i="1" s="1"/>
  <c r="N1036" i="1" a="1"/>
  <c r="N1036" i="1" s="1"/>
  <c r="M1036" i="1" a="1"/>
  <c r="M1036" i="1" s="1"/>
  <c r="N1020" i="1" a="1"/>
  <c r="N1020" i="1" s="1"/>
  <c r="M1020" i="1" a="1"/>
  <c r="M1020" i="1" s="1"/>
  <c r="N1004" i="1" a="1"/>
  <c r="N1004" i="1" s="1"/>
  <c r="M1004" i="1" a="1"/>
  <c r="M1004" i="1" s="1"/>
  <c r="N988" i="1" a="1"/>
  <c r="N988" i="1" s="1"/>
  <c r="M988" i="1" a="1"/>
  <c r="M988" i="1" s="1"/>
  <c r="N972" i="1" a="1"/>
  <c r="N972" i="1" s="1"/>
  <c r="M972" i="1" a="1"/>
  <c r="M972" i="1" s="1"/>
  <c r="N960" i="1" a="1"/>
  <c r="N960" i="1" s="1"/>
  <c r="M960" i="1" a="1"/>
  <c r="M960" i="1" s="1"/>
  <c r="N948" i="1" a="1"/>
  <c r="N948" i="1" s="1"/>
  <c r="M948" i="1" a="1"/>
  <c r="M948" i="1" s="1"/>
  <c r="N932" i="1" a="1"/>
  <c r="N932" i="1" s="1"/>
  <c r="M932" i="1" a="1"/>
  <c r="M932" i="1" s="1"/>
  <c r="N920" i="1" a="1"/>
  <c r="N920" i="1" s="1"/>
  <c r="M920" i="1" a="1"/>
  <c r="M920" i="1" s="1"/>
  <c r="N908" i="1" a="1"/>
  <c r="N908" i="1" s="1"/>
  <c r="M908" i="1" a="1"/>
  <c r="M908" i="1" s="1"/>
  <c r="N896" i="1" a="1"/>
  <c r="N896" i="1" s="1"/>
  <c r="M896" i="1" a="1"/>
  <c r="M896" i="1" s="1"/>
  <c r="N884" i="1" a="1"/>
  <c r="N884" i="1" s="1"/>
  <c r="M884" i="1" a="1"/>
  <c r="M884" i="1" s="1"/>
  <c r="N876" i="1" a="1"/>
  <c r="N876" i="1" s="1"/>
  <c r="M876" i="1" a="1"/>
  <c r="M876" i="1" s="1"/>
  <c r="N868" i="1" a="1"/>
  <c r="N868" i="1" s="1"/>
  <c r="M868" i="1" a="1"/>
  <c r="M868" i="1" s="1"/>
  <c r="N856" i="1" a="1"/>
  <c r="N856" i="1" s="1"/>
  <c r="M856" i="1" a="1"/>
  <c r="M856" i="1" s="1"/>
  <c r="N844" i="1" a="1"/>
  <c r="N844" i="1" s="1"/>
  <c r="M844" i="1" a="1"/>
  <c r="M844" i="1" s="1"/>
  <c r="N832" i="1" a="1"/>
  <c r="N832" i="1" s="1"/>
  <c r="M832" i="1" a="1"/>
  <c r="M832" i="1" s="1"/>
  <c r="N820" i="1" a="1"/>
  <c r="N820" i="1" s="1"/>
  <c r="M820" i="1" a="1"/>
  <c r="M820" i="1" s="1"/>
  <c r="N812" i="1" a="1"/>
  <c r="N812" i="1" s="1"/>
  <c r="M812" i="1" a="1"/>
  <c r="M812" i="1" s="1"/>
  <c r="N800" i="1" a="1"/>
  <c r="N800" i="1" s="1"/>
  <c r="M800" i="1" a="1"/>
  <c r="M800" i="1" s="1"/>
  <c r="N788" i="1" a="1"/>
  <c r="N788" i="1" s="1"/>
  <c r="M788" i="1" a="1"/>
  <c r="M788" i="1" s="1"/>
  <c r="N780" i="1" a="1"/>
  <c r="N780" i="1" s="1"/>
  <c r="M780" i="1" a="1"/>
  <c r="M780" i="1" s="1"/>
  <c r="N768" i="1" a="1"/>
  <c r="N768" i="1" s="1"/>
  <c r="M768" i="1" a="1"/>
  <c r="M768" i="1" s="1"/>
  <c r="N756" i="1" a="1"/>
  <c r="N756" i="1" s="1"/>
  <c r="M756" i="1" a="1"/>
  <c r="M756" i="1" s="1"/>
  <c r="N744" i="1" a="1"/>
  <c r="N744" i="1" s="1"/>
  <c r="M744" i="1" a="1"/>
  <c r="M744" i="1" s="1"/>
  <c r="N736" i="1" a="1"/>
  <c r="N736" i="1" s="1"/>
  <c r="M736" i="1" a="1"/>
  <c r="M736" i="1" s="1"/>
  <c r="N724" i="1" a="1"/>
  <c r="N724" i="1" s="1"/>
  <c r="M724" i="1" a="1"/>
  <c r="M724" i="1" s="1"/>
  <c r="N712" i="1" a="1"/>
  <c r="N712" i="1" s="1"/>
  <c r="M712" i="1" a="1"/>
  <c r="M712" i="1" s="1"/>
  <c r="N704" i="1" a="1"/>
  <c r="N704" i="1" s="1"/>
  <c r="M704" i="1" a="1"/>
  <c r="M704" i="1" s="1"/>
  <c r="N692" i="1" a="1"/>
  <c r="N692" i="1" s="1"/>
  <c r="M692" i="1" a="1"/>
  <c r="M692" i="1" s="1"/>
  <c r="N684" i="1" a="1"/>
  <c r="N684" i="1" s="1"/>
  <c r="M684" i="1" a="1"/>
  <c r="M684" i="1" s="1"/>
  <c r="N672" i="1" a="1"/>
  <c r="N672" i="1" s="1"/>
  <c r="M672" i="1" a="1"/>
  <c r="M672" i="1" s="1"/>
  <c r="N660" i="1" a="1"/>
  <c r="N660" i="1" s="1"/>
  <c r="M660" i="1" a="1"/>
  <c r="M660" i="1" s="1"/>
  <c r="N652" i="1" a="1"/>
  <c r="N652" i="1" s="1"/>
  <c r="M652" i="1" a="1"/>
  <c r="M652" i="1" s="1"/>
  <c r="N640" i="1" a="1"/>
  <c r="N640" i="1" s="1"/>
  <c r="M640" i="1" a="1"/>
  <c r="M640" i="1" s="1"/>
  <c r="N628" i="1" a="1"/>
  <c r="N628" i="1" s="1"/>
  <c r="M628" i="1" a="1"/>
  <c r="M628" i="1" s="1"/>
  <c r="N624" i="1" a="1"/>
  <c r="N624" i="1" s="1"/>
  <c r="M624" i="1" a="1"/>
  <c r="M624" i="1" s="1"/>
  <c r="N600" i="1" a="1"/>
  <c r="N600" i="1" s="1"/>
  <c r="M600" i="1" a="1"/>
  <c r="M600" i="1" s="1"/>
  <c r="N580" i="1" a="1"/>
  <c r="N580" i="1" s="1"/>
  <c r="M580" i="1" a="1"/>
  <c r="M580" i="1" s="1"/>
  <c r="N568" i="1" a="1"/>
  <c r="N568" i="1" s="1"/>
  <c r="M568" i="1" a="1"/>
  <c r="M568" i="1" s="1"/>
  <c r="N552" i="1" a="1"/>
  <c r="N552" i="1" s="1"/>
  <c r="M552" i="1" a="1"/>
  <c r="M552" i="1" s="1"/>
  <c r="N536" i="1" a="1"/>
  <c r="N536" i="1" s="1"/>
  <c r="M536" i="1" a="1"/>
  <c r="M536" i="1" s="1"/>
  <c r="N508" i="1" a="1"/>
  <c r="N508" i="1" s="1"/>
  <c r="M508" i="1" a="1"/>
  <c r="M508" i="1" s="1"/>
  <c r="N1343" i="1" a="1"/>
  <c r="N1343" i="1" s="1"/>
  <c r="M1343" i="1" a="1"/>
  <c r="M1343" i="1" s="1"/>
  <c r="N1331" i="1" a="1"/>
  <c r="N1331" i="1" s="1"/>
  <c r="M1331" i="1" a="1"/>
  <c r="M1331" i="1" s="1"/>
  <c r="N1311" i="1" a="1"/>
  <c r="N1311" i="1" s="1"/>
  <c r="M1311" i="1" a="1"/>
  <c r="M1311" i="1" s="1"/>
  <c r="N1299" i="1" a="1"/>
  <c r="N1299" i="1" s="1"/>
  <c r="M1299" i="1" a="1"/>
  <c r="M1299" i="1" s="1"/>
  <c r="N1291" i="1" a="1"/>
  <c r="N1291" i="1" s="1"/>
  <c r="M1291" i="1" a="1"/>
  <c r="M1291" i="1" s="1"/>
  <c r="N1279" i="1" a="1"/>
  <c r="N1279" i="1" s="1"/>
  <c r="M1279" i="1" a="1"/>
  <c r="M1279" i="1" s="1"/>
  <c r="N1267" i="1" a="1"/>
  <c r="N1267" i="1" s="1"/>
  <c r="M1267" i="1" a="1"/>
  <c r="M1267" i="1" s="1"/>
  <c r="N1259" i="1" a="1"/>
  <c r="N1259" i="1" s="1"/>
  <c r="M1259" i="1" a="1"/>
  <c r="M1259" i="1" s="1"/>
  <c r="N1239" i="1" a="1"/>
  <c r="N1239" i="1" s="1"/>
  <c r="M1239" i="1" a="1"/>
  <c r="M1239" i="1" s="1"/>
  <c r="N1227" i="1" a="1"/>
  <c r="N1227" i="1" s="1"/>
  <c r="M1227" i="1" a="1"/>
  <c r="M1227" i="1" s="1"/>
  <c r="N1215" i="1" a="1"/>
  <c r="N1215" i="1" s="1"/>
  <c r="M1215" i="1" a="1"/>
  <c r="M1215" i="1" s="1"/>
  <c r="N1203" i="1" a="1"/>
  <c r="N1203" i="1" s="1"/>
  <c r="M1203" i="1" a="1"/>
  <c r="M1203" i="1" s="1"/>
  <c r="N1191" i="1" a="1"/>
  <c r="N1191" i="1" s="1"/>
  <c r="M1191" i="1" a="1"/>
  <c r="M1191" i="1" s="1"/>
  <c r="N1179" i="1" a="1"/>
  <c r="N1179" i="1" s="1"/>
  <c r="M1179" i="1" a="1"/>
  <c r="M1179" i="1" s="1"/>
  <c r="N1167" i="1" a="1"/>
  <c r="N1167" i="1" s="1"/>
  <c r="M1167" i="1" a="1"/>
  <c r="M1167" i="1" s="1"/>
  <c r="M1155" i="1" a="1"/>
  <c r="M1155" i="1" s="1"/>
  <c r="N1155" i="1" a="1"/>
  <c r="N1155" i="1" s="1"/>
  <c r="N1143" i="1" a="1"/>
  <c r="N1143" i="1" s="1"/>
  <c r="M1143" i="1" a="1"/>
  <c r="M1143" i="1" s="1"/>
  <c r="N1131" i="1" a="1"/>
  <c r="N1131" i="1" s="1"/>
  <c r="M1131" i="1" a="1"/>
  <c r="M1131" i="1" s="1"/>
  <c r="N1119" i="1" a="1"/>
  <c r="N1119" i="1" s="1"/>
  <c r="M1119" i="1" a="1"/>
  <c r="M1119" i="1" s="1"/>
  <c r="N1107" i="1" a="1"/>
  <c r="N1107" i="1" s="1"/>
  <c r="M1107" i="1" a="1"/>
  <c r="M1107" i="1" s="1"/>
  <c r="N1095" i="1" a="1"/>
  <c r="N1095" i="1" s="1"/>
  <c r="M1095" i="1" a="1"/>
  <c r="M1095" i="1" s="1"/>
  <c r="N1083" i="1" a="1"/>
  <c r="N1083" i="1" s="1"/>
  <c r="M1083" i="1" a="1"/>
  <c r="M1083" i="1" s="1"/>
  <c r="N1071" i="1" a="1"/>
  <c r="N1071" i="1" s="1"/>
  <c r="M1071" i="1" a="1"/>
  <c r="M1071" i="1" s="1"/>
  <c r="N1059" i="1" a="1"/>
  <c r="N1059" i="1" s="1"/>
  <c r="M1059" i="1" a="1"/>
  <c r="M1059" i="1" s="1"/>
  <c r="N1047" i="1" a="1"/>
  <c r="N1047" i="1" s="1"/>
  <c r="M1047" i="1" a="1"/>
  <c r="M1047" i="1" s="1"/>
  <c r="N1035" i="1" a="1"/>
  <c r="N1035" i="1" s="1"/>
  <c r="M1035" i="1" a="1"/>
  <c r="M1035" i="1" s="1"/>
  <c r="N1023" i="1" a="1"/>
  <c r="N1023" i="1" s="1"/>
  <c r="M1023" i="1" a="1"/>
  <c r="M1023" i="1" s="1"/>
  <c r="N1011" i="1" a="1"/>
  <c r="N1011" i="1" s="1"/>
  <c r="M1011" i="1" a="1"/>
  <c r="M1011" i="1" s="1"/>
  <c r="N999" i="1" a="1"/>
  <c r="N999" i="1" s="1"/>
  <c r="M999" i="1" a="1"/>
  <c r="M999" i="1" s="1"/>
  <c r="N983" i="1" a="1"/>
  <c r="N983" i="1" s="1"/>
  <c r="M983" i="1" a="1"/>
  <c r="M983" i="1" s="1"/>
  <c r="N967" i="1" a="1"/>
  <c r="N967" i="1" s="1"/>
  <c r="M967" i="1" a="1"/>
  <c r="M967" i="1" s="1"/>
  <c r="N955" i="1" a="1"/>
  <c r="N955" i="1" s="1"/>
  <c r="M955" i="1" a="1"/>
  <c r="M955" i="1" s="1"/>
  <c r="N943" i="1" a="1"/>
  <c r="N943" i="1" s="1"/>
  <c r="M943" i="1" a="1"/>
  <c r="M943" i="1" s="1"/>
  <c r="N931" i="1" a="1"/>
  <c r="N931" i="1" s="1"/>
  <c r="M931" i="1" a="1"/>
  <c r="M931" i="1" s="1"/>
  <c r="N919" i="1" a="1"/>
  <c r="N919" i="1" s="1"/>
  <c r="M919" i="1" a="1"/>
  <c r="M919" i="1" s="1"/>
  <c r="N907" i="1" a="1"/>
  <c r="N907" i="1" s="1"/>
  <c r="M907" i="1" a="1"/>
  <c r="M907" i="1" s="1"/>
  <c r="N895" i="1" a="1"/>
  <c r="N895" i="1" s="1"/>
  <c r="M895" i="1" a="1"/>
  <c r="M895" i="1" s="1"/>
  <c r="N883" i="1" a="1"/>
  <c r="N883" i="1" s="1"/>
  <c r="M883" i="1" a="1"/>
  <c r="M883" i="1" s="1"/>
  <c r="N871" i="1" a="1"/>
  <c r="N871" i="1" s="1"/>
  <c r="M871" i="1" a="1"/>
  <c r="M871" i="1" s="1"/>
  <c r="N859" i="1" a="1"/>
  <c r="N859" i="1" s="1"/>
  <c r="M859" i="1" a="1"/>
  <c r="M859" i="1" s="1"/>
  <c r="N847" i="1" a="1"/>
  <c r="N847" i="1" s="1"/>
  <c r="M847" i="1" a="1"/>
  <c r="M847" i="1" s="1"/>
  <c r="N835" i="1" a="1"/>
  <c r="N835" i="1" s="1"/>
  <c r="M835" i="1" a="1"/>
  <c r="M835" i="1" s="1"/>
  <c r="N823" i="1" a="1"/>
  <c r="N823" i="1" s="1"/>
  <c r="M823" i="1" a="1"/>
  <c r="M823" i="1" s="1"/>
  <c r="N811" i="1" a="1"/>
  <c r="N811" i="1" s="1"/>
  <c r="M811" i="1" a="1"/>
  <c r="M811" i="1" s="1"/>
  <c r="N799" i="1" a="1"/>
  <c r="N799" i="1" s="1"/>
  <c r="M799" i="1" a="1"/>
  <c r="M799" i="1" s="1"/>
  <c r="N783" i="1" a="1"/>
  <c r="N783" i="1" s="1"/>
  <c r="M783" i="1" a="1"/>
  <c r="M783" i="1" s="1"/>
  <c r="N767" i="1" a="1"/>
  <c r="N767" i="1" s="1"/>
  <c r="M767" i="1" a="1"/>
  <c r="M767" i="1" s="1"/>
  <c r="N755" i="1" a="1"/>
  <c r="N755" i="1" s="1"/>
  <c r="M755" i="1" a="1"/>
  <c r="M755" i="1" s="1"/>
  <c r="N743" i="1" a="1"/>
  <c r="N743" i="1" s="1"/>
  <c r="M743" i="1" a="1"/>
  <c r="M743" i="1" s="1"/>
  <c r="N731" i="1" a="1"/>
  <c r="N731" i="1" s="1"/>
  <c r="M731" i="1" a="1"/>
  <c r="M731" i="1" s="1"/>
  <c r="N719" i="1" a="1"/>
  <c r="N719" i="1" s="1"/>
  <c r="M719" i="1" a="1"/>
  <c r="M719" i="1" s="1"/>
  <c r="N707" i="1" a="1"/>
  <c r="N707" i="1" s="1"/>
  <c r="M707" i="1" a="1"/>
  <c r="M707" i="1" s="1"/>
  <c r="N695" i="1" a="1"/>
  <c r="N695" i="1" s="1"/>
  <c r="M695" i="1" a="1"/>
  <c r="M695" i="1" s="1"/>
  <c r="N683" i="1" a="1"/>
  <c r="N683" i="1" s="1"/>
  <c r="M683" i="1" a="1"/>
  <c r="M683" i="1" s="1"/>
  <c r="N671" i="1" a="1"/>
  <c r="N671" i="1" s="1"/>
  <c r="M671" i="1" a="1"/>
  <c r="M671" i="1" s="1"/>
  <c r="N659" i="1" a="1"/>
  <c r="N659" i="1" s="1"/>
  <c r="M659" i="1" a="1"/>
  <c r="M659" i="1" s="1"/>
  <c r="N647" i="1" a="1"/>
  <c r="N647" i="1" s="1"/>
  <c r="M647" i="1" a="1"/>
  <c r="M647" i="1" s="1"/>
  <c r="N635" i="1" a="1"/>
  <c r="N635" i="1" s="1"/>
  <c r="M635" i="1" a="1"/>
  <c r="M635" i="1" s="1"/>
  <c r="N623" i="1" a="1"/>
  <c r="N623" i="1" s="1"/>
  <c r="M623" i="1" a="1"/>
  <c r="M623" i="1" s="1"/>
  <c r="N611" i="1" a="1"/>
  <c r="N611" i="1" s="1"/>
  <c r="M611" i="1" a="1"/>
  <c r="M611" i="1" s="1"/>
  <c r="N599" i="1" a="1"/>
  <c r="N599" i="1" s="1"/>
  <c r="M599" i="1" a="1"/>
  <c r="M599" i="1" s="1"/>
  <c r="N587" i="1" a="1"/>
  <c r="N587" i="1" s="1"/>
  <c r="M587" i="1" a="1"/>
  <c r="M587" i="1" s="1"/>
  <c r="N567" i="1" a="1"/>
  <c r="N567" i="1" s="1"/>
  <c r="M567" i="1" a="1"/>
  <c r="M567" i="1" s="1"/>
  <c r="N555" i="1" a="1"/>
  <c r="N555" i="1" s="1"/>
  <c r="M555" i="1" a="1"/>
  <c r="M555" i="1" s="1"/>
  <c r="N543" i="1" a="1"/>
  <c r="N543" i="1" s="1"/>
  <c r="M543" i="1" a="1"/>
  <c r="M543" i="1" s="1"/>
  <c r="N531" i="1" a="1"/>
  <c r="N531" i="1" s="1"/>
  <c r="M531" i="1" a="1"/>
  <c r="M531" i="1" s="1"/>
  <c r="N519" i="1" a="1"/>
  <c r="N519" i="1" s="1"/>
  <c r="M519" i="1" a="1"/>
  <c r="M519" i="1" s="1"/>
  <c r="N507" i="1" a="1"/>
  <c r="N507" i="1" s="1"/>
  <c r="M507" i="1" a="1"/>
  <c r="M507" i="1" s="1"/>
  <c r="N495" i="1" a="1"/>
  <c r="N495" i="1" s="1"/>
  <c r="M495" i="1" a="1"/>
  <c r="M495" i="1" s="1"/>
  <c r="N483" i="1" a="1"/>
  <c r="N483" i="1" s="1"/>
  <c r="M483" i="1" a="1"/>
  <c r="M483" i="1" s="1"/>
  <c r="N471" i="1" a="1"/>
  <c r="N471" i="1" s="1"/>
  <c r="M471" i="1" a="1"/>
  <c r="M471" i="1" s="1"/>
  <c r="N459" i="1" a="1"/>
  <c r="N459" i="1" s="1"/>
  <c r="M459" i="1" a="1"/>
  <c r="M459" i="1" s="1"/>
  <c r="N439" i="1" a="1"/>
  <c r="N439" i="1" s="1"/>
  <c r="M439" i="1" a="1"/>
  <c r="M439" i="1" s="1"/>
  <c r="N427" i="1" a="1"/>
  <c r="N427" i="1" s="1"/>
  <c r="M427" i="1" a="1"/>
  <c r="M427" i="1" s="1"/>
  <c r="N415" i="1" a="1"/>
  <c r="N415" i="1" s="1"/>
  <c r="M415" i="1" a="1"/>
  <c r="M415" i="1" s="1"/>
  <c r="N403" i="1" a="1"/>
  <c r="N403" i="1" s="1"/>
  <c r="M403" i="1" a="1"/>
  <c r="M403" i="1" s="1"/>
  <c r="N391" i="1" a="1"/>
  <c r="N391" i="1" s="1"/>
  <c r="M391" i="1" a="1"/>
  <c r="M391" i="1" s="1"/>
  <c r="N379" i="1" a="1"/>
  <c r="N379" i="1" s="1"/>
  <c r="M379" i="1" a="1"/>
  <c r="M379" i="1" s="1"/>
  <c r="N367" i="1" a="1"/>
  <c r="N367" i="1" s="1"/>
  <c r="M367" i="1" a="1"/>
  <c r="M367" i="1" s="1"/>
  <c r="N355" i="1" a="1"/>
  <c r="N355" i="1" s="1"/>
  <c r="M355" i="1" a="1"/>
  <c r="M355" i="1" s="1"/>
  <c r="N343" i="1" a="1"/>
  <c r="N343" i="1" s="1"/>
  <c r="M343" i="1" a="1"/>
  <c r="M343" i="1" s="1"/>
  <c r="N99" i="1" a="1"/>
  <c r="N99" i="1" s="1"/>
  <c r="M99" i="1" a="1"/>
  <c r="M99" i="1" s="1"/>
  <c r="N87" i="1" a="1"/>
  <c r="N87" i="1" s="1"/>
  <c r="M87" i="1" a="1"/>
  <c r="M87" i="1" s="1"/>
  <c r="N75" i="1" a="1"/>
  <c r="N75" i="1" s="1"/>
  <c r="M75" i="1" a="1"/>
  <c r="M75" i="1" s="1"/>
  <c r="N63" i="1" a="1"/>
  <c r="N63" i="1" s="1"/>
  <c r="M63" i="1" a="1"/>
  <c r="M63" i="1" s="1"/>
  <c r="N51" i="1" a="1"/>
  <c r="N51" i="1" s="1"/>
  <c r="M51" i="1" a="1"/>
  <c r="M51" i="1" s="1"/>
  <c r="N47" i="1" a="1"/>
  <c r="N47" i="1" s="1"/>
  <c r="M47" i="1" a="1"/>
  <c r="M47" i="1" s="1"/>
  <c r="N43" i="1" a="1"/>
  <c r="N43" i="1" s="1"/>
  <c r="M43" i="1" a="1"/>
  <c r="M43" i="1" s="1"/>
  <c r="N39" i="1" a="1"/>
  <c r="N39" i="1" s="1"/>
  <c r="M39" i="1" a="1"/>
  <c r="M39" i="1" s="1"/>
  <c r="N35" i="1" a="1"/>
  <c r="N35" i="1" s="1"/>
  <c r="M35" i="1" a="1"/>
  <c r="M35" i="1" s="1"/>
  <c r="N27" i="1" a="1"/>
  <c r="N27" i="1" s="1"/>
  <c r="M27" i="1" a="1"/>
  <c r="M27" i="1" s="1"/>
  <c r="N19" i="1" a="1"/>
  <c r="N19" i="1" s="1"/>
  <c r="M19" i="1" a="1"/>
  <c r="M19" i="1" s="1"/>
  <c r="N15" i="1" a="1"/>
  <c r="N15" i="1" s="1"/>
  <c r="M15" i="1" a="1"/>
  <c r="M15" i="1" s="1"/>
  <c r="N11" i="1" a="1"/>
  <c r="N11" i="1" s="1"/>
  <c r="M11" i="1" a="1"/>
  <c r="M11" i="1" s="1"/>
  <c r="N7" i="1" a="1"/>
  <c r="N7" i="1" s="1"/>
  <c r="M7" i="1" a="1"/>
  <c r="M7" i="1" s="1"/>
  <c r="N3" i="1" a="1"/>
  <c r="N3" i="1" s="1"/>
  <c r="M3" i="1" a="1"/>
  <c r="M3" i="1" s="1"/>
  <c r="M1333" i="1" a="1"/>
  <c r="M1333" i="1" s="1"/>
  <c r="M1322" i="1" a="1"/>
  <c r="M1322" i="1" s="1"/>
  <c r="M1301" i="1" a="1"/>
  <c r="M1301" i="1" s="1"/>
  <c r="M1290" i="1" a="1"/>
  <c r="M1290" i="1" s="1"/>
  <c r="M1269" i="1" a="1"/>
  <c r="M1269" i="1" s="1"/>
  <c r="M1258" i="1" a="1"/>
  <c r="M1258" i="1" s="1"/>
  <c r="M1237" i="1" a="1"/>
  <c r="M1237" i="1" s="1"/>
  <c r="M1226" i="1" a="1"/>
  <c r="M1226" i="1" s="1"/>
  <c r="M1205" i="1" a="1"/>
  <c r="M1205" i="1" s="1"/>
  <c r="M1194" i="1" a="1"/>
  <c r="M1194" i="1" s="1"/>
  <c r="M1173" i="1" a="1"/>
  <c r="M1173" i="1" s="1"/>
  <c r="H4" i="2" a="1"/>
  <c r="H4" i="2" s="1"/>
  <c r="J4" i="2" s="1" a="1"/>
  <c r="J4" i="2" s="1"/>
  <c r="L4" i="2" s="1" a="1"/>
  <c r="L4" i="2" s="1"/>
  <c r="I4" i="2" a="1"/>
  <c r="I4" i="2" s="1"/>
  <c r="L578" i="1"/>
  <c r="L628" i="1"/>
  <c r="L92" i="1"/>
  <c r="L492" i="1"/>
  <c r="L360" i="1"/>
  <c r="L635" i="1"/>
  <c r="L599" i="1"/>
  <c r="L571" i="1"/>
  <c r="L563" i="1"/>
  <c r="L543" i="1"/>
  <c r="L515" i="1"/>
  <c r="L411" i="1"/>
  <c r="L592" i="1"/>
  <c r="L464" i="1"/>
  <c r="L534" i="1"/>
  <c r="L506" i="1"/>
  <c r="L621" i="1"/>
  <c r="L585" i="1"/>
  <c r="L553" i="1"/>
  <c r="L525" i="1"/>
  <c r="L1337" i="1"/>
  <c r="L1329" i="1"/>
  <c r="L1317" i="1"/>
  <c r="L1301" i="1"/>
  <c r="L1289" i="1"/>
  <c r="L1281" i="1"/>
  <c r="L1265" i="1"/>
  <c r="L1253" i="1"/>
  <c r="L1241" i="1"/>
  <c r="L1237" i="1"/>
  <c r="L1225" i="1"/>
  <c r="L1217" i="1"/>
  <c r="L1205" i="1"/>
  <c r="L1197" i="1"/>
  <c r="L1189" i="1"/>
  <c r="L1185" i="1"/>
  <c r="L1173" i="1"/>
  <c r="L1169" i="1"/>
  <c r="L1157" i="1"/>
  <c r="L1149" i="1"/>
  <c r="L1141" i="1"/>
  <c r="L1133" i="1"/>
  <c r="L1125" i="1"/>
  <c r="L1117" i="1"/>
  <c r="L1113" i="1"/>
  <c r="L1105" i="1"/>
  <c r="L1097" i="1"/>
  <c r="L1085" i="1"/>
  <c r="L1081" i="1"/>
  <c r="L1069" i="1"/>
  <c r="L1065" i="1"/>
  <c r="L1057" i="1"/>
  <c r="L1049" i="1"/>
  <c r="L1041" i="1"/>
  <c r="L1029" i="1"/>
  <c r="L1025" i="1"/>
  <c r="L1344" i="1"/>
  <c r="L1336" i="1"/>
  <c r="L1328" i="1"/>
  <c r="L1343" i="1"/>
  <c r="L1339" i="1"/>
  <c r="L1335" i="1"/>
  <c r="L1331" i="1"/>
  <c r="L1327" i="1"/>
  <c r="L1323" i="1"/>
  <c r="L1319" i="1"/>
  <c r="L1315" i="1"/>
  <c r="L1311" i="1"/>
  <c r="L1307" i="1"/>
  <c r="L1303" i="1"/>
  <c r="L1299" i="1"/>
  <c r="L1295" i="1"/>
  <c r="L1291" i="1"/>
  <c r="L1287" i="1"/>
  <c r="L1283" i="1"/>
  <c r="L1279" i="1"/>
  <c r="L1275" i="1"/>
  <c r="L1271" i="1"/>
  <c r="L1267" i="1"/>
  <c r="L1263" i="1"/>
  <c r="L1259" i="1"/>
  <c r="L1255" i="1"/>
  <c r="L1251" i="1"/>
  <c r="L1247" i="1"/>
  <c r="L1243" i="1"/>
  <c r="L1239" i="1"/>
  <c r="L1235" i="1"/>
  <c r="L1231" i="1"/>
  <c r="L1227" i="1"/>
  <c r="L1223" i="1"/>
  <c r="L1219" i="1"/>
  <c r="L1215" i="1"/>
  <c r="L1211" i="1"/>
  <c r="L1207" i="1"/>
  <c r="L1203" i="1"/>
  <c r="L1199" i="1"/>
  <c r="L1195" i="1"/>
  <c r="L1191" i="1"/>
  <c r="L1187" i="1"/>
  <c r="L1183" i="1"/>
  <c r="L1179" i="1"/>
  <c r="L1175" i="1"/>
  <c r="L1171" i="1"/>
  <c r="L1167" i="1"/>
  <c r="L1163" i="1"/>
  <c r="L1159" i="1"/>
  <c r="L1155" i="1"/>
  <c r="L1151" i="1"/>
  <c r="L1147" i="1"/>
  <c r="L1143" i="1"/>
  <c r="L1139" i="1"/>
  <c r="L1135" i="1"/>
  <c r="L1131" i="1"/>
  <c r="L1127" i="1"/>
  <c r="L1123" i="1"/>
  <c r="L1119" i="1"/>
  <c r="L1115" i="1"/>
  <c r="L1111" i="1"/>
  <c r="L1107" i="1"/>
  <c r="L1103" i="1"/>
  <c r="L1099" i="1"/>
  <c r="L1095" i="1"/>
  <c r="L1091" i="1"/>
  <c r="L1087" i="1"/>
  <c r="L1083" i="1"/>
  <c r="L1079" i="1"/>
  <c r="L1075" i="1"/>
  <c r="L1071" i="1"/>
  <c r="L1067" i="1"/>
  <c r="L1063" i="1"/>
  <c r="L1059" i="1"/>
  <c r="L1055" i="1"/>
  <c r="L1051" i="1"/>
  <c r="L1047" i="1"/>
  <c r="L1043" i="1"/>
  <c r="L1039" i="1"/>
  <c r="L1035" i="1"/>
  <c r="L1031" i="1"/>
  <c r="L1027" i="1"/>
  <c r="L1023" i="1"/>
  <c r="L1019" i="1"/>
  <c r="L1015" i="1"/>
  <c r="L1011" i="1"/>
  <c r="L1007" i="1"/>
  <c r="L1003" i="1"/>
  <c r="L999" i="1"/>
  <c r="L995" i="1"/>
  <c r="L991" i="1"/>
  <c r="L987" i="1"/>
  <c r="L983" i="1"/>
  <c r="L979" i="1"/>
  <c r="L975" i="1"/>
  <c r="L971" i="1"/>
  <c r="L967" i="1"/>
  <c r="L963" i="1"/>
  <c r="L959" i="1"/>
  <c r="L955" i="1"/>
  <c r="L951" i="1"/>
  <c r="L947" i="1"/>
  <c r="L943" i="1"/>
  <c r="L939" i="1"/>
  <c r="L935" i="1"/>
  <c r="L931" i="1"/>
  <c r="L927" i="1"/>
  <c r="L923" i="1"/>
  <c r="L919" i="1"/>
  <c r="L915" i="1"/>
  <c r="L911" i="1"/>
  <c r="L907" i="1"/>
  <c r="L903" i="1"/>
  <c r="L899" i="1"/>
  <c r="L895" i="1"/>
  <c r="L891" i="1"/>
  <c r="L887" i="1"/>
  <c r="L883" i="1"/>
  <c r="L879" i="1"/>
  <c r="L875" i="1"/>
  <c r="L871" i="1"/>
  <c r="L867" i="1"/>
  <c r="L863" i="1"/>
  <c r="L859" i="1"/>
  <c r="L855" i="1"/>
  <c r="L851" i="1"/>
  <c r="L847" i="1"/>
  <c r="L843" i="1"/>
  <c r="L839" i="1"/>
  <c r="L835" i="1"/>
  <c r="L831" i="1"/>
  <c r="L827" i="1"/>
  <c r="L823" i="1"/>
  <c r="L819" i="1"/>
  <c r="L815" i="1"/>
  <c r="L811" i="1"/>
  <c r="L807" i="1"/>
  <c r="L803" i="1"/>
  <c r="L799" i="1"/>
  <c r="L795" i="1"/>
  <c r="L791" i="1"/>
  <c r="L787" i="1"/>
  <c r="L783" i="1"/>
  <c r="L779" i="1"/>
  <c r="L775" i="1"/>
  <c r="L771" i="1"/>
  <c r="L767" i="1"/>
  <c r="L763" i="1"/>
  <c r="L759" i="1"/>
  <c r="L755" i="1"/>
  <c r="L751" i="1"/>
  <c r="L747" i="1"/>
  <c r="L743" i="1"/>
  <c r="L739" i="1"/>
  <c r="L735" i="1"/>
  <c r="L731" i="1"/>
  <c r="L1345" i="1"/>
  <c r="L1333" i="1"/>
  <c r="L1321" i="1"/>
  <c r="L1309" i="1"/>
  <c r="L1305" i="1"/>
  <c r="L1293" i="1"/>
  <c r="L1277" i="1"/>
  <c r="L1261" i="1"/>
  <c r="L1249" i="1"/>
  <c r="L1229" i="1"/>
  <c r="L1342" i="1"/>
  <c r="L1338" i="1"/>
  <c r="L1334" i="1"/>
  <c r="L1330" i="1"/>
  <c r="L1326" i="1"/>
  <c r="L1322" i="1"/>
  <c r="L1318" i="1"/>
  <c r="L1314" i="1"/>
  <c r="L1310" i="1"/>
  <c r="L1306" i="1"/>
  <c r="L1302" i="1"/>
  <c r="L1298" i="1"/>
  <c r="L1294" i="1"/>
  <c r="L1290" i="1"/>
  <c r="L1286" i="1"/>
  <c r="L1282" i="1"/>
  <c r="L1278" i="1"/>
  <c r="L1274" i="1"/>
  <c r="L1270" i="1"/>
  <c r="L1266" i="1"/>
  <c r="L1262" i="1"/>
  <c r="L1258" i="1"/>
  <c r="L1254" i="1"/>
  <c r="L1250" i="1"/>
  <c r="L1246" i="1"/>
  <c r="L1242" i="1"/>
  <c r="L1238" i="1"/>
  <c r="L1234" i="1"/>
  <c r="L1230" i="1"/>
  <c r="L1226" i="1"/>
  <c r="L1222" i="1"/>
  <c r="L1218" i="1"/>
  <c r="L1214" i="1"/>
  <c r="L1210" i="1"/>
  <c r="L1206" i="1"/>
  <c r="L1202" i="1"/>
  <c r="L1198" i="1"/>
  <c r="L1194" i="1"/>
  <c r="L1190" i="1"/>
  <c r="L1186" i="1"/>
  <c r="L1182" i="1"/>
  <c r="L1178" i="1"/>
  <c r="L1174" i="1"/>
  <c r="L1170" i="1"/>
  <c r="L1166" i="1"/>
  <c r="L1162" i="1"/>
  <c r="L1158" i="1"/>
  <c r="L1154" i="1"/>
  <c r="L1150" i="1"/>
  <c r="L1146" i="1"/>
  <c r="L1142" i="1"/>
  <c r="L1138" i="1"/>
  <c r="L1134" i="1"/>
  <c r="L1130" i="1"/>
  <c r="L1126" i="1"/>
  <c r="L1122" i="1"/>
  <c r="L1118" i="1"/>
  <c r="L1114" i="1"/>
  <c r="L1110" i="1"/>
  <c r="L1106" i="1"/>
  <c r="L1102" i="1"/>
  <c r="L1098" i="1"/>
  <c r="L1094" i="1"/>
  <c r="L1090" i="1"/>
  <c r="L1086" i="1"/>
  <c r="L1082" i="1"/>
  <c r="L1078" i="1"/>
  <c r="L1074" i="1"/>
  <c r="L1070" i="1"/>
  <c r="L1066" i="1"/>
  <c r="L1062" i="1"/>
  <c r="L1058" i="1"/>
  <c r="L1054" i="1"/>
  <c r="L1050" i="1"/>
  <c r="L1046" i="1"/>
  <c r="L1042" i="1"/>
  <c r="L1038" i="1"/>
  <c r="L1034" i="1"/>
  <c r="L1030" i="1"/>
  <c r="L1026" i="1"/>
  <c r="L1022" i="1"/>
  <c r="L1018" i="1"/>
  <c r="L1014" i="1"/>
  <c r="L1010" i="1"/>
  <c r="L1006" i="1"/>
  <c r="L1002" i="1"/>
  <c r="L998" i="1"/>
  <c r="L994" i="1"/>
  <c r="L990" i="1"/>
  <c r="L986" i="1"/>
  <c r="L982" i="1"/>
  <c r="L978" i="1"/>
  <c r="L974" i="1"/>
  <c r="L970" i="1"/>
  <c r="L966" i="1"/>
  <c r="L962" i="1"/>
  <c r="L958" i="1"/>
  <c r="L954" i="1"/>
  <c r="L950" i="1"/>
  <c r="L946" i="1"/>
  <c r="L942" i="1"/>
  <c r="L938" i="1"/>
  <c r="L934" i="1"/>
  <c r="L930" i="1"/>
  <c r="L926" i="1"/>
  <c r="L922" i="1"/>
  <c r="L918" i="1"/>
  <c r="L914" i="1"/>
  <c r="L910" i="1"/>
  <c r="L906" i="1"/>
  <c r="L902" i="1"/>
  <c r="L898" i="1"/>
  <c r="L894" i="1"/>
  <c r="L890" i="1"/>
  <c r="L886" i="1"/>
  <c r="L882" i="1"/>
  <c r="L878" i="1"/>
  <c r="L874" i="1"/>
  <c r="L870" i="1"/>
  <c r="L866" i="1"/>
  <c r="L862" i="1"/>
  <c r="L858" i="1"/>
  <c r="L854" i="1"/>
  <c r="L850" i="1"/>
  <c r="L846" i="1"/>
  <c r="L842" i="1"/>
  <c r="L838" i="1"/>
  <c r="L834" i="1"/>
  <c r="L830" i="1"/>
  <c r="L826" i="1"/>
  <c r="L822" i="1"/>
  <c r="L818" i="1"/>
  <c r="L814" i="1"/>
  <c r="L810" i="1"/>
  <c r="L806" i="1"/>
  <c r="L802" i="1"/>
  <c r="L798" i="1"/>
  <c r="L794" i="1"/>
  <c r="L790" i="1"/>
  <c r="L786" i="1"/>
  <c r="L782" i="1"/>
  <c r="L778" i="1"/>
  <c r="L774" i="1"/>
  <c r="L770" i="1"/>
  <c r="L766" i="1"/>
  <c r="L762" i="1"/>
  <c r="L758" i="1"/>
  <c r="L754" i="1"/>
  <c r="L750" i="1"/>
  <c r="L746" i="1"/>
  <c r="L742" i="1"/>
  <c r="L738" i="1"/>
  <c r="L734" i="1"/>
  <c r="L730" i="1"/>
  <c r="L726" i="1"/>
  <c r="L722" i="1"/>
  <c r="L718" i="1"/>
  <c r="L714" i="1"/>
  <c r="L710" i="1"/>
  <c r="L706" i="1"/>
  <c r="L702" i="1"/>
  <c r="L698" i="1"/>
  <c r="L694" i="1"/>
  <c r="L690" i="1"/>
  <c r="L686" i="1"/>
  <c r="L682" i="1"/>
  <c r="L678" i="1"/>
  <c r="L674" i="1"/>
  <c r="L670" i="1"/>
  <c r="L666" i="1"/>
  <c r="L662" i="1"/>
  <c r="L658" i="1"/>
  <c r="L654" i="1"/>
  <c r="L650" i="1"/>
  <c r="L646" i="1"/>
  <c r="L642" i="1"/>
  <c r="L638" i="1"/>
  <c r="L634" i="1"/>
  <c r="L630" i="1"/>
  <c r="L626" i="1"/>
  <c r="L622" i="1"/>
  <c r="L618" i="1"/>
  <c r="L614" i="1"/>
  <c r="L610" i="1"/>
  <c r="L606" i="1"/>
  <c r="L602" i="1"/>
  <c r="L598" i="1"/>
  <c r="L594" i="1"/>
  <c r="L590" i="1"/>
  <c r="L586" i="1"/>
  <c r="L582" i="1"/>
  <c r="L1017" i="1"/>
  <c r="L1013" i="1"/>
  <c r="L1009" i="1"/>
  <c r="L1005" i="1"/>
  <c r="L1001" i="1"/>
  <c r="L997" i="1"/>
  <c r="L993" i="1"/>
  <c r="L989" i="1"/>
  <c r="L985" i="1"/>
  <c r="L981" i="1"/>
  <c r="L977" i="1"/>
  <c r="L973" i="1"/>
  <c r="L969" i="1"/>
  <c r="L965" i="1"/>
  <c r="L961" i="1"/>
  <c r="L957" i="1"/>
  <c r="L953" i="1"/>
  <c r="L949" i="1"/>
  <c r="L945" i="1"/>
  <c r="L941" i="1"/>
  <c r="L937" i="1"/>
  <c r="L933" i="1"/>
  <c r="L929" i="1"/>
  <c r="L925" i="1"/>
  <c r="L921" i="1"/>
  <c r="L917" i="1"/>
  <c r="L913" i="1"/>
  <c r="L909" i="1"/>
  <c r="L905" i="1"/>
  <c r="L901" i="1"/>
  <c r="L897" i="1"/>
  <c r="L893" i="1"/>
  <c r="L889" i="1"/>
  <c r="L885" i="1"/>
  <c r="L881" i="1"/>
  <c r="L877" i="1"/>
  <c r="L873" i="1"/>
  <c r="L869" i="1"/>
  <c r="L865" i="1"/>
  <c r="L861" i="1"/>
  <c r="L857" i="1"/>
  <c r="L853" i="1"/>
  <c r="L849" i="1"/>
  <c r="L845" i="1"/>
  <c r="L841" i="1"/>
  <c r="L837" i="1"/>
  <c r="L833" i="1"/>
  <c r="L829" i="1"/>
  <c r="L825" i="1"/>
  <c r="L821" i="1"/>
  <c r="L817" i="1"/>
  <c r="L813" i="1"/>
  <c r="L809" i="1"/>
  <c r="L805" i="1"/>
  <c r="L801" i="1"/>
  <c r="L797" i="1"/>
  <c r="L793" i="1"/>
  <c r="L789" i="1"/>
  <c r="L785" i="1"/>
  <c r="L781" i="1"/>
  <c r="L777" i="1"/>
  <c r="L773" i="1"/>
  <c r="L769" i="1"/>
  <c r="L765" i="1"/>
  <c r="L761" i="1"/>
  <c r="L1341" i="1"/>
  <c r="L1325" i="1"/>
  <c r="L1313" i="1"/>
  <c r="L1297" i="1"/>
  <c r="L1285" i="1"/>
  <c r="L1273" i="1"/>
  <c r="L1269" i="1"/>
  <c r="L1257" i="1"/>
  <c r="L1245" i="1"/>
  <c r="L1233" i="1"/>
  <c r="L1221" i="1"/>
  <c r="L1213" i="1"/>
  <c r="L1209" i="1"/>
  <c r="L1201" i="1"/>
  <c r="L1193" i="1"/>
  <c r="L1181" i="1"/>
  <c r="L1177" i="1"/>
  <c r="L1165" i="1"/>
  <c r="L1161" i="1"/>
  <c r="L1153" i="1"/>
  <c r="L1145" i="1"/>
  <c r="L1137" i="1"/>
  <c r="L1129" i="1"/>
  <c r="L1121" i="1"/>
  <c r="L1109" i="1"/>
  <c r="L1101" i="1"/>
  <c r="L1093" i="1"/>
  <c r="L1089" i="1"/>
  <c r="L1077" i="1"/>
  <c r="L1073" i="1"/>
  <c r="L1061" i="1"/>
  <c r="L1053" i="1"/>
  <c r="L1045" i="1"/>
  <c r="L1037" i="1"/>
  <c r="L1033" i="1"/>
  <c r="L1021" i="1"/>
  <c r="L1340" i="1"/>
  <c r="L1332" i="1"/>
  <c r="L1324" i="1"/>
  <c r="L1320" i="1"/>
  <c r="L1316" i="1"/>
  <c r="L1312" i="1"/>
  <c r="L1308" i="1"/>
  <c r="L1304" i="1"/>
  <c r="L1300" i="1"/>
  <c r="L1296" i="1"/>
  <c r="L1292" i="1"/>
  <c r="L1288" i="1"/>
  <c r="L1284" i="1"/>
  <c r="L1280" i="1"/>
  <c r="L1276" i="1"/>
  <c r="L1272" i="1"/>
  <c r="L1268" i="1"/>
  <c r="L1264" i="1"/>
  <c r="L1260" i="1"/>
  <c r="L1256" i="1"/>
  <c r="L1252" i="1"/>
  <c r="L1248" i="1"/>
  <c r="L1244" i="1"/>
  <c r="L1240" i="1"/>
  <c r="L1236" i="1"/>
  <c r="L1232" i="1"/>
  <c r="L1228" i="1"/>
  <c r="L1224" i="1"/>
  <c r="L1220" i="1"/>
  <c r="L1216" i="1"/>
  <c r="L1212" i="1"/>
  <c r="L1208" i="1"/>
  <c r="L1204" i="1"/>
  <c r="L1200" i="1"/>
  <c r="L1196" i="1"/>
  <c r="L1192" i="1"/>
  <c r="L1188" i="1"/>
  <c r="L1184" i="1"/>
  <c r="L1180" i="1"/>
  <c r="L1176" i="1"/>
  <c r="L1172" i="1"/>
  <c r="L1168" i="1"/>
  <c r="L1164" i="1"/>
  <c r="L1160" i="1"/>
  <c r="L1156" i="1"/>
  <c r="L1152" i="1"/>
  <c r="L1148" i="1"/>
  <c r="L1144" i="1"/>
  <c r="L1140" i="1"/>
  <c r="L1136" i="1"/>
  <c r="L1132" i="1"/>
  <c r="L1128" i="1"/>
  <c r="L1124" i="1"/>
  <c r="L1120" i="1"/>
  <c r="L1116" i="1"/>
  <c r="L1112" i="1"/>
  <c r="L1108" i="1"/>
  <c r="L1104" i="1"/>
  <c r="L1100" i="1"/>
  <c r="L1096" i="1"/>
  <c r="L1092" i="1"/>
  <c r="L1088" i="1"/>
  <c r="L1084" i="1"/>
  <c r="L1080" i="1"/>
  <c r="L1076" i="1"/>
  <c r="L1072" i="1"/>
  <c r="L1068" i="1"/>
  <c r="L1064" i="1"/>
  <c r="L1060" i="1"/>
  <c r="L1056" i="1"/>
  <c r="L1052" i="1"/>
  <c r="L1048" i="1"/>
  <c r="L1044" i="1"/>
  <c r="L1040" i="1"/>
  <c r="L1036" i="1"/>
  <c r="L1032" i="1"/>
  <c r="L1028" i="1"/>
  <c r="L1024" i="1"/>
  <c r="L1020" i="1"/>
  <c r="L1016" i="1"/>
  <c r="L1012" i="1"/>
  <c r="L1008" i="1"/>
  <c r="L1004" i="1"/>
  <c r="L1000" i="1"/>
  <c r="L996" i="1"/>
  <c r="L992" i="1"/>
  <c r="L988" i="1"/>
  <c r="L984" i="1"/>
  <c r="L980" i="1"/>
  <c r="L976" i="1"/>
  <c r="L972" i="1"/>
  <c r="L968" i="1"/>
  <c r="L964" i="1"/>
  <c r="L960" i="1"/>
  <c r="L956" i="1"/>
  <c r="L952" i="1"/>
  <c r="L948" i="1"/>
  <c r="L944" i="1"/>
  <c r="L940" i="1"/>
  <c r="L936" i="1"/>
  <c r="L932" i="1"/>
  <c r="L928" i="1"/>
  <c r="L924" i="1"/>
  <c r="L920" i="1"/>
  <c r="L916" i="1"/>
  <c r="L912" i="1"/>
  <c r="L908" i="1"/>
  <c r="L904" i="1"/>
  <c r="L900" i="1"/>
  <c r="L896" i="1"/>
  <c r="L892" i="1"/>
  <c r="L888" i="1"/>
  <c r="L884" i="1"/>
  <c r="L880" i="1"/>
  <c r="L876" i="1"/>
  <c r="L872" i="1"/>
  <c r="L868" i="1"/>
  <c r="L864" i="1"/>
  <c r="L860" i="1"/>
  <c r="L856" i="1"/>
  <c r="L852" i="1"/>
  <c r="L848" i="1"/>
  <c r="L844" i="1"/>
  <c r="L840" i="1"/>
  <c r="L836" i="1"/>
  <c r="L832" i="1"/>
  <c r="L828" i="1"/>
  <c r="L824" i="1"/>
  <c r="L820" i="1"/>
  <c r="L816" i="1"/>
  <c r="L812" i="1"/>
  <c r="L808" i="1"/>
  <c r="L804" i="1"/>
  <c r="L800" i="1"/>
  <c r="L796" i="1"/>
  <c r="L792" i="1"/>
  <c r="L788" i="1"/>
  <c r="L784" i="1"/>
  <c r="L780" i="1"/>
  <c r="L776" i="1"/>
  <c r="L772" i="1"/>
  <c r="L768" i="1"/>
  <c r="L764" i="1"/>
  <c r="L760" i="1"/>
  <c r="L756" i="1"/>
  <c r="L752" i="1"/>
  <c r="L748" i="1"/>
  <c r="L744" i="1"/>
  <c r="L740" i="1"/>
  <c r="L574" i="1"/>
  <c r="L570" i="1"/>
  <c r="L566" i="1"/>
  <c r="L562" i="1"/>
  <c r="L558" i="1"/>
  <c r="L554" i="1"/>
  <c r="L550" i="1"/>
  <c r="L546" i="1"/>
  <c r="L542" i="1"/>
  <c r="L538" i="1"/>
  <c r="L530" i="1"/>
  <c r="L526" i="1"/>
  <c r="L522" i="1"/>
  <c r="L518" i="1"/>
  <c r="L514" i="1"/>
  <c r="L510" i="1"/>
  <c r="L502" i="1"/>
  <c r="L498" i="1"/>
  <c r="L494" i="1"/>
  <c r="L490" i="1"/>
  <c r="L486" i="1"/>
  <c r="L482" i="1"/>
  <c r="L478" i="1"/>
  <c r="L474" i="1"/>
  <c r="L470" i="1"/>
  <c r="L466" i="1"/>
  <c r="L462" i="1"/>
  <c r="L458" i="1"/>
  <c r="L454" i="1"/>
  <c r="L450" i="1"/>
  <c r="L446" i="1"/>
  <c r="L442" i="1"/>
  <c r="L438" i="1"/>
  <c r="L434" i="1"/>
  <c r="L430" i="1"/>
  <c r="L426" i="1"/>
  <c r="L422" i="1"/>
  <c r="L418" i="1"/>
  <c r="L414" i="1"/>
  <c r="L410" i="1"/>
  <c r="L406" i="1"/>
  <c r="L402" i="1"/>
  <c r="L398" i="1"/>
  <c r="L394" i="1"/>
  <c r="L390" i="1"/>
  <c r="L386" i="1"/>
  <c r="L382" i="1"/>
  <c r="L378" i="1"/>
  <c r="L374" i="1"/>
  <c r="L370" i="1"/>
  <c r="L366" i="1"/>
  <c r="L362" i="1"/>
  <c r="L358" i="1"/>
  <c r="L354" i="1"/>
  <c r="L350" i="1"/>
  <c r="L346" i="1"/>
  <c r="L342" i="1"/>
  <c r="L338" i="1"/>
  <c r="L98" i="1"/>
  <c r="L94" i="1"/>
  <c r="L90" i="1"/>
  <c r="L86" i="1"/>
  <c r="L82" i="1"/>
  <c r="L78" i="1"/>
  <c r="L74" i="1"/>
  <c r="L70" i="1"/>
  <c r="L66" i="1"/>
  <c r="L62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  <c r="L2" i="1"/>
  <c r="L757" i="1"/>
  <c r="L753" i="1"/>
  <c r="L749" i="1"/>
  <c r="L741" i="1"/>
  <c r="L737" i="1"/>
  <c r="L733" i="1"/>
  <c r="L725" i="1"/>
  <c r="L717" i="1"/>
  <c r="L709" i="1"/>
  <c r="L701" i="1"/>
  <c r="L693" i="1"/>
  <c r="L685" i="1"/>
  <c r="L677" i="1"/>
  <c r="L669" i="1"/>
  <c r="L661" i="1"/>
  <c r="L653" i="1"/>
  <c r="L645" i="1"/>
  <c r="L641" i="1"/>
  <c r="L637" i="1"/>
  <c r="L633" i="1"/>
  <c r="L629" i="1"/>
  <c r="L625" i="1"/>
  <c r="L617" i="1"/>
  <c r="L613" i="1"/>
  <c r="L609" i="1"/>
  <c r="L605" i="1"/>
  <c r="L601" i="1"/>
  <c r="L597" i="1"/>
  <c r="L593" i="1"/>
  <c r="L589" i="1"/>
  <c r="L581" i="1"/>
  <c r="L577" i="1"/>
  <c r="L573" i="1"/>
  <c r="L569" i="1"/>
  <c r="L565" i="1"/>
  <c r="L561" i="1"/>
  <c r="L557" i="1"/>
  <c r="L549" i="1"/>
  <c r="L545" i="1"/>
  <c r="L541" i="1"/>
  <c r="L537" i="1"/>
  <c r="L533" i="1"/>
  <c r="L529" i="1"/>
  <c r="L521" i="1"/>
  <c r="L517" i="1"/>
  <c r="L513" i="1"/>
  <c r="L509" i="1"/>
  <c r="L505" i="1"/>
  <c r="L501" i="1"/>
  <c r="L497" i="1"/>
  <c r="L493" i="1"/>
  <c r="L489" i="1"/>
  <c r="L485" i="1"/>
  <c r="L481" i="1"/>
  <c r="L477" i="1"/>
  <c r="L473" i="1"/>
  <c r="L469" i="1"/>
  <c r="L465" i="1"/>
  <c r="L461" i="1"/>
  <c r="L457" i="1"/>
  <c r="L453" i="1"/>
  <c r="L449" i="1"/>
  <c r="L445" i="1"/>
  <c r="L441" i="1"/>
  <c r="L437" i="1"/>
  <c r="L433" i="1"/>
  <c r="L429" i="1"/>
  <c r="L425" i="1"/>
  <c r="L421" i="1"/>
  <c r="L417" i="1"/>
  <c r="L413" i="1"/>
  <c r="L409" i="1"/>
  <c r="L405" i="1"/>
  <c r="L401" i="1"/>
  <c r="L397" i="1"/>
  <c r="L393" i="1"/>
  <c r="L389" i="1"/>
  <c r="L385" i="1"/>
  <c r="L381" i="1"/>
  <c r="L377" i="1"/>
  <c r="L373" i="1"/>
  <c r="L369" i="1"/>
  <c r="L365" i="1"/>
  <c r="L361" i="1"/>
  <c r="L357" i="1"/>
  <c r="L353" i="1"/>
  <c r="L349" i="1"/>
  <c r="L345" i="1"/>
  <c r="L341" i="1"/>
  <c r="L97" i="1"/>
  <c r="L93" i="1"/>
  <c r="L89" i="1"/>
  <c r="L85" i="1"/>
  <c r="L81" i="1"/>
  <c r="L77" i="1"/>
  <c r="L73" i="1"/>
  <c r="L69" i="1"/>
  <c r="L65" i="1"/>
  <c r="L61" i="1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5" i="1"/>
  <c r="L736" i="1"/>
  <c r="L732" i="1"/>
  <c r="L728" i="1"/>
  <c r="L724" i="1"/>
  <c r="L720" i="1"/>
  <c r="L716" i="1"/>
  <c r="L712" i="1"/>
  <c r="L708" i="1"/>
  <c r="L704" i="1"/>
  <c r="L700" i="1"/>
  <c r="L696" i="1"/>
  <c r="L692" i="1"/>
  <c r="L688" i="1"/>
  <c r="L684" i="1"/>
  <c r="L680" i="1"/>
  <c r="L676" i="1"/>
  <c r="L672" i="1"/>
  <c r="L668" i="1"/>
  <c r="L664" i="1"/>
  <c r="L660" i="1"/>
  <c r="L656" i="1"/>
  <c r="L652" i="1"/>
  <c r="L648" i="1"/>
  <c r="L644" i="1"/>
  <c r="L640" i="1"/>
  <c r="L636" i="1"/>
  <c r="L632" i="1"/>
  <c r="L624" i="1"/>
  <c r="L620" i="1"/>
  <c r="L616" i="1"/>
  <c r="L612" i="1"/>
  <c r="L608" i="1"/>
  <c r="L604" i="1"/>
  <c r="L600" i="1"/>
  <c r="L596" i="1"/>
  <c r="L588" i="1"/>
  <c r="L584" i="1"/>
  <c r="L580" i="1"/>
  <c r="L576" i="1"/>
  <c r="L572" i="1"/>
  <c r="L568" i="1"/>
  <c r="L564" i="1"/>
  <c r="L560" i="1"/>
  <c r="L556" i="1"/>
  <c r="L552" i="1"/>
  <c r="L548" i="1"/>
  <c r="L544" i="1"/>
  <c r="L540" i="1"/>
  <c r="L536" i="1"/>
  <c r="L532" i="1"/>
  <c r="L528" i="1"/>
  <c r="L524" i="1"/>
  <c r="L520" i="1"/>
  <c r="L516" i="1"/>
  <c r="L512" i="1"/>
  <c r="L508" i="1"/>
  <c r="L504" i="1"/>
  <c r="L500" i="1"/>
  <c r="L496" i="1"/>
  <c r="L488" i="1"/>
  <c r="L484" i="1"/>
  <c r="L480" i="1"/>
  <c r="L476" i="1"/>
  <c r="L472" i="1"/>
  <c r="L468" i="1"/>
  <c r="L460" i="1"/>
  <c r="L456" i="1"/>
  <c r="L452" i="1"/>
  <c r="L448" i="1"/>
  <c r="L444" i="1"/>
  <c r="L440" i="1"/>
  <c r="L436" i="1"/>
  <c r="L432" i="1"/>
  <c r="L428" i="1"/>
  <c r="L424" i="1"/>
  <c r="L420" i="1"/>
  <c r="L416" i="1"/>
  <c r="L412" i="1"/>
  <c r="L408" i="1"/>
  <c r="L404" i="1"/>
  <c r="L400" i="1"/>
  <c r="L396" i="1"/>
  <c r="L392" i="1"/>
  <c r="L388" i="1"/>
  <c r="L384" i="1"/>
  <c r="L380" i="1"/>
  <c r="L376" i="1"/>
  <c r="L372" i="1"/>
  <c r="L368" i="1"/>
  <c r="L364" i="1"/>
  <c r="L356" i="1"/>
  <c r="L352" i="1"/>
  <c r="L348" i="1"/>
  <c r="L344" i="1"/>
  <c r="L340" i="1"/>
  <c r="L96" i="1"/>
  <c r="L88" i="1"/>
  <c r="L84" i="1"/>
  <c r="L80" i="1"/>
  <c r="L76" i="1"/>
  <c r="L72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4" i="1"/>
  <c r="L727" i="1"/>
  <c r="L723" i="1"/>
  <c r="L719" i="1"/>
  <c r="L715" i="1"/>
  <c r="L711" i="1"/>
  <c r="L707" i="1"/>
  <c r="L703" i="1"/>
  <c r="L699" i="1"/>
  <c r="L695" i="1"/>
  <c r="L691" i="1"/>
  <c r="L687" i="1"/>
  <c r="L683" i="1"/>
  <c r="L679" i="1"/>
  <c r="L675" i="1"/>
  <c r="L671" i="1"/>
  <c r="L667" i="1"/>
  <c r="L663" i="1"/>
  <c r="L659" i="1"/>
  <c r="L655" i="1"/>
  <c r="L651" i="1"/>
  <c r="L647" i="1"/>
  <c r="L643" i="1"/>
  <c r="L639" i="1"/>
  <c r="L631" i="1"/>
  <c r="L627" i="1"/>
  <c r="L623" i="1"/>
  <c r="L619" i="1"/>
  <c r="L615" i="1"/>
  <c r="L611" i="1"/>
  <c r="L607" i="1"/>
  <c r="L603" i="1"/>
  <c r="L595" i="1"/>
  <c r="L591" i="1"/>
  <c r="L587" i="1"/>
  <c r="L583" i="1"/>
  <c r="L579" i="1"/>
  <c r="L575" i="1"/>
  <c r="L567" i="1"/>
  <c r="L559" i="1"/>
  <c r="L555" i="1"/>
  <c r="L551" i="1"/>
  <c r="L547" i="1"/>
  <c r="L539" i="1"/>
  <c r="L535" i="1"/>
  <c r="L531" i="1"/>
  <c r="L527" i="1"/>
  <c r="L523" i="1"/>
  <c r="L519" i="1"/>
  <c r="L511" i="1"/>
  <c r="L507" i="1"/>
  <c r="L503" i="1"/>
  <c r="L499" i="1"/>
  <c r="L495" i="1"/>
  <c r="L491" i="1"/>
  <c r="L487" i="1"/>
  <c r="L483" i="1"/>
  <c r="L479" i="1"/>
  <c r="L475" i="1"/>
  <c r="L471" i="1"/>
  <c r="L467" i="1"/>
  <c r="L463" i="1"/>
  <c r="L459" i="1"/>
  <c r="L455" i="1"/>
  <c r="L451" i="1"/>
  <c r="L447" i="1"/>
  <c r="L443" i="1"/>
  <c r="L439" i="1"/>
  <c r="L435" i="1"/>
  <c r="L431" i="1"/>
  <c r="L427" i="1"/>
  <c r="L423" i="1"/>
  <c r="L419" i="1"/>
  <c r="L415" i="1"/>
  <c r="L407" i="1"/>
  <c r="L403" i="1"/>
  <c r="L399" i="1"/>
  <c r="L395" i="1"/>
  <c r="L391" i="1"/>
  <c r="L387" i="1"/>
  <c r="L383" i="1"/>
  <c r="L379" i="1"/>
  <c r="L375" i="1"/>
  <c r="L371" i="1"/>
  <c r="L367" i="1"/>
  <c r="L363" i="1"/>
  <c r="L359" i="1"/>
  <c r="L355" i="1"/>
  <c r="L351" i="1"/>
  <c r="L347" i="1"/>
  <c r="L343" i="1"/>
  <c r="L339" i="1"/>
  <c r="L99" i="1"/>
  <c r="L95" i="1"/>
  <c r="L91" i="1"/>
  <c r="L87" i="1"/>
  <c r="L83" i="1"/>
  <c r="L79" i="1"/>
  <c r="L75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L3" i="1"/>
  <c r="K2" i="1"/>
  <c r="J1341" i="1"/>
  <c r="K1341" i="1"/>
  <c r="J1329" i="1"/>
  <c r="K1329" i="1"/>
  <c r="J1317" i="1"/>
  <c r="K1317" i="1"/>
  <c r="J1301" i="1"/>
  <c r="K1301" i="1"/>
  <c r="J1289" i="1"/>
  <c r="K1289" i="1"/>
  <c r="J1281" i="1"/>
  <c r="K1281" i="1"/>
  <c r="J1269" i="1"/>
  <c r="K1269" i="1"/>
  <c r="J1257" i="1"/>
  <c r="K1257" i="1"/>
  <c r="J1237" i="1"/>
  <c r="K1237" i="1"/>
  <c r="J1229" i="1"/>
  <c r="K1229" i="1"/>
  <c r="J1217" i="1"/>
  <c r="K1217" i="1"/>
  <c r="J1201" i="1"/>
  <c r="K1201" i="1"/>
  <c r="J1193" i="1"/>
  <c r="K1193" i="1"/>
  <c r="J1177" i="1"/>
  <c r="K1177" i="1"/>
  <c r="J1169" i="1"/>
  <c r="K1169" i="1"/>
  <c r="J1153" i="1"/>
  <c r="K1153" i="1"/>
  <c r="J1141" i="1"/>
  <c r="K1141" i="1"/>
  <c r="J1129" i="1"/>
  <c r="K1129" i="1"/>
  <c r="J1121" i="1"/>
  <c r="K1121" i="1"/>
  <c r="J1105" i="1"/>
  <c r="K1105" i="1"/>
  <c r="J1097" i="1"/>
  <c r="K1097" i="1"/>
  <c r="J1081" i="1"/>
  <c r="K1081" i="1"/>
  <c r="J1069" i="1"/>
  <c r="K1069" i="1"/>
  <c r="J1057" i="1"/>
  <c r="K1057" i="1"/>
  <c r="J1049" i="1"/>
  <c r="K1049" i="1"/>
  <c r="J1037" i="1"/>
  <c r="K1037" i="1"/>
  <c r="J1021" i="1"/>
  <c r="K1021" i="1"/>
  <c r="J1009" i="1"/>
  <c r="K1009" i="1"/>
  <c r="J993" i="1"/>
  <c r="K993" i="1"/>
  <c r="J981" i="1"/>
  <c r="K981" i="1"/>
  <c r="J969" i="1"/>
  <c r="K969" i="1"/>
  <c r="J957" i="1"/>
  <c r="K957" i="1"/>
  <c r="J945" i="1"/>
  <c r="K945" i="1"/>
  <c r="J937" i="1"/>
  <c r="K937" i="1"/>
  <c r="J925" i="1"/>
  <c r="K925" i="1"/>
  <c r="J913" i="1"/>
  <c r="K913" i="1"/>
  <c r="J901" i="1"/>
  <c r="K901" i="1"/>
  <c r="J889" i="1"/>
  <c r="K889" i="1"/>
  <c r="J877" i="1"/>
  <c r="K877" i="1"/>
  <c r="J865" i="1"/>
  <c r="K865" i="1"/>
  <c r="J853" i="1"/>
  <c r="K853" i="1"/>
  <c r="J845" i="1"/>
  <c r="K845" i="1"/>
  <c r="J837" i="1"/>
  <c r="K837" i="1"/>
  <c r="J829" i="1"/>
  <c r="K829" i="1"/>
  <c r="J821" i="1"/>
  <c r="K821" i="1"/>
  <c r="J813" i="1"/>
  <c r="K813" i="1"/>
  <c r="J805" i="1"/>
  <c r="K805" i="1"/>
  <c r="J797" i="1"/>
  <c r="K797" i="1"/>
  <c r="J789" i="1"/>
  <c r="K789" i="1"/>
  <c r="J777" i="1"/>
  <c r="K777" i="1"/>
  <c r="J721" i="1"/>
  <c r="K721" i="1"/>
  <c r="J709" i="1"/>
  <c r="K709" i="1"/>
  <c r="J693" i="1"/>
  <c r="K693" i="1"/>
  <c r="J681" i="1"/>
  <c r="K681" i="1"/>
  <c r="J669" i="1"/>
  <c r="K669" i="1"/>
  <c r="J661" i="1"/>
  <c r="K661" i="1"/>
  <c r="J645" i="1"/>
  <c r="K645" i="1"/>
  <c r="J637" i="1"/>
  <c r="K637" i="1"/>
  <c r="J621" i="1"/>
  <c r="K621" i="1"/>
  <c r="J609" i="1"/>
  <c r="K609" i="1"/>
  <c r="J601" i="1"/>
  <c r="K601" i="1"/>
  <c r="J589" i="1"/>
  <c r="K589" i="1"/>
  <c r="J573" i="1"/>
  <c r="K573" i="1"/>
  <c r="J561" i="1"/>
  <c r="K561" i="1"/>
  <c r="J549" i="1"/>
  <c r="K549" i="1"/>
  <c r="J533" i="1"/>
  <c r="K533" i="1"/>
  <c r="J521" i="1"/>
  <c r="K521" i="1"/>
  <c r="J513" i="1"/>
  <c r="K513" i="1"/>
  <c r="J501" i="1"/>
  <c r="K501" i="1"/>
  <c r="J489" i="1"/>
  <c r="K489" i="1"/>
  <c r="J481" i="1"/>
  <c r="K481" i="1"/>
  <c r="J469" i="1"/>
  <c r="K469" i="1"/>
  <c r="J457" i="1"/>
  <c r="K457" i="1"/>
  <c r="J441" i="1"/>
  <c r="K441" i="1"/>
  <c r="J429" i="1"/>
  <c r="K429" i="1"/>
  <c r="J421" i="1"/>
  <c r="K421" i="1"/>
  <c r="J409" i="1"/>
  <c r="K409" i="1"/>
  <c r="J397" i="1"/>
  <c r="K397" i="1"/>
  <c r="J385" i="1"/>
  <c r="K385" i="1"/>
  <c r="J373" i="1"/>
  <c r="K373" i="1"/>
  <c r="J361" i="1"/>
  <c r="K361" i="1"/>
  <c r="J349" i="1"/>
  <c r="K349" i="1"/>
  <c r="J337" i="1"/>
  <c r="J325" i="1"/>
  <c r="K325" i="1" s="1"/>
  <c r="J309" i="1"/>
  <c r="K309" i="1" s="1"/>
  <c r="J297" i="1"/>
  <c r="J285" i="1"/>
  <c r="K285" i="1" s="1"/>
  <c r="J277" i="1"/>
  <c r="K277" i="1" s="1"/>
  <c r="J261" i="1"/>
  <c r="J249" i="1"/>
  <c r="J233" i="1"/>
  <c r="K233" i="1" s="1"/>
  <c r="J225" i="1"/>
  <c r="J209" i="1"/>
  <c r="K209" i="1" s="1"/>
  <c r="J205" i="1"/>
  <c r="K205" i="1" s="1"/>
  <c r="J1336" i="1"/>
  <c r="K1336" i="1"/>
  <c r="J1324" i="1"/>
  <c r="K1324" i="1"/>
  <c r="J1316" i="1"/>
  <c r="K1316" i="1"/>
  <c r="J1304" i="1"/>
  <c r="K1304" i="1"/>
  <c r="J1292" i="1"/>
  <c r="K1292" i="1"/>
  <c r="J1280" i="1"/>
  <c r="K1280" i="1"/>
  <c r="J1268" i="1"/>
  <c r="K1268" i="1"/>
  <c r="J1252" i="1"/>
  <c r="K1252" i="1"/>
  <c r="J1244" i="1"/>
  <c r="K1244" i="1"/>
  <c r="J1232" i="1"/>
  <c r="K1232" i="1"/>
  <c r="J1216" i="1"/>
  <c r="K1216" i="1"/>
  <c r="J1208" i="1"/>
  <c r="K1208" i="1"/>
  <c r="J1196" i="1"/>
  <c r="K1196" i="1"/>
  <c r="J1184" i="1"/>
  <c r="K1184" i="1"/>
  <c r="J1168" i="1"/>
  <c r="K1168" i="1"/>
  <c r="J1156" i="1"/>
  <c r="K1156" i="1"/>
  <c r="J1148" i="1"/>
  <c r="K1148" i="1"/>
  <c r="J1136" i="1"/>
  <c r="K1136" i="1"/>
  <c r="J1124" i="1"/>
  <c r="K1124" i="1"/>
  <c r="J1112" i="1"/>
  <c r="K1112" i="1"/>
  <c r="J1100" i="1"/>
  <c r="K1100" i="1"/>
  <c r="J1088" i="1"/>
  <c r="K1088" i="1"/>
  <c r="J1076" i="1"/>
  <c r="K1076" i="1"/>
  <c r="J1064" i="1"/>
  <c r="K1064" i="1"/>
  <c r="J1052" i="1"/>
  <c r="K1052" i="1"/>
  <c r="J1040" i="1"/>
  <c r="K1040" i="1"/>
  <c r="J1028" i="1"/>
  <c r="K1028" i="1"/>
  <c r="J1016" i="1"/>
  <c r="K1016" i="1"/>
  <c r="J1000" i="1"/>
  <c r="K1000" i="1"/>
  <c r="J992" i="1"/>
  <c r="K992" i="1"/>
  <c r="J976" i="1"/>
  <c r="K976" i="1"/>
  <c r="J968" i="1"/>
  <c r="K968" i="1"/>
  <c r="J956" i="1"/>
  <c r="K956" i="1"/>
  <c r="J944" i="1"/>
  <c r="K944" i="1"/>
  <c r="J928" i="1"/>
  <c r="K928" i="1"/>
  <c r="J916" i="1"/>
  <c r="K916" i="1"/>
  <c r="J908" i="1"/>
  <c r="K908" i="1"/>
  <c r="J892" i="1"/>
  <c r="K892" i="1"/>
  <c r="J884" i="1"/>
  <c r="K884" i="1"/>
  <c r="J872" i="1"/>
  <c r="K872" i="1"/>
  <c r="J864" i="1"/>
  <c r="K864" i="1"/>
  <c r="J856" i="1"/>
  <c r="K856" i="1"/>
  <c r="J848" i="1"/>
  <c r="K848" i="1"/>
  <c r="J840" i="1"/>
  <c r="K840" i="1"/>
  <c r="J832" i="1"/>
  <c r="K832" i="1"/>
  <c r="J824" i="1"/>
  <c r="K824" i="1"/>
  <c r="J816" i="1"/>
  <c r="K816" i="1"/>
  <c r="J808" i="1"/>
  <c r="K808" i="1"/>
  <c r="J800" i="1"/>
  <c r="K800" i="1"/>
  <c r="J792" i="1"/>
  <c r="K792" i="1"/>
  <c r="J780" i="1"/>
  <c r="K780" i="1"/>
  <c r="J772" i="1"/>
  <c r="K772" i="1"/>
  <c r="J764" i="1"/>
  <c r="K764" i="1"/>
  <c r="J756" i="1"/>
  <c r="K756" i="1"/>
  <c r="J748" i="1"/>
  <c r="K748" i="1"/>
  <c r="J740" i="1"/>
  <c r="K740" i="1"/>
  <c r="J732" i="1"/>
  <c r="K732" i="1"/>
  <c r="J724" i="1"/>
  <c r="K724" i="1"/>
  <c r="J716" i="1"/>
  <c r="K716" i="1"/>
  <c r="J708" i="1"/>
  <c r="K708" i="1"/>
  <c r="J696" i="1"/>
  <c r="K696" i="1"/>
  <c r="J1343" i="1"/>
  <c r="K1343" i="1"/>
  <c r="J1339" i="1"/>
  <c r="K1339" i="1"/>
  <c r="J1335" i="1"/>
  <c r="K1335" i="1"/>
  <c r="J1331" i="1"/>
  <c r="K1331" i="1"/>
  <c r="J1327" i="1"/>
  <c r="K1327" i="1"/>
  <c r="J1323" i="1"/>
  <c r="K1323" i="1"/>
  <c r="J1319" i="1"/>
  <c r="K1319" i="1"/>
  <c r="J1315" i="1"/>
  <c r="K1315" i="1"/>
  <c r="J1311" i="1"/>
  <c r="K1311" i="1"/>
  <c r="J1307" i="1"/>
  <c r="K1307" i="1"/>
  <c r="J1303" i="1"/>
  <c r="K1303" i="1"/>
  <c r="J1299" i="1"/>
  <c r="K1299" i="1"/>
  <c r="J1295" i="1"/>
  <c r="K1295" i="1"/>
  <c r="J1291" i="1"/>
  <c r="K1291" i="1"/>
  <c r="J1287" i="1"/>
  <c r="K1287" i="1"/>
  <c r="J1283" i="1"/>
  <c r="K1283" i="1"/>
  <c r="J1279" i="1"/>
  <c r="K1279" i="1"/>
  <c r="J1275" i="1"/>
  <c r="K1275" i="1"/>
  <c r="J1271" i="1"/>
  <c r="K1271" i="1"/>
  <c r="J1267" i="1"/>
  <c r="K1267" i="1"/>
  <c r="J1263" i="1"/>
  <c r="K1263" i="1"/>
  <c r="J1259" i="1"/>
  <c r="K1259" i="1"/>
  <c r="J1255" i="1"/>
  <c r="K1255" i="1"/>
  <c r="J1251" i="1"/>
  <c r="K1251" i="1"/>
  <c r="J1247" i="1"/>
  <c r="K1247" i="1"/>
  <c r="J1243" i="1"/>
  <c r="K1243" i="1"/>
  <c r="J1239" i="1"/>
  <c r="K1239" i="1"/>
  <c r="J1235" i="1"/>
  <c r="K1235" i="1"/>
  <c r="J1231" i="1"/>
  <c r="K1231" i="1"/>
  <c r="J1227" i="1"/>
  <c r="K1227" i="1"/>
  <c r="J1223" i="1"/>
  <c r="K1223" i="1"/>
  <c r="J1219" i="1"/>
  <c r="K1219" i="1"/>
  <c r="J1215" i="1"/>
  <c r="K1215" i="1"/>
  <c r="J1211" i="1"/>
  <c r="K1211" i="1"/>
  <c r="J1207" i="1"/>
  <c r="K1207" i="1"/>
  <c r="J1203" i="1"/>
  <c r="K1203" i="1"/>
  <c r="J1199" i="1"/>
  <c r="K1199" i="1"/>
  <c r="J1195" i="1"/>
  <c r="K1195" i="1"/>
  <c r="J1191" i="1"/>
  <c r="K1191" i="1"/>
  <c r="J1187" i="1"/>
  <c r="K1187" i="1"/>
  <c r="J1183" i="1"/>
  <c r="K1183" i="1"/>
  <c r="J1179" i="1"/>
  <c r="K1179" i="1"/>
  <c r="J1175" i="1"/>
  <c r="K1175" i="1"/>
  <c r="J1171" i="1"/>
  <c r="K1171" i="1"/>
  <c r="J1167" i="1"/>
  <c r="K1167" i="1"/>
  <c r="J1163" i="1"/>
  <c r="K1163" i="1"/>
  <c r="J1159" i="1"/>
  <c r="K1159" i="1"/>
  <c r="J1155" i="1"/>
  <c r="K1155" i="1"/>
  <c r="J1151" i="1"/>
  <c r="K1151" i="1"/>
  <c r="J1147" i="1"/>
  <c r="K1147" i="1"/>
  <c r="J1143" i="1"/>
  <c r="K1143" i="1"/>
  <c r="J1139" i="1"/>
  <c r="K1139" i="1"/>
  <c r="J1135" i="1"/>
  <c r="K1135" i="1"/>
  <c r="J1131" i="1"/>
  <c r="K1131" i="1"/>
  <c r="J1127" i="1"/>
  <c r="K1127" i="1"/>
  <c r="J1123" i="1"/>
  <c r="K1123" i="1"/>
  <c r="J1119" i="1"/>
  <c r="K1119" i="1"/>
  <c r="J1115" i="1"/>
  <c r="K1115" i="1"/>
  <c r="J1111" i="1"/>
  <c r="K1111" i="1"/>
  <c r="J1107" i="1"/>
  <c r="K1107" i="1"/>
  <c r="J1103" i="1"/>
  <c r="K1103" i="1"/>
  <c r="J1099" i="1"/>
  <c r="K1099" i="1"/>
  <c r="J1095" i="1"/>
  <c r="K1095" i="1"/>
  <c r="J1091" i="1"/>
  <c r="K1091" i="1"/>
  <c r="J1087" i="1"/>
  <c r="K1087" i="1"/>
  <c r="J1083" i="1"/>
  <c r="K1083" i="1"/>
  <c r="J1079" i="1"/>
  <c r="K1079" i="1"/>
  <c r="J1075" i="1"/>
  <c r="K1075" i="1"/>
  <c r="J1071" i="1"/>
  <c r="K1071" i="1"/>
  <c r="J1067" i="1"/>
  <c r="K1067" i="1"/>
  <c r="J1063" i="1"/>
  <c r="K1063" i="1"/>
  <c r="J1059" i="1"/>
  <c r="K1059" i="1"/>
  <c r="J1055" i="1"/>
  <c r="K1055" i="1"/>
  <c r="J1051" i="1"/>
  <c r="K1051" i="1"/>
  <c r="J1047" i="1"/>
  <c r="K1047" i="1"/>
  <c r="J1043" i="1"/>
  <c r="K1043" i="1"/>
  <c r="J1039" i="1"/>
  <c r="K1039" i="1"/>
  <c r="J1035" i="1"/>
  <c r="K1035" i="1"/>
  <c r="J1031" i="1"/>
  <c r="K1031" i="1"/>
  <c r="J1027" i="1"/>
  <c r="K1027" i="1"/>
  <c r="J1023" i="1"/>
  <c r="K1023" i="1"/>
  <c r="J1019" i="1"/>
  <c r="K1019" i="1"/>
  <c r="J1015" i="1"/>
  <c r="K1015" i="1"/>
  <c r="J1011" i="1"/>
  <c r="K1011" i="1"/>
  <c r="J1007" i="1"/>
  <c r="K1007" i="1"/>
  <c r="J1003" i="1"/>
  <c r="K1003" i="1"/>
  <c r="J999" i="1"/>
  <c r="K999" i="1"/>
  <c r="J995" i="1"/>
  <c r="K995" i="1"/>
  <c r="J991" i="1"/>
  <c r="K991" i="1"/>
  <c r="J987" i="1"/>
  <c r="K987" i="1"/>
  <c r="J983" i="1"/>
  <c r="K983" i="1"/>
  <c r="J979" i="1"/>
  <c r="K979" i="1"/>
  <c r="J975" i="1"/>
  <c r="K975" i="1"/>
  <c r="J971" i="1"/>
  <c r="K971" i="1"/>
  <c r="J967" i="1"/>
  <c r="K967" i="1"/>
  <c r="J963" i="1"/>
  <c r="K963" i="1"/>
  <c r="J959" i="1"/>
  <c r="K959" i="1"/>
  <c r="J955" i="1"/>
  <c r="K955" i="1"/>
  <c r="J951" i="1"/>
  <c r="K951" i="1"/>
  <c r="J947" i="1"/>
  <c r="K947" i="1"/>
  <c r="J943" i="1"/>
  <c r="K943" i="1"/>
  <c r="J939" i="1"/>
  <c r="K939" i="1"/>
  <c r="J935" i="1"/>
  <c r="K935" i="1"/>
  <c r="J931" i="1"/>
  <c r="K931" i="1"/>
  <c r="J927" i="1"/>
  <c r="K927" i="1"/>
  <c r="J923" i="1"/>
  <c r="K923" i="1"/>
  <c r="J919" i="1"/>
  <c r="K919" i="1"/>
  <c r="J915" i="1"/>
  <c r="K915" i="1"/>
  <c r="J911" i="1"/>
  <c r="K911" i="1"/>
  <c r="J907" i="1"/>
  <c r="K907" i="1"/>
  <c r="J903" i="1"/>
  <c r="K903" i="1"/>
  <c r="J899" i="1"/>
  <c r="K899" i="1"/>
  <c r="J895" i="1"/>
  <c r="K895" i="1"/>
  <c r="J891" i="1"/>
  <c r="K891" i="1"/>
  <c r="J887" i="1"/>
  <c r="K887" i="1"/>
  <c r="J883" i="1"/>
  <c r="K883" i="1"/>
  <c r="J879" i="1"/>
  <c r="K879" i="1"/>
  <c r="J875" i="1"/>
  <c r="K875" i="1"/>
  <c r="J871" i="1"/>
  <c r="K871" i="1"/>
  <c r="J867" i="1"/>
  <c r="K867" i="1"/>
  <c r="J863" i="1"/>
  <c r="K863" i="1"/>
  <c r="J859" i="1"/>
  <c r="K859" i="1"/>
  <c r="J855" i="1"/>
  <c r="K855" i="1"/>
  <c r="J851" i="1"/>
  <c r="K851" i="1"/>
  <c r="J847" i="1"/>
  <c r="K847" i="1"/>
  <c r="J843" i="1"/>
  <c r="K843" i="1"/>
  <c r="J839" i="1"/>
  <c r="K839" i="1"/>
  <c r="J835" i="1"/>
  <c r="K835" i="1"/>
  <c r="J831" i="1"/>
  <c r="K831" i="1"/>
  <c r="J827" i="1"/>
  <c r="K827" i="1"/>
  <c r="J823" i="1"/>
  <c r="K823" i="1"/>
  <c r="J819" i="1"/>
  <c r="K819" i="1"/>
  <c r="J815" i="1"/>
  <c r="K815" i="1"/>
  <c r="J811" i="1"/>
  <c r="K811" i="1"/>
  <c r="J807" i="1"/>
  <c r="K807" i="1"/>
  <c r="J803" i="1"/>
  <c r="K803" i="1"/>
  <c r="J799" i="1"/>
  <c r="K799" i="1"/>
  <c r="J795" i="1"/>
  <c r="K795" i="1"/>
  <c r="J791" i="1"/>
  <c r="K791" i="1"/>
  <c r="J787" i="1"/>
  <c r="K787" i="1"/>
  <c r="J783" i="1"/>
  <c r="K783" i="1"/>
  <c r="J779" i="1"/>
  <c r="K779" i="1"/>
  <c r="J775" i="1"/>
  <c r="K775" i="1"/>
  <c r="J771" i="1"/>
  <c r="K771" i="1"/>
  <c r="J767" i="1"/>
  <c r="K767" i="1"/>
  <c r="J763" i="1"/>
  <c r="K763" i="1"/>
  <c r="J759" i="1"/>
  <c r="K759" i="1"/>
  <c r="J755" i="1"/>
  <c r="K755" i="1"/>
  <c r="J751" i="1"/>
  <c r="K751" i="1"/>
  <c r="J747" i="1"/>
  <c r="K747" i="1"/>
  <c r="J743" i="1"/>
  <c r="K743" i="1"/>
  <c r="J739" i="1"/>
  <c r="K739" i="1"/>
  <c r="J735" i="1"/>
  <c r="K735" i="1"/>
  <c r="J731" i="1"/>
  <c r="K731" i="1"/>
  <c r="J727" i="1"/>
  <c r="K727" i="1"/>
  <c r="J723" i="1"/>
  <c r="K723" i="1"/>
  <c r="J719" i="1"/>
  <c r="K719" i="1"/>
  <c r="J715" i="1"/>
  <c r="K715" i="1"/>
  <c r="J711" i="1"/>
  <c r="K711" i="1"/>
  <c r="J707" i="1"/>
  <c r="K707" i="1"/>
  <c r="J703" i="1"/>
  <c r="K703" i="1"/>
  <c r="J699" i="1"/>
  <c r="K699" i="1"/>
  <c r="J695" i="1"/>
  <c r="K695" i="1"/>
  <c r="J691" i="1"/>
  <c r="K691" i="1"/>
  <c r="J687" i="1"/>
  <c r="K687" i="1"/>
  <c r="J683" i="1"/>
  <c r="K683" i="1"/>
  <c r="J679" i="1"/>
  <c r="K679" i="1"/>
  <c r="J675" i="1"/>
  <c r="K675" i="1"/>
  <c r="J671" i="1"/>
  <c r="K671" i="1"/>
  <c r="J667" i="1"/>
  <c r="K667" i="1"/>
  <c r="J663" i="1"/>
  <c r="K663" i="1"/>
  <c r="J659" i="1"/>
  <c r="K659" i="1"/>
  <c r="J655" i="1"/>
  <c r="K655" i="1"/>
  <c r="J651" i="1"/>
  <c r="K651" i="1"/>
  <c r="J647" i="1"/>
  <c r="K647" i="1"/>
  <c r="J643" i="1"/>
  <c r="K643" i="1"/>
  <c r="J639" i="1"/>
  <c r="K639" i="1"/>
  <c r="J635" i="1"/>
  <c r="K635" i="1"/>
  <c r="J631" i="1"/>
  <c r="K631" i="1"/>
  <c r="J627" i="1"/>
  <c r="K627" i="1"/>
  <c r="J623" i="1"/>
  <c r="K623" i="1"/>
  <c r="J619" i="1"/>
  <c r="K619" i="1"/>
  <c r="J615" i="1"/>
  <c r="K615" i="1"/>
  <c r="J611" i="1"/>
  <c r="K611" i="1"/>
  <c r="J607" i="1"/>
  <c r="K607" i="1"/>
  <c r="J603" i="1"/>
  <c r="K603" i="1"/>
  <c r="J599" i="1"/>
  <c r="K599" i="1"/>
  <c r="J595" i="1"/>
  <c r="K595" i="1"/>
  <c r="J591" i="1"/>
  <c r="K591" i="1"/>
  <c r="J587" i="1"/>
  <c r="K587" i="1"/>
  <c r="J583" i="1"/>
  <c r="K583" i="1"/>
  <c r="J579" i="1"/>
  <c r="K579" i="1"/>
  <c r="J575" i="1"/>
  <c r="K575" i="1"/>
  <c r="J571" i="1"/>
  <c r="K571" i="1"/>
  <c r="J567" i="1"/>
  <c r="K567" i="1"/>
  <c r="J563" i="1"/>
  <c r="K563" i="1"/>
  <c r="J559" i="1"/>
  <c r="K559" i="1"/>
  <c r="J555" i="1"/>
  <c r="K555" i="1"/>
  <c r="J551" i="1"/>
  <c r="K551" i="1"/>
  <c r="J547" i="1"/>
  <c r="K547" i="1"/>
  <c r="J543" i="1"/>
  <c r="K543" i="1"/>
  <c r="J539" i="1"/>
  <c r="K539" i="1"/>
  <c r="J535" i="1"/>
  <c r="K535" i="1"/>
  <c r="J531" i="1"/>
  <c r="K531" i="1"/>
  <c r="J527" i="1"/>
  <c r="K527" i="1"/>
  <c r="J523" i="1"/>
  <c r="K523" i="1"/>
  <c r="J519" i="1"/>
  <c r="K519" i="1"/>
  <c r="J515" i="1"/>
  <c r="K515" i="1"/>
  <c r="J511" i="1"/>
  <c r="K511" i="1"/>
  <c r="J507" i="1"/>
  <c r="K507" i="1"/>
  <c r="J503" i="1"/>
  <c r="K503" i="1"/>
  <c r="J499" i="1"/>
  <c r="K499" i="1"/>
  <c r="J495" i="1"/>
  <c r="K495" i="1"/>
  <c r="J491" i="1"/>
  <c r="K491" i="1"/>
  <c r="J487" i="1"/>
  <c r="K487" i="1"/>
  <c r="J483" i="1"/>
  <c r="K483" i="1"/>
  <c r="J479" i="1"/>
  <c r="K479" i="1"/>
  <c r="J475" i="1"/>
  <c r="K475" i="1"/>
  <c r="J471" i="1"/>
  <c r="K471" i="1"/>
  <c r="J467" i="1"/>
  <c r="K467" i="1"/>
  <c r="J463" i="1"/>
  <c r="K463" i="1"/>
  <c r="J459" i="1"/>
  <c r="K459" i="1"/>
  <c r="J455" i="1"/>
  <c r="K455" i="1"/>
  <c r="J451" i="1"/>
  <c r="K451" i="1"/>
  <c r="J447" i="1"/>
  <c r="K447" i="1"/>
  <c r="J443" i="1"/>
  <c r="K443" i="1"/>
  <c r="J439" i="1"/>
  <c r="K439" i="1"/>
  <c r="J435" i="1"/>
  <c r="K435" i="1"/>
  <c r="J431" i="1"/>
  <c r="K431" i="1"/>
  <c r="J427" i="1"/>
  <c r="K427" i="1"/>
  <c r="J423" i="1"/>
  <c r="K423" i="1"/>
  <c r="J419" i="1"/>
  <c r="K419" i="1"/>
  <c r="J415" i="1"/>
  <c r="K415" i="1"/>
  <c r="J411" i="1"/>
  <c r="K411" i="1"/>
  <c r="J407" i="1"/>
  <c r="K407" i="1"/>
  <c r="J403" i="1"/>
  <c r="K403" i="1"/>
  <c r="J399" i="1"/>
  <c r="K399" i="1"/>
  <c r="J395" i="1"/>
  <c r="K395" i="1"/>
  <c r="J391" i="1"/>
  <c r="K391" i="1"/>
  <c r="J387" i="1"/>
  <c r="K387" i="1"/>
  <c r="J383" i="1"/>
  <c r="K383" i="1"/>
  <c r="J379" i="1"/>
  <c r="K379" i="1"/>
  <c r="J375" i="1"/>
  <c r="K375" i="1"/>
  <c r="J371" i="1"/>
  <c r="K371" i="1"/>
  <c r="J367" i="1"/>
  <c r="K367" i="1"/>
  <c r="J363" i="1"/>
  <c r="K363" i="1"/>
  <c r="J359" i="1"/>
  <c r="K359" i="1"/>
  <c r="J355" i="1"/>
  <c r="K355" i="1"/>
  <c r="J351" i="1"/>
  <c r="K351" i="1"/>
  <c r="J347" i="1"/>
  <c r="K347" i="1"/>
  <c r="J343" i="1"/>
  <c r="K343" i="1"/>
  <c r="J339" i="1"/>
  <c r="K339" i="1"/>
  <c r="J335" i="1"/>
  <c r="J331" i="1"/>
  <c r="J327" i="1"/>
  <c r="K327" i="1" s="1"/>
  <c r="J323" i="1"/>
  <c r="K323" i="1" s="1"/>
  <c r="J319" i="1"/>
  <c r="J315" i="1"/>
  <c r="J311" i="1"/>
  <c r="K311" i="1" s="1"/>
  <c r="J307" i="1"/>
  <c r="K307" i="1" s="1"/>
  <c r="J303" i="1"/>
  <c r="J299" i="1"/>
  <c r="J295" i="1"/>
  <c r="K295" i="1" s="1"/>
  <c r="J291" i="1"/>
  <c r="K291" i="1" s="1"/>
  <c r="J287" i="1"/>
  <c r="J283" i="1"/>
  <c r="J279" i="1"/>
  <c r="K279" i="1" s="1"/>
  <c r="J275" i="1"/>
  <c r="K275" i="1" s="1"/>
  <c r="J271" i="1"/>
  <c r="J267" i="1"/>
  <c r="J263" i="1"/>
  <c r="K263" i="1" s="1"/>
  <c r="J259" i="1"/>
  <c r="K259" i="1" s="1"/>
  <c r="J255" i="1"/>
  <c r="J251" i="1"/>
  <c r="J247" i="1"/>
  <c r="K247" i="1" s="1"/>
  <c r="J243" i="1"/>
  <c r="K243" i="1" s="1"/>
  <c r="J239" i="1"/>
  <c r="K239" i="1" s="1"/>
  <c r="J235" i="1"/>
  <c r="K235" i="1" s="1"/>
  <c r="J231" i="1"/>
  <c r="K231" i="1" s="1"/>
  <c r="J227" i="1"/>
  <c r="K227" i="1" s="1"/>
  <c r="J223" i="1"/>
  <c r="K223" i="1" s="1"/>
  <c r="J219" i="1"/>
  <c r="K219" i="1" s="1"/>
  <c r="J1337" i="1"/>
  <c r="K1337" i="1"/>
  <c r="J1325" i="1"/>
  <c r="K1325" i="1"/>
  <c r="J1313" i="1"/>
  <c r="K1313" i="1"/>
  <c r="J1305" i="1"/>
  <c r="K1305" i="1"/>
  <c r="J1293" i="1"/>
  <c r="K1293" i="1"/>
  <c r="J1277" i="1"/>
  <c r="K1277" i="1"/>
  <c r="J1265" i="1"/>
  <c r="K1265" i="1"/>
  <c r="J1253" i="1"/>
  <c r="K1253" i="1"/>
  <c r="J1241" i="1"/>
  <c r="K1241" i="1"/>
  <c r="J1225" i="1"/>
  <c r="K1225" i="1"/>
  <c r="J1213" i="1"/>
  <c r="K1213" i="1"/>
  <c r="J1205" i="1"/>
  <c r="K1205" i="1"/>
  <c r="J1189" i="1"/>
  <c r="K1189" i="1"/>
  <c r="J1181" i="1"/>
  <c r="K1181" i="1"/>
  <c r="J1165" i="1"/>
  <c r="K1165" i="1"/>
  <c r="J1157" i="1"/>
  <c r="K1157" i="1"/>
  <c r="J1145" i="1"/>
  <c r="K1145" i="1"/>
  <c r="J1133" i="1"/>
  <c r="K1133" i="1"/>
  <c r="J1117" i="1"/>
  <c r="K1117" i="1"/>
  <c r="J1109" i="1"/>
  <c r="K1109" i="1"/>
  <c r="J1093" i="1"/>
  <c r="K1093" i="1"/>
  <c r="J1085" i="1"/>
  <c r="K1085" i="1"/>
  <c r="J1073" i="1"/>
  <c r="K1073" i="1"/>
  <c r="J1061" i="1"/>
  <c r="K1061" i="1"/>
  <c r="J1045" i="1"/>
  <c r="K1045" i="1"/>
  <c r="J1033" i="1"/>
  <c r="K1033" i="1"/>
  <c r="J1017" i="1"/>
  <c r="K1017" i="1"/>
  <c r="J1005" i="1"/>
  <c r="K1005" i="1"/>
  <c r="J997" i="1"/>
  <c r="K997" i="1"/>
  <c r="J985" i="1"/>
  <c r="K985" i="1"/>
  <c r="J973" i="1"/>
  <c r="K973" i="1"/>
  <c r="J961" i="1"/>
  <c r="K961" i="1"/>
  <c r="J949" i="1"/>
  <c r="K949" i="1"/>
  <c r="J933" i="1"/>
  <c r="K933" i="1"/>
  <c r="J921" i="1"/>
  <c r="K921" i="1"/>
  <c r="J909" i="1"/>
  <c r="K909" i="1"/>
  <c r="J897" i="1"/>
  <c r="K897" i="1"/>
  <c r="J885" i="1"/>
  <c r="K885" i="1"/>
  <c r="J873" i="1"/>
  <c r="K873" i="1"/>
  <c r="J861" i="1"/>
  <c r="K861" i="1"/>
  <c r="J849" i="1"/>
  <c r="K849" i="1"/>
  <c r="J841" i="1"/>
  <c r="K841" i="1"/>
  <c r="J833" i="1"/>
  <c r="K833" i="1"/>
  <c r="J825" i="1"/>
  <c r="K825" i="1"/>
  <c r="J817" i="1"/>
  <c r="K817" i="1"/>
  <c r="J809" i="1"/>
  <c r="K809" i="1"/>
  <c r="J801" i="1"/>
  <c r="K801" i="1"/>
  <c r="J793" i="1"/>
  <c r="K793" i="1"/>
  <c r="J781" i="1"/>
  <c r="K781" i="1"/>
  <c r="J773" i="1"/>
  <c r="K773" i="1"/>
  <c r="J769" i="1"/>
  <c r="K769" i="1"/>
  <c r="J765" i="1"/>
  <c r="K765" i="1"/>
  <c r="J761" i="1"/>
  <c r="K761" i="1"/>
  <c r="J753" i="1"/>
  <c r="K753" i="1"/>
  <c r="J745" i="1"/>
  <c r="K745" i="1"/>
  <c r="J737" i="1"/>
  <c r="K737" i="1"/>
  <c r="J729" i="1"/>
  <c r="K729" i="1"/>
  <c r="J717" i="1"/>
  <c r="K717" i="1"/>
  <c r="J705" i="1"/>
  <c r="K705" i="1"/>
  <c r="J697" i="1"/>
  <c r="K697" i="1"/>
  <c r="J685" i="1"/>
  <c r="K685" i="1"/>
  <c r="J673" i="1"/>
  <c r="K673" i="1"/>
  <c r="J657" i="1"/>
  <c r="K657" i="1"/>
  <c r="J649" i="1"/>
  <c r="K649" i="1"/>
  <c r="J633" i="1"/>
  <c r="K633" i="1"/>
  <c r="J625" i="1"/>
  <c r="K625" i="1"/>
  <c r="J613" i="1"/>
  <c r="K613" i="1"/>
  <c r="J597" i="1"/>
  <c r="K597" i="1"/>
  <c r="J585" i="1"/>
  <c r="K585" i="1"/>
  <c r="J577" i="1"/>
  <c r="K577" i="1"/>
  <c r="J565" i="1"/>
  <c r="K565" i="1"/>
  <c r="J553" i="1"/>
  <c r="K553" i="1"/>
  <c r="J541" i="1"/>
  <c r="K541" i="1"/>
  <c r="J525" i="1"/>
  <c r="K525" i="1"/>
  <c r="J509" i="1"/>
  <c r="K509" i="1"/>
  <c r="J497" i="1"/>
  <c r="K497" i="1"/>
  <c r="J485" i="1"/>
  <c r="K485" i="1"/>
  <c r="J473" i="1"/>
  <c r="K473" i="1"/>
  <c r="J461" i="1"/>
  <c r="K461" i="1"/>
  <c r="J449" i="1"/>
  <c r="K449" i="1"/>
  <c r="J437" i="1"/>
  <c r="K437" i="1"/>
  <c r="J425" i="1"/>
  <c r="K425" i="1"/>
  <c r="J413" i="1"/>
  <c r="K413" i="1"/>
  <c r="J401" i="1"/>
  <c r="K401" i="1"/>
  <c r="J389" i="1"/>
  <c r="K389" i="1"/>
  <c r="J377" i="1"/>
  <c r="K377" i="1"/>
  <c r="J365" i="1"/>
  <c r="K365" i="1"/>
  <c r="J353" i="1"/>
  <c r="K353" i="1"/>
  <c r="J341" i="1"/>
  <c r="K341" i="1"/>
  <c r="J329" i="1"/>
  <c r="K329" i="1"/>
  <c r="J317" i="1"/>
  <c r="K317" i="1" s="1"/>
  <c r="J305" i="1"/>
  <c r="L305" i="1" s="1"/>
  <c r="K305" i="1"/>
  <c r="J293" i="1"/>
  <c r="J281" i="1"/>
  <c r="K281" i="1"/>
  <c r="J269" i="1"/>
  <c r="K269" i="1" s="1"/>
  <c r="J257" i="1"/>
  <c r="L257" i="1" s="1"/>
  <c r="K257" i="1"/>
  <c r="J245" i="1"/>
  <c r="K245" i="1" s="1"/>
  <c r="J237" i="1"/>
  <c r="K237" i="1" s="1"/>
  <c r="J221" i="1"/>
  <c r="K221" i="1" s="1"/>
  <c r="J213" i="1"/>
  <c r="K213" i="1" s="1"/>
  <c r="J197" i="1"/>
  <c r="K197" i="1" s="1"/>
  <c r="J1340" i="1"/>
  <c r="K1340" i="1"/>
  <c r="J1328" i="1"/>
  <c r="K1328" i="1"/>
  <c r="J1312" i="1"/>
  <c r="K1312" i="1"/>
  <c r="J1300" i="1"/>
  <c r="K1300" i="1"/>
  <c r="J1288" i="1"/>
  <c r="K1288" i="1"/>
  <c r="J1276" i="1"/>
  <c r="K1276" i="1"/>
  <c r="J1264" i="1"/>
  <c r="K1264" i="1"/>
  <c r="J1256" i="1"/>
  <c r="K1256" i="1"/>
  <c r="J1240" i="1"/>
  <c r="K1240" i="1"/>
  <c r="J1228" i="1"/>
  <c r="K1228" i="1"/>
  <c r="J1220" i="1"/>
  <c r="K1220" i="1"/>
  <c r="J1204" i="1"/>
  <c r="K1204" i="1"/>
  <c r="J1192" i="1"/>
  <c r="K1192" i="1"/>
  <c r="J1180" i="1"/>
  <c r="K1180" i="1"/>
  <c r="J1172" i="1"/>
  <c r="K1172" i="1"/>
  <c r="J1160" i="1"/>
  <c r="K1160" i="1"/>
  <c r="J1144" i="1"/>
  <c r="K1144" i="1"/>
  <c r="J1132" i="1"/>
  <c r="K1132" i="1"/>
  <c r="J1120" i="1"/>
  <c r="K1120" i="1"/>
  <c r="J1108" i="1"/>
  <c r="K1108" i="1"/>
  <c r="J1096" i="1"/>
  <c r="K1096" i="1"/>
  <c r="J1084" i="1"/>
  <c r="K1084" i="1"/>
  <c r="J1072" i="1"/>
  <c r="K1072" i="1"/>
  <c r="J1060" i="1"/>
  <c r="K1060" i="1"/>
  <c r="J1048" i="1"/>
  <c r="K1048" i="1"/>
  <c r="J1036" i="1"/>
  <c r="K1036" i="1"/>
  <c r="J1024" i="1"/>
  <c r="K1024" i="1"/>
  <c r="J1012" i="1"/>
  <c r="K1012" i="1"/>
  <c r="J1004" i="1"/>
  <c r="K1004" i="1"/>
  <c r="J988" i="1"/>
  <c r="K988" i="1"/>
  <c r="J980" i="1"/>
  <c r="K980" i="1"/>
  <c r="J964" i="1"/>
  <c r="K964" i="1"/>
  <c r="J952" i="1"/>
  <c r="K952" i="1"/>
  <c r="J940" i="1"/>
  <c r="K940" i="1"/>
  <c r="J932" i="1"/>
  <c r="K932" i="1"/>
  <c r="J920" i="1"/>
  <c r="K920" i="1"/>
  <c r="J904" i="1"/>
  <c r="K904" i="1"/>
  <c r="J896" i="1"/>
  <c r="K896" i="1"/>
  <c r="J876" i="1"/>
  <c r="K876" i="1"/>
  <c r="J1342" i="1"/>
  <c r="K1342" i="1"/>
  <c r="J1338" i="1"/>
  <c r="K1338" i="1"/>
  <c r="J1334" i="1"/>
  <c r="K1334" i="1"/>
  <c r="J1330" i="1"/>
  <c r="K1330" i="1"/>
  <c r="J1326" i="1"/>
  <c r="K1326" i="1"/>
  <c r="J1322" i="1"/>
  <c r="K1322" i="1"/>
  <c r="J1318" i="1"/>
  <c r="K1318" i="1"/>
  <c r="J1314" i="1"/>
  <c r="K1314" i="1"/>
  <c r="J1310" i="1"/>
  <c r="K1310" i="1"/>
  <c r="J1306" i="1"/>
  <c r="K1306" i="1"/>
  <c r="J1302" i="1"/>
  <c r="K1302" i="1"/>
  <c r="J1298" i="1"/>
  <c r="K1298" i="1"/>
  <c r="J1294" i="1"/>
  <c r="K1294" i="1"/>
  <c r="J1290" i="1"/>
  <c r="K1290" i="1"/>
  <c r="J1286" i="1"/>
  <c r="K1286" i="1"/>
  <c r="J1282" i="1"/>
  <c r="K1282" i="1"/>
  <c r="J1278" i="1"/>
  <c r="K1278" i="1"/>
  <c r="J1274" i="1"/>
  <c r="K1274" i="1"/>
  <c r="J1270" i="1"/>
  <c r="K1270" i="1"/>
  <c r="J1266" i="1"/>
  <c r="K1266" i="1"/>
  <c r="J1262" i="1"/>
  <c r="K1262" i="1"/>
  <c r="J1258" i="1"/>
  <c r="K1258" i="1"/>
  <c r="J1254" i="1"/>
  <c r="K1254" i="1"/>
  <c r="J1250" i="1"/>
  <c r="K1250" i="1"/>
  <c r="J1246" i="1"/>
  <c r="K1246" i="1"/>
  <c r="J1242" i="1"/>
  <c r="K1242" i="1"/>
  <c r="J1238" i="1"/>
  <c r="K1238" i="1"/>
  <c r="J1234" i="1"/>
  <c r="K1234" i="1"/>
  <c r="J1230" i="1"/>
  <c r="K1230" i="1"/>
  <c r="J1226" i="1"/>
  <c r="K1226" i="1"/>
  <c r="J1222" i="1"/>
  <c r="K1222" i="1"/>
  <c r="J1218" i="1"/>
  <c r="K1218" i="1"/>
  <c r="J1214" i="1"/>
  <c r="K1214" i="1"/>
  <c r="J1210" i="1"/>
  <c r="K1210" i="1"/>
  <c r="J1206" i="1"/>
  <c r="K1206" i="1"/>
  <c r="J1202" i="1"/>
  <c r="K1202" i="1"/>
  <c r="J1198" i="1"/>
  <c r="K1198" i="1"/>
  <c r="J1194" i="1"/>
  <c r="K1194" i="1"/>
  <c r="J1190" i="1"/>
  <c r="K1190" i="1"/>
  <c r="J1186" i="1"/>
  <c r="K1186" i="1"/>
  <c r="J1182" i="1"/>
  <c r="K1182" i="1"/>
  <c r="J1178" i="1"/>
  <c r="K1178" i="1"/>
  <c r="J1174" i="1"/>
  <c r="K1174" i="1"/>
  <c r="J1170" i="1"/>
  <c r="K1170" i="1"/>
  <c r="J1166" i="1"/>
  <c r="K1166" i="1"/>
  <c r="J1162" i="1"/>
  <c r="K1162" i="1"/>
  <c r="J1158" i="1"/>
  <c r="K1158" i="1"/>
  <c r="J1154" i="1"/>
  <c r="K1154" i="1"/>
  <c r="J1150" i="1"/>
  <c r="K1150" i="1"/>
  <c r="J1146" i="1"/>
  <c r="K1146" i="1"/>
  <c r="J1142" i="1"/>
  <c r="K1142" i="1"/>
  <c r="J1138" i="1"/>
  <c r="K1138" i="1"/>
  <c r="J1134" i="1"/>
  <c r="K1134" i="1"/>
  <c r="J1130" i="1"/>
  <c r="K1130" i="1"/>
  <c r="J1126" i="1"/>
  <c r="K1126" i="1"/>
  <c r="J1122" i="1"/>
  <c r="K1122" i="1"/>
  <c r="J1118" i="1"/>
  <c r="K1118" i="1"/>
  <c r="J1114" i="1"/>
  <c r="K1114" i="1"/>
  <c r="J1110" i="1"/>
  <c r="K1110" i="1"/>
  <c r="J1106" i="1"/>
  <c r="K1106" i="1"/>
  <c r="J1102" i="1"/>
  <c r="K1102" i="1"/>
  <c r="J1098" i="1"/>
  <c r="K1098" i="1"/>
  <c r="J1094" i="1"/>
  <c r="K1094" i="1"/>
  <c r="J1090" i="1"/>
  <c r="K1090" i="1"/>
  <c r="J1086" i="1"/>
  <c r="K1086" i="1"/>
  <c r="J1082" i="1"/>
  <c r="K1082" i="1"/>
  <c r="J1078" i="1"/>
  <c r="K1078" i="1"/>
  <c r="J1074" i="1"/>
  <c r="K1074" i="1"/>
  <c r="J1070" i="1"/>
  <c r="K1070" i="1"/>
  <c r="J1066" i="1"/>
  <c r="K1066" i="1"/>
  <c r="J1062" i="1"/>
  <c r="K1062" i="1"/>
  <c r="J1058" i="1"/>
  <c r="K1058" i="1"/>
  <c r="J1054" i="1"/>
  <c r="K1054" i="1"/>
  <c r="J1050" i="1"/>
  <c r="K1050" i="1"/>
  <c r="J1046" i="1"/>
  <c r="K1046" i="1"/>
  <c r="J1042" i="1"/>
  <c r="K1042" i="1"/>
  <c r="J1038" i="1"/>
  <c r="K1038" i="1"/>
  <c r="J1034" i="1"/>
  <c r="K1034" i="1"/>
  <c r="J1030" i="1"/>
  <c r="K1030" i="1"/>
  <c r="J1026" i="1"/>
  <c r="K1026" i="1"/>
  <c r="J1022" i="1"/>
  <c r="K1022" i="1"/>
  <c r="J1018" i="1"/>
  <c r="K1018" i="1"/>
  <c r="J1014" i="1"/>
  <c r="K1014" i="1"/>
  <c r="J1010" i="1"/>
  <c r="K1010" i="1"/>
  <c r="J1006" i="1"/>
  <c r="K1006" i="1"/>
  <c r="J1002" i="1"/>
  <c r="K1002" i="1"/>
  <c r="J998" i="1"/>
  <c r="K998" i="1"/>
  <c r="J994" i="1"/>
  <c r="K994" i="1"/>
  <c r="J990" i="1"/>
  <c r="K990" i="1"/>
  <c r="J986" i="1"/>
  <c r="K986" i="1"/>
  <c r="J982" i="1"/>
  <c r="K982" i="1"/>
  <c r="J978" i="1"/>
  <c r="K978" i="1"/>
  <c r="J974" i="1"/>
  <c r="K974" i="1"/>
  <c r="J970" i="1"/>
  <c r="K970" i="1"/>
  <c r="J966" i="1"/>
  <c r="K966" i="1"/>
  <c r="J962" i="1"/>
  <c r="K962" i="1"/>
  <c r="J958" i="1"/>
  <c r="K958" i="1"/>
  <c r="J954" i="1"/>
  <c r="K954" i="1"/>
  <c r="J950" i="1"/>
  <c r="K950" i="1"/>
  <c r="J946" i="1"/>
  <c r="K946" i="1"/>
  <c r="J942" i="1"/>
  <c r="K942" i="1"/>
  <c r="J938" i="1"/>
  <c r="K938" i="1"/>
  <c r="J934" i="1"/>
  <c r="K934" i="1"/>
  <c r="J930" i="1"/>
  <c r="K930" i="1"/>
  <c r="J926" i="1"/>
  <c r="K926" i="1"/>
  <c r="J922" i="1"/>
  <c r="K922" i="1"/>
  <c r="J918" i="1"/>
  <c r="K918" i="1"/>
  <c r="J914" i="1"/>
  <c r="K914" i="1"/>
  <c r="J910" i="1"/>
  <c r="K910" i="1"/>
  <c r="J906" i="1"/>
  <c r="K906" i="1"/>
  <c r="J902" i="1"/>
  <c r="K902" i="1"/>
  <c r="J898" i="1"/>
  <c r="K898" i="1"/>
  <c r="J894" i="1"/>
  <c r="K894" i="1"/>
  <c r="J890" i="1"/>
  <c r="K890" i="1"/>
  <c r="J886" i="1"/>
  <c r="K886" i="1"/>
  <c r="J882" i="1"/>
  <c r="K882" i="1"/>
  <c r="J878" i="1"/>
  <c r="K878" i="1"/>
  <c r="J874" i="1"/>
  <c r="K874" i="1"/>
  <c r="J870" i="1"/>
  <c r="K870" i="1"/>
  <c r="J866" i="1"/>
  <c r="K866" i="1"/>
  <c r="J862" i="1"/>
  <c r="K862" i="1"/>
  <c r="J858" i="1"/>
  <c r="K858" i="1"/>
  <c r="J854" i="1"/>
  <c r="K854" i="1"/>
  <c r="J850" i="1"/>
  <c r="K850" i="1"/>
  <c r="J846" i="1"/>
  <c r="K846" i="1"/>
  <c r="J842" i="1"/>
  <c r="K842" i="1"/>
  <c r="J838" i="1"/>
  <c r="K838" i="1"/>
  <c r="J834" i="1"/>
  <c r="K834" i="1"/>
  <c r="J830" i="1"/>
  <c r="K830" i="1"/>
  <c r="J826" i="1"/>
  <c r="K826" i="1"/>
  <c r="J822" i="1"/>
  <c r="K822" i="1"/>
  <c r="J818" i="1"/>
  <c r="K818" i="1"/>
  <c r="J814" i="1"/>
  <c r="K814" i="1"/>
  <c r="J810" i="1"/>
  <c r="K810" i="1"/>
  <c r="J806" i="1"/>
  <c r="K806" i="1"/>
  <c r="J802" i="1"/>
  <c r="K802" i="1"/>
  <c r="J798" i="1"/>
  <c r="K798" i="1"/>
  <c r="J794" i="1"/>
  <c r="K794" i="1"/>
  <c r="J790" i="1"/>
  <c r="K790" i="1"/>
  <c r="J786" i="1"/>
  <c r="K786" i="1"/>
  <c r="J782" i="1"/>
  <c r="K782" i="1"/>
  <c r="J778" i="1"/>
  <c r="K778" i="1"/>
  <c r="J774" i="1"/>
  <c r="K774" i="1"/>
  <c r="J770" i="1"/>
  <c r="K770" i="1"/>
  <c r="J766" i="1"/>
  <c r="K766" i="1"/>
  <c r="J762" i="1"/>
  <c r="K762" i="1"/>
  <c r="J758" i="1"/>
  <c r="K758" i="1"/>
  <c r="J754" i="1"/>
  <c r="K754" i="1"/>
  <c r="J750" i="1"/>
  <c r="K750" i="1"/>
  <c r="J746" i="1"/>
  <c r="K746" i="1"/>
  <c r="J742" i="1"/>
  <c r="K742" i="1"/>
  <c r="J738" i="1"/>
  <c r="K738" i="1"/>
  <c r="J734" i="1"/>
  <c r="K734" i="1"/>
  <c r="J730" i="1"/>
  <c r="K730" i="1"/>
  <c r="J726" i="1"/>
  <c r="K726" i="1"/>
  <c r="J722" i="1"/>
  <c r="K722" i="1"/>
  <c r="J718" i="1"/>
  <c r="K718" i="1"/>
  <c r="J714" i="1"/>
  <c r="K714" i="1"/>
  <c r="J710" i="1"/>
  <c r="K710" i="1"/>
  <c r="J706" i="1"/>
  <c r="K706" i="1"/>
  <c r="J702" i="1"/>
  <c r="K702" i="1"/>
  <c r="J698" i="1"/>
  <c r="K698" i="1"/>
  <c r="J694" i="1"/>
  <c r="K694" i="1"/>
  <c r="J690" i="1"/>
  <c r="K690" i="1"/>
  <c r="J686" i="1"/>
  <c r="K686" i="1"/>
  <c r="J682" i="1"/>
  <c r="K682" i="1"/>
  <c r="J678" i="1"/>
  <c r="K678" i="1"/>
  <c r="J674" i="1"/>
  <c r="K674" i="1"/>
  <c r="J670" i="1"/>
  <c r="K670" i="1"/>
  <c r="J666" i="1"/>
  <c r="K666" i="1"/>
  <c r="J662" i="1"/>
  <c r="K662" i="1"/>
  <c r="J658" i="1"/>
  <c r="K658" i="1"/>
  <c r="J654" i="1"/>
  <c r="K654" i="1"/>
  <c r="J650" i="1"/>
  <c r="K650" i="1"/>
  <c r="J646" i="1"/>
  <c r="K646" i="1"/>
  <c r="J642" i="1"/>
  <c r="K642" i="1"/>
  <c r="J638" i="1"/>
  <c r="K638" i="1"/>
  <c r="J634" i="1"/>
  <c r="K634" i="1"/>
  <c r="J630" i="1"/>
  <c r="K630" i="1"/>
  <c r="J626" i="1"/>
  <c r="K626" i="1"/>
  <c r="J622" i="1"/>
  <c r="K622" i="1"/>
  <c r="J618" i="1"/>
  <c r="K618" i="1"/>
  <c r="J614" i="1"/>
  <c r="K614" i="1"/>
  <c r="J610" i="1"/>
  <c r="K610" i="1"/>
  <c r="J606" i="1"/>
  <c r="K606" i="1"/>
  <c r="J602" i="1"/>
  <c r="K602" i="1"/>
  <c r="J598" i="1"/>
  <c r="K598" i="1"/>
  <c r="J594" i="1"/>
  <c r="K594" i="1"/>
  <c r="J590" i="1"/>
  <c r="K590" i="1"/>
  <c r="J586" i="1"/>
  <c r="K586" i="1"/>
  <c r="J582" i="1"/>
  <c r="K582" i="1"/>
  <c r="J578" i="1"/>
  <c r="K578" i="1"/>
  <c r="J574" i="1"/>
  <c r="K574" i="1"/>
  <c r="J570" i="1"/>
  <c r="K570" i="1"/>
  <c r="J566" i="1"/>
  <c r="K566" i="1"/>
  <c r="J562" i="1"/>
  <c r="K562" i="1"/>
  <c r="J558" i="1"/>
  <c r="K558" i="1"/>
  <c r="J554" i="1"/>
  <c r="K554" i="1"/>
  <c r="J550" i="1"/>
  <c r="K550" i="1"/>
  <c r="J546" i="1"/>
  <c r="K546" i="1"/>
  <c r="J542" i="1"/>
  <c r="K542" i="1"/>
  <c r="J538" i="1"/>
  <c r="K538" i="1"/>
  <c r="J534" i="1"/>
  <c r="K534" i="1"/>
  <c r="J530" i="1"/>
  <c r="K530" i="1"/>
  <c r="J526" i="1"/>
  <c r="K526" i="1"/>
  <c r="J522" i="1"/>
  <c r="K522" i="1"/>
  <c r="J518" i="1"/>
  <c r="K518" i="1"/>
  <c r="J514" i="1"/>
  <c r="K514" i="1"/>
  <c r="J510" i="1"/>
  <c r="K510" i="1"/>
  <c r="J506" i="1"/>
  <c r="K506" i="1"/>
  <c r="J502" i="1"/>
  <c r="K502" i="1"/>
  <c r="J498" i="1"/>
  <c r="K498" i="1"/>
  <c r="J494" i="1"/>
  <c r="K494" i="1"/>
  <c r="J490" i="1"/>
  <c r="K490" i="1"/>
  <c r="J486" i="1"/>
  <c r="K486" i="1"/>
  <c r="J482" i="1"/>
  <c r="K482" i="1"/>
  <c r="J478" i="1"/>
  <c r="K478" i="1"/>
  <c r="J474" i="1"/>
  <c r="K474" i="1"/>
  <c r="J470" i="1"/>
  <c r="K470" i="1"/>
  <c r="J466" i="1"/>
  <c r="K466" i="1"/>
  <c r="J462" i="1"/>
  <c r="K462" i="1"/>
  <c r="J458" i="1"/>
  <c r="K458" i="1"/>
  <c r="J454" i="1"/>
  <c r="K454" i="1"/>
  <c r="J450" i="1"/>
  <c r="K450" i="1"/>
  <c r="J446" i="1"/>
  <c r="K446" i="1"/>
  <c r="J442" i="1"/>
  <c r="K442" i="1"/>
  <c r="J438" i="1"/>
  <c r="K438" i="1"/>
  <c r="J434" i="1"/>
  <c r="K434" i="1"/>
  <c r="J430" i="1"/>
  <c r="K430" i="1"/>
  <c r="J426" i="1"/>
  <c r="K426" i="1"/>
  <c r="J422" i="1"/>
  <c r="K422" i="1"/>
  <c r="J418" i="1"/>
  <c r="K418" i="1"/>
  <c r="J414" i="1"/>
  <c r="K414" i="1"/>
  <c r="J410" i="1"/>
  <c r="K410" i="1"/>
  <c r="J406" i="1"/>
  <c r="K406" i="1"/>
  <c r="J402" i="1"/>
  <c r="K402" i="1"/>
  <c r="J398" i="1"/>
  <c r="K398" i="1"/>
  <c r="J394" i="1"/>
  <c r="K394" i="1"/>
  <c r="J390" i="1"/>
  <c r="K390" i="1"/>
  <c r="J386" i="1"/>
  <c r="K386" i="1"/>
  <c r="J382" i="1"/>
  <c r="K382" i="1"/>
  <c r="J378" i="1"/>
  <c r="K378" i="1"/>
  <c r="J374" i="1"/>
  <c r="K374" i="1"/>
  <c r="J370" i="1"/>
  <c r="K370" i="1"/>
  <c r="J366" i="1"/>
  <c r="K366" i="1"/>
  <c r="J362" i="1"/>
  <c r="K362" i="1"/>
  <c r="J358" i="1"/>
  <c r="K358" i="1"/>
  <c r="J354" i="1"/>
  <c r="K354" i="1"/>
  <c r="J350" i="1"/>
  <c r="K350" i="1"/>
  <c r="J346" i="1"/>
  <c r="K346" i="1"/>
  <c r="J342" i="1"/>
  <c r="K342" i="1"/>
  <c r="J338" i="1"/>
  <c r="K338" i="1"/>
  <c r="J334" i="1"/>
  <c r="K334" i="1" s="1"/>
  <c r="J330" i="1"/>
  <c r="L330" i="1" s="1"/>
  <c r="K330" i="1"/>
  <c r="J326" i="1"/>
  <c r="K326" i="1" s="1"/>
  <c r="J322" i="1"/>
  <c r="K322" i="1"/>
  <c r="J318" i="1"/>
  <c r="K318" i="1" s="1"/>
  <c r="J314" i="1"/>
  <c r="L314" i="1" s="1"/>
  <c r="K314" i="1"/>
  <c r="J310" i="1"/>
  <c r="J306" i="1"/>
  <c r="K306" i="1"/>
  <c r="J302" i="1"/>
  <c r="K302" i="1" s="1"/>
  <c r="J298" i="1"/>
  <c r="L298" i="1" s="1"/>
  <c r="K298" i="1"/>
  <c r="J294" i="1"/>
  <c r="K294" i="1" s="1"/>
  <c r="J290" i="1"/>
  <c r="K290" i="1"/>
  <c r="J286" i="1"/>
  <c r="K286" i="1" s="1"/>
  <c r="J282" i="1"/>
  <c r="L282" i="1" s="1"/>
  <c r="K282" i="1"/>
  <c r="J278" i="1"/>
  <c r="J274" i="1"/>
  <c r="K274" i="1"/>
  <c r="J270" i="1"/>
  <c r="K270" i="1" s="1"/>
  <c r="J266" i="1"/>
  <c r="L266" i="1" s="1"/>
  <c r="K266" i="1"/>
  <c r="J262" i="1"/>
  <c r="K262" i="1" s="1"/>
  <c r="J258" i="1"/>
  <c r="K258" i="1"/>
  <c r="J254" i="1"/>
  <c r="K254" i="1" s="1"/>
  <c r="J250" i="1"/>
  <c r="L250" i="1" s="1"/>
  <c r="K250" i="1"/>
  <c r="J246" i="1"/>
  <c r="J242" i="1"/>
  <c r="K242" i="1" s="1"/>
  <c r="J238" i="1"/>
  <c r="K238" i="1" s="1"/>
  <c r="J234" i="1"/>
  <c r="K234" i="1" s="1"/>
  <c r="J230" i="1"/>
  <c r="K230" i="1" s="1"/>
  <c r="J226" i="1"/>
  <c r="K226" i="1" s="1"/>
  <c r="J222" i="1"/>
  <c r="K222" i="1" s="1"/>
  <c r="J218" i="1"/>
  <c r="K218" i="1" s="1"/>
  <c r="J214" i="1"/>
  <c r="J210" i="1"/>
  <c r="K210" i="1" s="1"/>
  <c r="J206" i="1"/>
  <c r="K206" i="1" s="1"/>
  <c r="J202" i="1"/>
  <c r="K202" i="1" s="1"/>
  <c r="J198" i="1"/>
  <c r="K198" i="1" s="1"/>
  <c r="J194" i="1"/>
  <c r="K194" i="1" s="1"/>
  <c r="J190" i="1"/>
  <c r="K190" i="1" s="1"/>
  <c r="J186" i="1"/>
  <c r="K186" i="1" s="1"/>
  <c r="J182" i="1"/>
  <c r="K182" i="1" s="1"/>
  <c r="J178" i="1"/>
  <c r="K178" i="1" s="1"/>
  <c r="J174" i="1"/>
  <c r="K174" i="1" s="1"/>
  <c r="J170" i="1"/>
  <c r="K170" i="1" s="1"/>
  <c r="J166" i="1"/>
  <c r="J162" i="1"/>
  <c r="K162" i="1" s="1"/>
  <c r="J158" i="1"/>
  <c r="K158" i="1" s="1"/>
  <c r="J154" i="1"/>
  <c r="K154" i="1" s="1"/>
  <c r="J150" i="1"/>
  <c r="K150" i="1" s="1"/>
  <c r="J146" i="1"/>
  <c r="K146" i="1" s="1"/>
  <c r="J142" i="1"/>
  <c r="J138" i="1"/>
  <c r="K138" i="1" s="1"/>
  <c r="J134" i="1"/>
  <c r="K134" i="1"/>
  <c r="J130" i="1"/>
  <c r="J126" i="1"/>
  <c r="L126" i="1" s="1"/>
  <c r="K126" i="1"/>
  <c r="J122" i="1"/>
  <c r="K122" i="1" s="1"/>
  <c r="J118" i="1"/>
  <c r="K118" i="1"/>
  <c r="J114" i="1"/>
  <c r="J110" i="1"/>
  <c r="L110" i="1" s="1"/>
  <c r="K110" i="1"/>
  <c r="J106" i="1"/>
  <c r="K106" i="1" s="1"/>
  <c r="J102" i="1"/>
  <c r="K102" i="1"/>
  <c r="J98" i="1"/>
  <c r="K98" i="1"/>
  <c r="J94" i="1"/>
  <c r="K94" i="1"/>
  <c r="J90" i="1"/>
  <c r="K90" i="1"/>
  <c r="J86" i="1"/>
  <c r="K86" i="1"/>
  <c r="J82" i="1"/>
  <c r="K82" i="1"/>
  <c r="J1345" i="1"/>
  <c r="K1345" i="1"/>
  <c r="J1333" i="1"/>
  <c r="K1333" i="1"/>
  <c r="J1321" i="1"/>
  <c r="K1321" i="1"/>
  <c r="J1309" i="1"/>
  <c r="K1309" i="1"/>
  <c r="J1297" i="1"/>
  <c r="K1297" i="1"/>
  <c r="J1285" i="1"/>
  <c r="K1285" i="1"/>
  <c r="J1273" i="1"/>
  <c r="K1273" i="1"/>
  <c r="J1261" i="1"/>
  <c r="K1261" i="1"/>
  <c r="J1249" i="1"/>
  <c r="K1249" i="1"/>
  <c r="J1245" i="1"/>
  <c r="K1245" i="1"/>
  <c r="J1233" i="1"/>
  <c r="K1233" i="1"/>
  <c r="J1221" i="1"/>
  <c r="K1221" i="1"/>
  <c r="J1209" i="1"/>
  <c r="K1209" i="1"/>
  <c r="J1197" i="1"/>
  <c r="K1197" i="1"/>
  <c r="J1185" i="1"/>
  <c r="K1185" i="1"/>
  <c r="J1173" i="1"/>
  <c r="K1173" i="1"/>
  <c r="J1161" i="1"/>
  <c r="K1161" i="1"/>
  <c r="J1149" i="1"/>
  <c r="K1149" i="1"/>
  <c r="J1137" i="1"/>
  <c r="K1137" i="1"/>
  <c r="J1125" i="1"/>
  <c r="K1125" i="1"/>
  <c r="J1113" i="1"/>
  <c r="K1113" i="1"/>
  <c r="J1101" i="1"/>
  <c r="K1101" i="1"/>
  <c r="J1089" i="1"/>
  <c r="K1089" i="1"/>
  <c r="J1077" i="1"/>
  <c r="K1077" i="1"/>
  <c r="J1065" i="1"/>
  <c r="K1065" i="1"/>
  <c r="J1053" i="1"/>
  <c r="K1053" i="1"/>
  <c r="J1041" i="1"/>
  <c r="K1041" i="1"/>
  <c r="J1029" i="1"/>
  <c r="K1029" i="1"/>
  <c r="J1025" i="1"/>
  <c r="K1025" i="1"/>
  <c r="J1013" i="1"/>
  <c r="K1013" i="1"/>
  <c r="J1001" i="1"/>
  <c r="K1001" i="1"/>
  <c r="J989" i="1"/>
  <c r="K989" i="1"/>
  <c r="J977" i="1"/>
  <c r="K977" i="1"/>
  <c r="J965" i="1"/>
  <c r="K965" i="1"/>
  <c r="J953" i="1"/>
  <c r="K953" i="1"/>
  <c r="J941" i="1"/>
  <c r="K941" i="1"/>
  <c r="J929" i="1"/>
  <c r="K929" i="1"/>
  <c r="J917" i="1"/>
  <c r="K917" i="1"/>
  <c r="J905" i="1"/>
  <c r="K905" i="1"/>
  <c r="J893" i="1"/>
  <c r="K893" i="1"/>
  <c r="J881" i="1"/>
  <c r="K881" i="1"/>
  <c r="J869" i="1"/>
  <c r="K869" i="1"/>
  <c r="J857" i="1"/>
  <c r="K857" i="1"/>
  <c r="J785" i="1"/>
  <c r="K785" i="1"/>
  <c r="J757" i="1"/>
  <c r="K757" i="1"/>
  <c r="J749" i="1"/>
  <c r="K749" i="1"/>
  <c r="J741" i="1"/>
  <c r="K741" i="1"/>
  <c r="J733" i="1"/>
  <c r="K733" i="1"/>
  <c r="J725" i="1"/>
  <c r="K725" i="1"/>
  <c r="J713" i="1"/>
  <c r="K713" i="1"/>
  <c r="J701" i="1"/>
  <c r="K701" i="1"/>
  <c r="J689" i="1"/>
  <c r="K689" i="1"/>
  <c r="J677" i="1"/>
  <c r="K677" i="1"/>
  <c r="J665" i="1"/>
  <c r="K665" i="1"/>
  <c r="J653" i="1"/>
  <c r="K653" i="1"/>
  <c r="J641" i="1"/>
  <c r="K641" i="1"/>
  <c r="J629" i="1"/>
  <c r="K629" i="1"/>
  <c r="J617" i="1"/>
  <c r="K617" i="1"/>
  <c r="J605" i="1"/>
  <c r="K605" i="1"/>
  <c r="J593" i="1"/>
  <c r="K593" i="1"/>
  <c r="J581" i="1"/>
  <c r="K581" i="1"/>
  <c r="J569" i="1"/>
  <c r="K569" i="1"/>
  <c r="J557" i="1"/>
  <c r="K557" i="1"/>
  <c r="J545" i="1"/>
  <c r="K545" i="1"/>
  <c r="J537" i="1"/>
  <c r="K537" i="1"/>
  <c r="J529" i="1"/>
  <c r="K529" i="1"/>
  <c r="J517" i="1"/>
  <c r="K517" i="1"/>
  <c r="J505" i="1"/>
  <c r="K505" i="1"/>
  <c r="J493" i="1"/>
  <c r="K493" i="1"/>
  <c r="J477" i="1"/>
  <c r="K477" i="1"/>
  <c r="J465" i="1"/>
  <c r="K465" i="1"/>
  <c r="J453" i="1"/>
  <c r="K453" i="1"/>
  <c r="J445" i="1"/>
  <c r="K445" i="1"/>
  <c r="J433" i="1"/>
  <c r="K433" i="1"/>
  <c r="J417" i="1"/>
  <c r="K417" i="1"/>
  <c r="J405" i="1"/>
  <c r="K405" i="1"/>
  <c r="J393" i="1"/>
  <c r="K393" i="1"/>
  <c r="J381" i="1"/>
  <c r="K381" i="1"/>
  <c r="J369" i="1"/>
  <c r="K369" i="1"/>
  <c r="J357" i="1"/>
  <c r="K357" i="1"/>
  <c r="J345" i="1"/>
  <c r="K345" i="1"/>
  <c r="J333" i="1"/>
  <c r="J321" i="1"/>
  <c r="L321" i="1" s="1"/>
  <c r="K321" i="1"/>
  <c r="J313" i="1"/>
  <c r="J301" i="1"/>
  <c r="K301" i="1"/>
  <c r="J289" i="1"/>
  <c r="K289" i="1" s="1"/>
  <c r="J273" i="1"/>
  <c r="L273" i="1" s="1"/>
  <c r="K273" i="1"/>
  <c r="J265" i="1"/>
  <c r="J253" i="1"/>
  <c r="K253" i="1"/>
  <c r="J241" i="1"/>
  <c r="K241" i="1" s="1"/>
  <c r="J229" i="1"/>
  <c r="K229" i="1" s="1"/>
  <c r="J217" i="1"/>
  <c r="K217" i="1" s="1"/>
  <c r="J201" i="1"/>
  <c r="K201" i="1" s="1"/>
  <c r="J1344" i="1"/>
  <c r="K1344" i="1"/>
  <c r="J1332" i="1"/>
  <c r="K1332" i="1"/>
  <c r="J1320" i="1"/>
  <c r="K1320" i="1"/>
  <c r="J1308" i="1"/>
  <c r="K1308" i="1"/>
  <c r="J1296" i="1"/>
  <c r="K1296" i="1"/>
  <c r="J1284" i="1"/>
  <c r="K1284" i="1"/>
  <c r="J1272" i="1"/>
  <c r="K1272" i="1"/>
  <c r="J1260" i="1"/>
  <c r="K1260" i="1"/>
  <c r="J1248" i="1"/>
  <c r="K1248" i="1"/>
  <c r="J1236" i="1"/>
  <c r="K1236" i="1"/>
  <c r="J1224" i="1"/>
  <c r="K1224" i="1"/>
  <c r="J1212" i="1"/>
  <c r="K1212" i="1"/>
  <c r="J1200" i="1"/>
  <c r="K1200" i="1"/>
  <c r="J1188" i="1"/>
  <c r="K1188" i="1"/>
  <c r="J1176" i="1"/>
  <c r="K1176" i="1"/>
  <c r="J1164" i="1"/>
  <c r="K1164" i="1"/>
  <c r="J1152" i="1"/>
  <c r="K1152" i="1"/>
  <c r="J1140" i="1"/>
  <c r="K1140" i="1"/>
  <c r="J1128" i="1"/>
  <c r="K1128" i="1"/>
  <c r="J1116" i="1"/>
  <c r="K1116" i="1"/>
  <c r="J1104" i="1"/>
  <c r="K1104" i="1"/>
  <c r="J1092" i="1"/>
  <c r="K1092" i="1"/>
  <c r="J1080" i="1"/>
  <c r="K1080" i="1"/>
  <c r="J1068" i="1"/>
  <c r="K1068" i="1"/>
  <c r="J1056" i="1"/>
  <c r="K1056" i="1"/>
  <c r="J1044" i="1"/>
  <c r="K1044" i="1"/>
  <c r="J1032" i="1"/>
  <c r="K1032" i="1"/>
  <c r="J1020" i="1"/>
  <c r="K1020" i="1"/>
  <c r="J1008" i="1"/>
  <c r="K1008" i="1"/>
  <c r="J996" i="1"/>
  <c r="K996" i="1"/>
  <c r="J984" i="1"/>
  <c r="K984" i="1"/>
  <c r="J972" i="1"/>
  <c r="K972" i="1"/>
  <c r="J960" i="1"/>
  <c r="K960" i="1"/>
  <c r="J948" i="1"/>
  <c r="K948" i="1"/>
  <c r="J936" i="1"/>
  <c r="K936" i="1"/>
  <c r="J924" i="1"/>
  <c r="K924" i="1"/>
  <c r="J912" i="1"/>
  <c r="K912" i="1"/>
  <c r="J900" i="1"/>
  <c r="K900" i="1"/>
  <c r="J888" i="1"/>
  <c r="K888" i="1"/>
  <c r="J880" i="1"/>
  <c r="K880" i="1"/>
  <c r="J868" i="1"/>
  <c r="K868" i="1"/>
  <c r="J860" i="1"/>
  <c r="K860" i="1"/>
  <c r="J852" i="1"/>
  <c r="K852" i="1"/>
  <c r="J844" i="1"/>
  <c r="K844" i="1"/>
  <c r="J836" i="1"/>
  <c r="K836" i="1"/>
  <c r="J828" i="1"/>
  <c r="K828" i="1"/>
  <c r="J820" i="1"/>
  <c r="K820" i="1"/>
  <c r="J812" i="1"/>
  <c r="K812" i="1"/>
  <c r="J804" i="1"/>
  <c r="K804" i="1"/>
  <c r="J796" i="1"/>
  <c r="K796" i="1"/>
  <c r="J788" i="1"/>
  <c r="K788" i="1"/>
  <c r="J784" i="1"/>
  <c r="K784" i="1"/>
  <c r="J776" i="1"/>
  <c r="K776" i="1"/>
  <c r="J768" i="1"/>
  <c r="K768" i="1"/>
  <c r="J760" i="1"/>
  <c r="K760" i="1"/>
  <c r="J752" i="1"/>
  <c r="K752" i="1"/>
  <c r="J744" i="1"/>
  <c r="K744" i="1"/>
  <c r="J736" i="1"/>
  <c r="K736" i="1"/>
  <c r="J728" i="1"/>
  <c r="K728" i="1"/>
  <c r="J720" i="1"/>
  <c r="K720" i="1"/>
  <c r="J712" i="1"/>
  <c r="K712" i="1"/>
  <c r="J704" i="1"/>
  <c r="K704" i="1"/>
  <c r="J700" i="1"/>
  <c r="K700" i="1"/>
  <c r="J692" i="1"/>
  <c r="K692" i="1"/>
  <c r="J688" i="1"/>
  <c r="K688" i="1"/>
  <c r="J684" i="1"/>
  <c r="K684" i="1"/>
  <c r="J680" i="1"/>
  <c r="K680" i="1"/>
  <c r="J676" i="1"/>
  <c r="K676" i="1"/>
  <c r="J672" i="1"/>
  <c r="K672" i="1"/>
  <c r="J668" i="1"/>
  <c r="K668" i="1"/>
  <c r="J664" i="1"/>
  <c r="K664" i="1"/>
  <c r="J660" i="1"/>
  <c r="K660" i="1"/>
  <c r="J656" i="1"/>
  <c r="K656" i="1"/>
  <c r="J652" i="1"/>
  <c r="K652" i="1"/>
  <c r="J648" i="1"/>
  <c r="K648" i="1"/>
  <c r="J644" i="1"/>
  <c r="K644" i="1"/>
  <c r="J640" i="1"/>
  <c r="K640" i="1"/>
  <c r="J636" i="1"/>
  <c r="K636" i="1"/>
  <c r="J632" i="1"/>
  <c r="K632" i="1"/>
  <c r="J628" i="1"/>
  <c r="K628" i="1"/>
  <c r="J624" i="1"/>
  <c r="K624" i="1"/>
  <c r="J620" i="1"/>
  <c r="K620" i="1"/>
  <c r="J616" i="1"/>
  <c r="K616" i="1"/>
  <c r="J612" i="1"/>
  <c r="K612" i="1"/>
  <c r="J608" i="1"/>
  <c r="K608" i="1"/>
  <c r="J604" i="1"/>
  <c r="K604" i="1"/>
  <c r="J600" i="1"/>
  <c r="K600" i="1"/>
  <c r="J596" i="1"/>
  <c r="K596" i="1"/>
  <c r="J592" i="1"/>
  <c r="K592" i="1"/>
  <c r="J588" i="1"/>
  <c r="K588" i="1"/>
  <c r="J584" i="1"/>
  <c r="K584" i="1"/>
  <c r="J580" i="1"/>
  <c r="K580" i="1"/>
  <c r="J576" i="1"/>
  <c r="K576" i="1"/>
  <c r="J572" i="1"/>
  <c r="K572" i="1"/>
  <c r="J568" i="1"/>
  <c r="K568" i="1"/>
  <c r="J564" i="1"/>
  <c r="K564" i="1"/>
  <c r="J560" i="1"/>
  <c r="K560" i="1"/>
  <c r="J556" i="1"/>
  <c r="K556" i="1"/>
  <c r="J552" i="1"/>
  <c r="K552" i="1"/>
  <c r="J548" i="1"/>
  <c r="K548" i="1"/>
  <c r="J544" i="1"/>
  <c r="K544" i="1"/>
  <c r="J540" i="1"/>
  <c r="K540" i="1"/>
  <c r="J536" i="1"/>
  <c r="K536" i="1"/>
  <c r="J532" i="1"/>
  <c r="K532" i="1"/>
  <c r="J528" i="1"/>
  <c r="K528" i="1"/>
  <c r="J524" i="1"/>
  <c r="K524" i="1"/>
  <c r="J520" i="1"/>
  <c r="K520" i="1"/>
  <c r="J516" i="1"/>
  <c r="K516" i="1"/>
  <c r="J512" i="1"/>
  <c r="K512" i="1"/>
  <c r="J508" i="1"/>
  <c r="K508" i="1"/>
  <c r="J504" i="1"/>
  <c r="K504" i="1"/>
  <c r="J500" i="1"/>
  <c r="K500" i="1"/>
  <c r="J496" i="1"/>
  <c r="K496" i="1"/>
  <c r="J492" i="1"/>
  <c r="K492" i="1"/>
  <c r="J488" i="1"/>
  <c r="K488" i="1"/>
  <c r="J484" i="1"/>
  <c r="K484" i="1"/>
  <c r="J480" i="1"/>
  <c r="K480" i="1"/>
  <c r="J476" i="1"/>
  <c r="K476" i="1"/>
  <c r="J472" i="1"/>
  <c r="K472" i="1"/>
  <c r="J468" i="1"/>
  <c r="K468" i="1"/>
  <c r="J464" i="1"/>
  <c r="K464" i="1"/>
  <c r="J460" i="1"/>
  <c r="K460" i="1"/>
  <c r="J456" i="1"/>
  <c r="K456" i="1"/>
  <c r="J452" i="1"/>
  <c r="K452" i="1"/>
  <c r="J448" i="1"/>
  <c r="K448" i="1"/>
  <c r="J444" i="1"/>
  <c r="K444" i="1"/>
  <c r="J440" i="1"/>
  <c r="K440" i="1"/>
  <c r="J436" i="1"/>
  <c r="K436" i="1"/>
  <c r="J432" i="1"/>
  <c r="K432" i="1"/>
  <c r="J428" i="1"/>
  <c r="K428" i="1"/>
  <c r="J424" i="1"/>
  <c r="K424" i="1"/>
  <c r="J420" i="1"/>
  <c r="K420" i="1"/>
  <c r="J416" i="1"/>
  <c r="K416" i="1"/>
  <c r="J412" i="1"/>
  <c r="K412" i="1"/>
  <c r="J408" i="1"/>
  <c r="K408" i="1"/>
  <c r="J404" i="1"/>
  <c r="K404" i="1"/>
  <c r="J400" i="1"/>
  <c r="K400" i="1"/>
  <c r="J396" i="1"/>
  <c r="K396" i="1"/>
  <c r="J392" i="1"/>
  <c r="K392" i="1"/>
  <c r="J388" i="1"/>
  <c r="K388" i="1"/>
  <c r="J384" i="1"/>
  <c r="K384" i="1"/>
  <c r="J380" i="1"/>
  <c r="K380" i="1"/>
  <c r="J376" i="1"/>
  <c r="K376" i="1"/>
  <c r="J372" i="1"/>
  <c r="K372" i="1"/>
  <c r="J368" i="1"/>
  <c r="K368" i="1"/>
  <c r="J364" i="1"/>
  <c r="K364" i="1"/>
  <c r="J360" i="1"/>
  <c r="K360" i="1"/>
  <c r="J356" i="1"/>
  <c r="K356" i="1"/>
  <c r="J352" i="1"/>
  <c r="K352" i="1"/>
  <c r="J348" i="1"/>
  <c r="K348" i="1"/>
  <c r="J344" i="1"/>
  <c r="K344" i="1"/>
  <c r="J340" i="1"/>
  <c r="K340" i="1"/>
  <c r="J336" i="1"/>
  <c r="J332" i="1"/>
  <c r="K332" i="1"/>
  <c r="J328" i="1"/>
  <c r="J324" i="1"/>
  <c r="L324" i="1" s="1"/>
  <c r="K324" i="1"/>
  <c r="J320" i="1"/>
  <c r="K320" i="1" s="1"/>
  <c r="J316" i="1"/>
  <c r="K316" i="1"/>
  <c r="J312" i="1"/>
  <c r="J308" i="1"/>
  <c r="L308" i="1" s="1"/>
  <c r="K308" i="1"/>
  <c r="J304" i="1"/>
  <c r="J300" i="1"/>
  <c r="K300" i="1"/>
  <c r="J296" i="1"/>
  <c r="J292" i="1"/>
  <c r="L292" i="1" s="1"/>
  <c r="K292" i="1"/>
  <c r="J288" i="1"/>
  <c r="K288" i="1" s="1"/>
  <c r="J284" i="1"/>
  <c r="K284" i="1"/>
  <c r="J280" i="1"/>
  <c r="J276" i="1"/>
  <c r="L276" i="1" s="1"/>
  <c r="K276" i="1"/>
  <c r="J272" i="1"/>
  <c r="J268" i="1"/>
  <c r="K268" i="1"/>
  <c r="J264" i="1"/>
  <c r="J260" i="1"/>
  <c r="L260" i="1" s="1"/>
  <c r="K260" i="1"/>
  <c r="J256" i="1"/>
  <c r="K256" i="1" s="1"/>
  <c r="J252" i="1"/>
  <c r="L252" i="1" s="1"/>
  <c r="K252" i="1"/>
  <c r="J248" i="1"/>
  <c r="J244" i="1"/>
  <c r="L244" i="1" s="1"/>
  <c r="K244" i="1"/>
  <c r="J240" i="1"/>
  <c r="K240" i="1" s="1"/>
  <c r="J236" i="1"/>
  <c r="K236" i="1" s="1"/>
  <c r="J232" i="1"/>
  <c r="K232" i="1" s="1"/>
  <c r="J228" i="1"/>
  <c r="K228" i="1" s="1"/>
  <c r="J224" i="1"/>
  <c r="K224" i="1" s="1"/>
  <c r="J220" i="1"/>
  <c r="K220" i="1" s="1"/>
  <c r="J216" i="1"/>
  <c r="K216" i="1" s="1"/>
  <c r="J212" i="1"/>
  <c r="K212" i="1" s="1"/>
  <c r="J208" i="1"/>
  <c r="K208" i="1" s="1"/>
  <c r="J204" i="1"/>
  <c r="J200" i="1"/>
  <c r="K200" i="1" s="1"/>
  <c r="J196" i="1"/>
  <c r="K196" i="1" s="1"/>
  <c r="J192" i="1"/>
  <c r="K192" i="1" s="1"/>
  <c r="J188" i="1"/>
  <c r="K188" i="1" s="1"/>
  <c r="J184" i="1"/>
  <c r="K184" i="1" s="1"/>
  <c r="J180" i="1"/>
  <c r="K180" i="1" s="1"/>
  <c r="J176" i="1"/>
  <c r="K176" i="1" s="1"/>
  <c r="J172" i="1"/>
  <c r="J168" i="1"/>
  <c r="K168" i="1" s="1"/>
  <c r="J164" i="1"/>
  <c r="K164" i="1" s="1"/>
  <c r="J160" i="1"/>
  <c r="K160" i="1" s="1"/>
  <c r="J156" i="1"/>
  <c r="K156" i="1" s="1"/>
  <c r="J152" i="1"/>
  <c r="K152" i="1" s="1"/>
  <c r="J148" i="1"/>
  <c r="K148" i="1" s="1"/>
  <c r="J144" i="1"/>
  <c r="K144" i="1" s="1"/>
  <c r="J140" i="1"/>
  <c r="K140" i="1" s="1"/>
  <c r="J136" i="1"/>
  <c r="K136" i="1" s="1"/>
  <c r="J132" i="1"/>
  <c r="L132" i="1" s="1"/>
  <c r="K132" i="1"/>
  <c r="J128" i="1"/>
  <c r="K128" i="1" s="1"/>
  <c r="J124" i="1"/>
  <c r="L124" i="1" s="1"/>
  <c r="K124" i="1"/>
  <c r="J120" i="1"/>
  <c r="J116" i="1"/>
  <c r="L116" i="1" s="1"/>
  <c r="K116" i="1"/>
  <c r="J112" i="1"/>
  <c r="K112" i="1" s="1"/>
  <c r="J108" i="1"/>
  <c r="L108" i="1" s="1"/>
  <c r="K108" i="1"/>
  <c r="J104" i="1"/>
  <c r="J100" i="1"/>
  <c r="L100" i="1" s="1"/>
  <c r="K100" i="1"/>
  <c r="J96" i="1"/>
  <c r="K96" i="1"/>
  <c r="J92" i="1"/>
  <c r="K92" i="1"/>
  <c r="J88" i="1"/>
  <c r="K88" i="1"/>
  <c r="J84" i="1"/>
  <c r="K84" i="1"/>
  <c r="J80" i="1"/>
  <c r="K80" i="1"/>
  <c r="J76" i="1"/>
  <c r="K76" i="1"/>
  <c r="J72" i="1"/>
  <c r="K72" i="1"/>
  <c r="J68" i="1"/>
  <c r="K68" i="1"/>
  <c r="J64" i="1"/>
  <c r="K64" i="1"/>
  <c r="J60" i="1"/>
  <c r="K60" i="1"/>
  <c r="J56" i="1"/>
  <c r="K56" i="1"/>
  <c r="J52" i="1"/>
  <c r="K52" i="1"/>
  <c r="J48" i="1"/>
  <c r="K48" i="1"/>
  <c r="J44" i="1"/>
  <c r="K44" i="1"/>
  <c r="J40" i="1"/>
  <c r="K40" i="1"/>
  <c r="J36" i="1"/>
  <c r="K36" i="1"/>
  <c r="J32" i="1"/>
  <c r="K32" i="1"/>
  <c r="J28" i="1"/>
  <c r="K28" i="1"/>
  <c r="J24" i="1"/>
  <c r="K24" i="1"/>
  <c r="J20" i="1"/>
  <c r="K20" i="1"/>
  <c r="J16" i="1"/>
  <c r="K16" i="1"/>
  <c r="J12" i="1"/>
  <c r="K12" i="1"/>
  <c r="J8" i="1"/>
  <c r="K8" i="1" s="1"/>
  <c r="J4" i="1"/>
  <c r="K4" i="1"/>
  <c r="J78" i="1"/>
  <c r="K78" i="1"/>
  <c r="J74" i="1"/>
  <c r="K74" i="1"/>
  <c r="J70" i="1"/>
  <c r="K70" i="1"/>
  <c r="J66" i="1"/>
  <c r="K66" i="1"/>
  <c r="J62" i="1"/>
  <c r="K62" i="1"/>
  <c r="J58" i="1"/>
  <c r="K58" i="1"/>
  <c r="J54" i="1"/>
  <c r="K54" i="1"/>
  <c r="J50" i="1"/>
  <c r="K50" i="1"/>
  <c r="J46" i="1"/>
  <c r="K46" i="1"/>
  <c r="J42" i="1"/>
  <c r="K42" i="1"/>
  <c r="J38" i="1"/>
  <c r="K38" i="1"/>
  <c r="J34" i="1"/>
  <c r="K34" i="1"/>
  <c r="J30" i="1"/>
  <c r="K30" i="1"/>
  <c r="J26" i="1"/>
  <c r="K26" i="1"/>
  <c r="J22" i="1"/>
  <c r="K22" i="1"/>
  <c r="J18" i="1"/>
  <c r="K18" i="1"/>
  <c r="J14" i="1"/>
  <c r="K14" i="1"/>
  <c r="J10" i="1"/>
  <c r="K10" i="1"/>
  <c r="J6" i="1"/>
  <c r="K6" i="1"/>
  <c r="J2" i="1"/>
  <c r="J193" i="1"/>
  <c r="K193" i="1" s="1"/>
  <c r="J189" i="1"/>
  <c r="K189" i="1" s="1"/>
  <c r="J185" i="1"/>
  <c r="K185" i="1" s="1"/>
  <c r="J181" i="1"/>
  <c r="K181" i="1" s="1"/>
  <c r="J177" i="1"/>
  <c r="K177" i="1" s="1"/>
  <c r="J173" i="1"/>
  <c r="K173" i="1" s="1"/>
  <c r="J169" i="1"/>
  <c r="K169" i="1" s="1"/>
  <c r="J165" i="1"/>
  <c r="K165" i="1" s="1"/>
  <c r="J161" i="1"/>
  <c r="K161" i="1" s="1"/>
  <c r="J157" i="1"/>
  <c r="K157" i="1" s="1"/>
  <c r="J153" i="1"/>
  <c r="K153" i="1" s="1"/>
  <c r="J149" i="1"/>
  <c r="K149" i="1" s="1"/>
  <c r="J145" i="1"/>
  <c r="K145" i="1" s="1"/>
  <c r="J141" i="1"/>
  <c r="K141" i="1" s="1"/>
  <c r="J137" i="1"/>
  <c r="K137" i="1" s="1"/>
  <c r="J133" i="1"/>
  <c r="L133" i="1" s="1"/>
  <c r="K133" i="1"/>
  <c r="J129" i="1"/>
  <c r="J125" i="1"/>
  <c r="K125" i="1"/>
  <c r="J121" i="1"/>
  <c r="K121" i="1" s="1"/>
  <c r="J117" i="1"/>
  <c r="L117" i="1" s="1"/>
  <c r="K117" i="1"/>
  <c r="J113" i="1"/>
  <c r="J109" i="1"/>
  <c r="K109" i="1"/>
  <c r="J105" i="1"/>
  <c r="K105" i="1" s="1"/>
  <c r="J101" i="1"/>
  <c r="L101" i="1" s="1"/>
  <c r="K101" i="1"/>
  <c r="J97" i="1"/>
  <c r="K97" i="1"/>
  <c r="J93" i="1"/>
  <c r="K93" i="1"/>
  <c r="J89" i="1"/>
  <c r="K89" i="1"/>
  <c r="J85" i="1"/>
  <c r="K85" i="1"/>
  <c r="J81" i="1"/>
  <c r="K81" i="1"/>
  <c r="J77" i="1"/>
  <c r="K77" i="1"/>
  <c r="J73" i="1"/>
  <c r="K73" i="1"/>
  <c r="J69" i="1"/>
  <c r="K69" i="1"/>
  <c r="J65" i="1"/>
  <c r="K65" i="1"/>
  <c r="J61" i="1"/>
  <c r="K61" i="1"/>
  <c r="J57" i="1"/>
  <c r="K57" i="1"/>
  <c r="J53" i="1"/>
  <c r="K53" i="1"/>
  <c r="J49" i="1"/>
  <c r="K49" i="1"/>
  <c r="J45" i="1"/>
  <c r="K45" i="1"/>
  <c r="J41" i="1"/>
  <c r="K41" i="1"/>
  <c r="J37" i="1"/>
  <c r="K37" i="1"/>
  <c r="J33" i="1"/>
  <c r="K33" i="1"/>
  <c r="J29" i="1"/>
  <c r="K29" i="1"/>
  <c r="J25" i="1"/>
  <c r="K25" i="1"/>
  <c r="J21" i="1"/>
  <c r="K21" i="1"/>
  <c r="J17" i="1"/>
  <c r="K17" i="1"/>
  <c r="J13" i="1"/>
  <c r="K13" i="1"/>
  <c r="J9" i="1"/>
  <c r="K9" i="1"/>
  <c r="J5" i="1"/>
  <c r="K5" i="1"/>
  <c r="J215" i="1"/>
  <c r="K215" i="1" s="1"/>
  <c r="J211" i="1"/>
  <c r="K211" i="1" s="1"/>
  <c r="J207" i="1"/>
  <c r="J203" i="1"/>
  <c r="K203" i="1" s="1"/>
  <c r="J199" i="1"/>
  <c r="K199" i="1" s="1"/>
  <c r="J195" i="1"/>
  <c r="K195" i="1" s="1"/>
  <c r="J191" i="1"/>
  <c r="K191" i="1" s="1"/>
  <c r="J187" i="1"/>
  <c r="K187" i="1" s="1"/>
  <c r="J183" i="1"/>
  <c r="K183" i="1" s="1"/>
  <c r="J179" i="1"/>
  <c r="K179" i="1" s="1"/>
  <c r="J175" i="1"/>
  <c r="K175" i="1" s="1"/>
  <c r="J171" i="1"/>
  <c r="K171" i="1" s="1"/>
  <c r="J167" i="1"/>
  <c r="K167" i="1" s="1"/>
  <c r="J163" i="1"/>
  <c r="K163" i="1" s="1"/>
  <c r="J159" i="1"/>
  <c r="K159" i="1" s="1"/>
  <c r="J155" i="1"/>
  <c r="K155" i="1" s="1"/>
  <c r="J151" i="1"/>
  <c r="K151" i="1" s="1"/>
  <c r="J147" i="1"/>
  <c r="K147" i="1" s="1"/>
  <c r="J143" i="1"/>
  <c r="K143" i="1" s="1"/>
  <c r="J139" i="1"/>
  <c r="K139" i="1" s="1"/>
  <c r="J135" i="1"/>
  <c r="K135" i="1" s="1"/>
  <c r="J131" i="1"/>
  <c r="K131" i="1" s="1"/>
  <c r="J127" i="1"/>
  <c r="L127" i="1" s="1"/>
  <c r="K127" i="1"/>
  <c r="J123" i="1"/>
  <c r="J119" i="1"/>
  <c r="L119" i="1" s="1"/>
  <c r="K119" i="1"/>
  <c r="J115" i="1"/>
  <c r="K115" i="1" s="1"/>
  <c r="J111" i="1"/>
  <c r="L111" i="1" s="1"/>
  <c r="K111" i="1"/>
  <c r="J107" i="1"/>
  <c r="J103" i="1"/>
  <c r="L103" i="1" s="1"/>
  <c r="K103" i="1"/>
  <c r="J99" i="1"/>
  <c r="K99" i="1"/>
  <c r="J95" i="1"/>
  <c r="K95" i="1"/>
  <c r="J91" i="1"/>
  <c r="K91" i="1"/>
  <c r="J87" i="1"/>
  <c r="K87" i="1"/>
  <c r="J83" i="1"/>
  <c r="K83" i="1"/>
  <c r="J79" i="1"/>
  <c r="K79" i="1"/>
  <c r="J75" i="1"/>
  <c r="K75" i="1"/>
  <c r="J71" i="1"/>
  <c r="K71" i="1"/>
  <c r="J67" i="1"/>
  <c r="K67" i="1"/>
  <c r="J63" i="1"/>
  <c r="K63" i="1"/>
  <c r="J59" i="1"/>
  <c r="K59" i="1"/>
  <c r="J55" i="1"/>
  <c r="K55" i="1"/>
  <c r="J51" i="1"/>
  <c r="K51" i="1"/>
  <c r="J47" i="1"/>
  <c r="K47" i="1"/>
  <c r="J43" i="1"/>
  <c r="K43" i="1"/>
  <c r="J39" i="1"/>
  <c r="K39" i="1"/>
  <c r="J35" i="1"/>
  <c r="K35" i="1"/>
  <c r="J31" i="1"/>
  <c r="K31" i="1"/>
  <c r="J27" i="1"/>
  <c r="K27" i="1"/>
  <c r="J23" i="1"/>
  <c r="K23" i="1"/>
  <c r="J19" i="1"/>
  <c r="K19" i="1"/>
  <c r="J15" i="1"/>
  <c r="K15" i="1"/>
  <c r="J11" i="1"/>
  <c r="K11" i="1"/>
  <c r="J7" i="1"/>
  <c r="K7" i="1"/>
  <c r="J3" i="1"/>
  <c r="K3" i="1"/>
  <c r="N127" i="1" l="1" a="1"/>
  <c r="N127" i="1" s="1"/>
  <c r="M127" i="1" a="1"/>
  <c r="M127" i="1" s="1"/>
  <c r="N124" i="1" a="1"/>
  <c r="N124" i="1" s="1"/>
  <c r="M124" i="1" a="1"/>
  <c r="M124" i="1" s="1"/>
  <c r="N266" i="1" a="1"/>
  <c r="N266" i="1" s="1"/>
  <c r="M266" i="1" a="1"/>
  <c r="M266" i="1" s="1"/>
  <c r="L278" i="1"/>
  <c r="N298" i="1" a="1"/>
  <c r="N298" i="1" s="1"/>
  <c r="M298" i="1" a="1"/>
  <c r="M298" i="1" s="1"/>
  <c r="N330" i="1" a="1"/>
  <c r="N330" i="1" s="1"/>
  <c r="M330" i="1" a="1"/>
  <c r="M330" i="1" s="1"/>
  <c r="N305" i="1" a="1"/>
  <c r="N305" i="1" s="1"/>
  <c r="M305" i="1" a="1"/>
  <c r="M305" i="1" s="1"/>
  <c r="N126" i="1" a="1"/>
  <c r="N126" i="1" s="1"/>
  <c r="M126" i="1" a="1"/>
  <c r="M126" i="1" s="1"/>
  <c r="N133" i="1" a="1"/>
  <c r="N133" i="1" s="1"/>
  <c r="M133" i="1" a="1"/>
  <c r="M133" i="1" s="1"/>
  <c r="M244" i="1" a="1"/>
  <c r="M244" i="1" s="1"/>
  <c r="N244" i="1" a="1"/>
  <c r="N244" i="1" s="1"/>
  <c r="M308" i="1" a="1"/>
  <c r="M308" i="1" s="1"/>
  <c r="N308" i="1" a="1"/>
  <c r="N308" i="1" s="1"/>
  <c r="N119" i="1" a="1"/>
  <c r="N119" i="1" s="1"/>
  <c r="M119" i="1" a="1"/>
  <c r="M119" i="1" s="1"/>
  <c r="N116" i="1" a="1"/>
  <c r="N116" i="1" s="1"/>
  <c r="M116" i="1" a="1"/>
  <c r="M116" i="1" s="1"/>
  <c r="N111" i="1" a="1"/>
  <c r="N111" i="1" s="1"/>
  <c r="M111" i="1" a="1"/>
  <c r="M111" i="1" s="1"/>
  <c r="L123" i="1"/>
  <c r="N117" i="1" a="1"/>
  <c r="N117" i="1" s="1"/>
  <c r="M117" i="1" a="1"/>
  <c r="M117" i="1" s="1"/>
  <c r="N108" i="1" a="1"/>
  <c r="N108" i="1" s="1"/>
  <c r="M108" i="1" a="1"/>
  <c r="M108" i="1" s="1"/>
  <c r="M260" i="1" a="1"/>
  <c r="M260" i="1" s="1"/>
  <c r="N260" i="1" a="1"/>
  <c r="N260" i="1" s="1"/>
  <c r="L272" i="1"/>
  <c r="M292" i="1" a="1"/>
  <c r="M292" i="1" s="1"/>
  <c r="N292" i="1" a="1"/>
  <c r="N292" i="1" s="1"/>
  <c r="M324" i="1" a="1"/>
  <c r="M324" i="1" s="1"/>
  <c r="N324" i="1" a="1"/>
  <c r="N324" i="1" s="1"/>
  <c r="N250" i="1" a="1"/>
  <c r="N250" i="1" s="1"/>
  <c r="M250" i="1" a="1"/>
  <c r="M250" i="1" s="1"/>
  <c r="N282" i="1" a="1"/>
  <c r="N282" i="1" s="1"/>
  <c r="M282" i="1" a="1"/>
  <c r="M282" i="1" s="1"/>
  <c r="N314" i="1" a="1"/>
  <c r="N314" i="1" s="1"/>
  <c r="M314" i="1" a="1"/>
  <c r="M314" i="1" s="1"/>
  <c r="N257" i="1" a="1"/>
  <c r="N257" i="1" s="1"/>
  <c r="M257" i="1" a="1"/>
  <c r="M257" i="1" s="1"/>
  <c r="L251" i="1"/>
  <c r="L299" i="1"/>
  <c r="L315" i="1"/>
  <c r="L107" i="1"/>
  <c r="N101" i="1" a="1"/>
  <c r="N101" i="1" s="1"/>
  <c r="M101" i="1" a="1"/>
  <c r="M101" i="1" s="1"/>
  <c r="M276" i="1" a="1"/>
  <c r="M276" i="1" s="1"/>
  <c r="N276" i="1" a="1"/>
  <c r="N276" i="1" s="1"/>
  <c r="N321" i="1" a="1"/>
  <c r="N321" i="1" s="1"/>
  <c r="M321" i="1" a="1"/>
  <c r="M321" i="1" s="1"/>
  <c r="N103" i="1" a="1"/>
  <c r="N103" i="1" s="1"/>
  <c r="M103" i="1" a="1"/>
  <c r="M103" i="1" s="1"/>
  <c r="N100" i="1" a="1"/>
  <c r="N100" i="1" s="1"/>
  <c r="M100" i="1" a="1"/>
  <c r="M100" i="1" s="1"/>
  <c r="N132" i="1" a="1"/>
  <c r="N132" i="1" s="1"/>
  <c r="M132" i="1" a="1"/>
  <c r="M132" i="1" s="1"/>
  <c r="M252" i="1" a="1"/>
  <c r="M252" i="1" s="1"/>
  <c r="N252" i="1" a="1"/>
  <c r="N252" i="1" s="1"/>
  <c r="N273" i="1" a="1"/>
  <c r="N273" i="1" s="1"/>
  <c r="M273" i="1" a="1"/>
  <c r="M273" i="1" s="1"/>
  <c r="N110" i="1" a="1"/>
  <c r="N110" i="1" s="1"/>
  <c r="M110" i="1" a="1"/>
  <c r="M110" i="1" s="1"/>
  <c r="L255" i="1"/>
  <c r="L287" i="1"/>
  <c r="L319" i="1"/>
  <c r="L312" i="1"/>
  <c r="L313" i="1"/>
  <c r="L333" i="1"/>
  <c r="L115" i="1"/>
  <c r="L131" i="1"/>
  <c r="L259" i="1"/>
  <c r="L275" i="1"/>
  <c r="L291" i="1"/>
  <c r="L307" i="1"/>
  <c r="L323" i="1"/>
  <c r="L112" i="1"/>
  <c r="L128" i="1"/>
  <c r="L105" i="1"/>
  <c r="L245" i="1"/>
  <c r="L277" i="1"/>
  <c r="L309" i="1"/>
  <c r="L122" i="1"/>
  <c r="L262" i="1"/>
  <c r="L294" i="1"/>
  <c r="L326" i="1"/>
  <c r="L258" i="1"/>
  <c r="L274" i="1"/>
  <c r="L290" i="1"/>
  <c r="L306" i="1"/>
  <c r="L322" i="1"/>
  <c r="L281" i="1"/>
  <c r="L329" i="1"/>
  <c r="K251" i="1"/>
  <c r="K267" i="1"/>
  <c r="L267" i="1" s="1"/>
  <c r="K283" i="1"/>
  <c r="L283" i="1" s="1"/>
  <c r="K299" i="1"/>
  <c r="K315" i="1"/>
  <c r="K331" i="1"/>
  <c r="L331" i="1" s="1"/>
  <c r="K261" i="1"/>
  <c r="L261" i="1" s="1"/>
  <c r="K337" i="1"/>
  <c r="L337" i="1" s="1"/>
  <c r="L247" i="1"/>
  <c r="L263" i="1"/>
  <c r="L279" i="1"/>
  <c r="L295" i="1"/>
  <c r="L311" i="1"/>
  <c r="L327" i="1"/>
  <c r="L256" i="1"/>
  <c r="L288" i="1"/>
  <c r="L320" i="1"/>
  <c r="L289" i="1"/>
  <c r="L113" i="1"/>
  <c r="K107" i="1"/>
  <c r="K123" i="1"/>
  <c r="L109" i="1"/>
  <c r="L125" i="1"/>
  <c r="K104" i="1"/>
  <c r="L104" i="1" s="1"/>
  <c r="K120" i="1"/>
  <c r="L120" i="1" s="1"/>
  <c r="L268" i="1"/>
  <c r="L284" i="1"/>
  <c r="L300" i="1"/>
  <c r="L316" i="1"/>
  <c r="L332" i="1"/>
  <c r="L253" i="1"/>
  <c r="L301" i="1"/>
  <c r="L102" i="1"/>
  <c r="L118" i="1"/>
  <c r="L134" i="1"/>
  <c r="K246" i="1"/>
  <c r="L246" i="1" s="1"/>
  <c r="K278" i="1"/>
  <c r="K310" i="1"/>
  <c r="L310" i="1" s="1"/>
  <c r="K293" i="1"/>
  <c r="L293" i="1" s="1"/>
  <c r="L285" i="1"/>
  <c r="L121" i="1"/>
  <c r="L325" i="1"/>
  <c r="L106" i="1"/>
  <c r="K113" i="1"/>
  <c r="K129" i="1"/>
  <c r="L129" i="1" s="1"/>
  <c r="K248" i="1"/>
  <c r="L248" i="1" s="1"/>
  <c r="K264" i="1"/>
  <c r="L264" i="1" s="1"/>
  <c r="K272" i="1"/>
  <c r="K280" i="1"/>
  <c r="L280" i="1" s="1"/>
  <c r="K296" i="1"/>
  <c r="L296" i="1" s="1"/>
  <c r="K304" i="1"/>
  <c r="L304" i="1" s="1"/>
  <c r="K312" i="1"/>
  <c r="K328" i="1"/>
  <c r="L328" i="1" s="1"/>
  <c r="K336" i="1"/>
  <c r="L336" i="1" s="1"/>
  <c r="K265" i="1"/>
  <c r="L265" i="1" s="1"/>
  <c r="K313" i="1"/>
  <c r="K333" i="1"/>
  <c r="K114" i="1"/>
  <c r="L114" i="1" s="1"/>
  <c r="K130" i="1"/>
  <c r="L130" i="1" s="1"/>
  <c r="L254" i="1"/>
  <c r="L270" i="1"/>
  <c r="L286" i="1"/>
  <c r="L302" i="1"/>
  <c r="L318" i="1"/>
  <c r="L334" i="1"/>
  <c r="L269" i="1"/>
  <c r="L317" i="1"/>
  <c r="K255" i="1"/>
  <c r="K271" i="1"/>
  <c r="L271" i="1" s="1"/>
  <c r="K287" i="1"/>
  <c r="K303" i="1"/>
  <c r="L303" i="1" s="1"/>
  <c r="K319" i="1"/>
  <c r="K335" i="1"/>
  <c r="L335" i="1" s="1"/>
  <c r="K249" i="1"/>
  <c r="L249" i="1" s="1"/>
  <c r="K297" i="1"/>
  <c r="L297" i="1" s="1"/>
  <c r="L159" i="1"/>
  <c r="L145" i="1"/>
  <c r="L161" i="1"/>
  <c r="K166" i="1"/>
  <c r="L166" i="1" s="1"/>
  <c r="L238" i="1"/>
  <c r="L231" i="1"/>
  <c r="K142" i="1"/>
  <c r="L142" i="1" s="1"/>
  <c r="K214" i="1"/>
  <c r="L214" i="1" s="1"/>
  <c r="L149" i="1"/>
  <c r="L165" i="1"/>
  <c r="L181" i="1"/>
  <c r="L197" i="1"/>
  <c r="L213" i="1"/>
  <c r="L229" i="1"/>
  <c r="L138" i="1"/>
  <c r="L154" i="1"/>
  <c r="L170" i="1"/>
  <c r="L186" i="1"/>
  <c r="L202" i="1"/>
  <c r="L218" i="1"/>
  <c r="L234" i="1"/>
  <c r="L135" i="1"/>
  <c r="L151" i="1"/>
  <c r="L167" i="1"/>
  <c r="L183" i="1"/>
  <c r="L199" i="1"/>
  <c r="L215" i="1"/>
  <c r="L8" i="1"/>
  <c r="L148" i="1"/>
  <c r="L164" i="1"/>
  <c r="L180" i="1"/>
  <c r="L196" i="1"/>
  <c r="L212" i="1"/>
  <c r="L228" i="1"/>
  <c r="K207" i="1"/>
  <c r="L207" i="1" s="1"/>
  <c r="K172" i="1"/>
  <c r="L172" i="1" s="1"/>
  <c r="L137" i="1"/>
  <c r="L153" i="1"/>
  <c r="L169" i="1"/>
  <c r="L185" i="1"/>
  <c r="L201" i="1"/>
  <c r="L217" i="1"/>
  <c r="L233" i="1"/>
  <c r="L158" i="1"/>
  <c r="L174" i="1"/>
  <c r="L190" i="1"/>
  <c r="L206" i="1"/>
  <c r="L222" i="1"/>
  <c r="L139" i="1"/>
  <c r="L155" i="1"/>
  <c r="L171" i="1"/>
  <c r="L187" i="1"/>
  <c r="L203" i="1"/>
  <c r="L219" i="1"/>
  <c r="L235" i="1"/>
  <c r="L136" i="1"/>
  <c r="L152" i="1"/>
  <c r="L168" i="1"/>
  <c r="L184" i="1"/>
  <c r="L200" i="1"/>
  <c r="L216" i="1"/>
  <c r="L232" i="1"/>
  <c r="K204" i="1"/>
  <c r="L204" i="1" s="1"/>
  <c r="K225" i="1"/>
  <c r="L225" i="1" s="1"/>
  <c r="L141" i="1"/>
  <c r="L157" i="1"/>
  <c r="L173" i="1"/>
  <c r="L189" i="1"/>
  <c r="L205" i="1"/>
  <c r="L221" i="1"/>
  <c r="L237" i="1"/>
  <c r="L146" i="1"/>
  <c r="L162" i="1"/>
  <c r="L178" i="1"/>
  <c r="L194" i="1"/>
  <c r="L210" i="1"/>
  <c r="L226" i="1"/>
  <c r="L242" i="1"/>
  <c r="L143" i="1"/>
  <c r="L175" i="1"/>
  <c r="L191" i="1"/>
  <c r="L223" i="1"/>
  <c r="L239" i="1"/>
  <c r="L140" i="1"/>
  <c r="L156" i="1"/>
  <c r="L188" i="1"/>
  <c r="L220" i="1"/>
  <c r="L236" i="1"/>
  <c r="L177" i="1"/>
  <c r="L193" i="1"/>
  <c r="L209" i="1"/>
  <c r="L241" i="1"/>
  <c r="L150" i="1"/>
  <c r="L182" i="1"/>
  <c r="L198" i="1"/>
  <c r="L230" i="1"/>
  <c r="L147" i="1"/>
  <c r="L163" i="1"/>
  <c r="L179" i="1"/>
  <c r="L195" i="1"/>
  <c r="L211" i="1"/>
  <c r="L227" i="1"/>
  <c r="L243" i="1"/>
  <c r="L144" i="1"/>
  <c r="L160" i="1"/>
  <c r="L176" i="1"/>
  <c r="L192" i="1"/>
  <c r="L208" i="1"/>
  <c r="L224" i="1"/>
  <c r="L240" i="1"/>
  <c r="N335" i="1" l="1" a="1"/>
  <c r="N335" i="1" s="1"/>
  <c r="M335" i="1" a="1"/>
  <c r="M335" i="1" s="1"/>
  <c r="M120" i="1" a="1"/>
  <c r="M120" i="1" s="1"/>
  <c r="N120" i="1" a="1"/>
  <c r="N120" i="1" s="1"/>
  <c r="N337" i="1" a="1"/>
  <c r="N337" i="1" s="1"/>
  <c r="M337" i="1" a="1"/>
  <c r="M337" i="1" s="1"/>
  <c r="N271" i="1" a="1"/>
  <c r="N271" i="1" s="1"/>
  <c r="M271" i="1" a="1"/>
  <c r="M271" i="1" s="1"/>
  <c r="N280" i="1" a="1"/>
  <c r="N280" i="1" s="1"/>
  <c r="M280" i="1" a="1"/>
  <c r="M280" i="1" s="1"/>
  <c r="M104" i="1" a="1"/>
  <c r="M104" i="1" s="1"/>
  <c r="N104" i="1" a="1"/>
  <c r="N104" i="1" s="1"/>
  <c r="N297" i="1" a="1"/>
  <c r="N297" i="1" s="1"/>
  <c r="M297" i="1" a="1"/>
  <c r="M297" i="1" s="1"/>
  <c r="N303" i="1" a="1"/>
  <c r="N303" i="1" s="1"/>
  <c r="M303" i="1" a="1"/>
  <c r="M303" i="1" s="1"/>
  <c r="N130" i="1" a="1"/>
  <c r="N130" i="1" s="1"/>
  <c r="M130" i="1" a="1"/>
  <c r="M130" i="1" s="1"/>
  <c r="N265" i="1" a="1"/>
  <c r="N265" i="1" s="1"/>
  <c r="M265" i="1" a="1"/>
  <c r="M265" i="1" s="1"/>
  <c r="N304" i="1" a="1"/>
  <c r="N304" i="1" s="1"/>
  <c r="M304" i="1" a="1"/>
  <c r="M304" i="1" s="1"/>
  <c r="N264" i="1" a="1"/>
  <c r="N264" i="1" s="1"/>
  <c r="M264" i="1" a="1"/>
  <c r="M264" i="1" s="1"/>
  <c r="N293" i="1" a="1"/>
  <c r="N293" i="1" s="1"/>
  <c r="M293" i="1" a="1"/>
  <c r="M293" i="1" s="1"/>
  <c r="N261" i="1" a="1"/>
  <c r="N261" i="1" s="1"/>
  <c r="M261" i="1" a="1"/>
  <c r="M261" i="1" s="1"/>
  <c r="N283" i="1" a="1"/>
  <c r="N283" i="1" s="1"/>
  <c r="M283" i="1" a="1"/>
  <c r="M283" i="1" s="1"/>
  <c r="N328" i="1" a="1"/>
  <c r="N328" i="1" s="1"/>
  <c r="M328" i="1" a="1"/>
  <c r="M328" i="1" s="1"/>
  <c r="N129" i="1" a="1"/>
  <c r="N129" i="1" s="1"/>
  <c r="M129" i="1" a="1"/>
  <c r="M129" i="1" s="1"/>
  <c r="N246" i="1" a="1"/>
  <c r="N246" i="1" s="1"/>
  <c r="M246" i="1" a="1"/>
  <c r="M246" i="1" s="1"/>
  <c r="N249" i="1" a="1"/>
  <c r="N249" i="1" s="1"/>
  <c r="M249" i="1" a="1"/>
  <c r="M249" i="1" s="1"/>
  <c r="N114" i="1" a="1"/>
  <c r="N114" i="1" s="1"/>
  <c r="M114" i="1" a="1"/>
  <c r="M114" i="1" s="1"/>
  <c r="N336" i="1" a="1"/>
  <c r="N336" i="1" s="1"/>
  <c r="M336" i="1" a="1"/>
  <c r="M336" i="1" s="1"/>
  <c r="N296" i="1" a="1"/>
  <c r="N296" i="1" s="1"/>
  <c r="M296" i="1" a="1"/>
  <c r="M296" i="1" s="1"/>
  <c r="N248" i="1" a="1"/>
  <c r="N248" i="1" s="1"/>
  <c r="M248" i="1" a="1"/>
  <c r="M248" i="1" s="1"/>
  <c r="N310" i="1" a="1"/>
  <c r="N310" i="1" s="1"/>
  <c r="M310" i="1" a="1"/>
  <c r="M310" i="1" s="1"/>
  <c r="N331" i="1" a="1"/>
  <c r="N331" i="1" s="1"/>
  <c r="M331" i="1" a="1"/>
  <c r="M331" i="1" s="1"/>
  <c r="N267" i="1" a="1"/>
  <c r="N267" i="1" s="1"/>
  <c r="M267" i="1" a="1"/>
  <c r="M267" i="1" s="1"/>
  <c r="N302" i="1" a="1"/>
  <c r="N302" i="1" s="1"/>
  <c r="M302" i="1" a="1"/>
  <c r="M302" i="1" s="1"/>
  <c r="N134" i="1" a="1"/>
  <c r="N134" i="1" s="1"/>
  <c r="M134" i="1" a="1"/>
  <c r="M134" i="1" s="1"/>
  <c r="N113" i="1" a="1"/>
  <c r="N113" i="1" s="1"/>
  <c r="M113" i="1" a="1"/>
  <c r="M113" i="1" s="1"/>
  <c r="N294" i="1" a="1"/>
  <c r="N294" i="1" s="1"/>
  <c r="M294" i="1" a="1"/>
  <c r="M294" i="1" s="1"/>
  <c r="N333" i="1" a="1"/>
  <c r="N333" i="1" s="1"/>
  <c r="M333" i="1" a="1"/>
  <c r="M333" i="1" s="1"/>
  <c r="N123" i="1" a="1"/>
  <c r="N123" i="1" s="1"/>
  <c r="M123" i="1" a="1"/>
  <c r="M123" i="1" s="1"/>
  <c r="N269" i="1" a="1"/>
  <c r="N269" i="1" s="1"/>
  <c r="M269" i="1" a="1"/>
  <c r="M269" i="1" s="1"/>
  <c r="N286" i="1" a="1"/>
  <c r="N286" i="1" s="1"/>
  <c r="M286" i="1" a="1"/>
  <c r="M286" i="1" s="1"/>
  <c r="N325" i="1" a="1"/>
  <c r="N325" i="1" s="1"/>
  <c r="M325" i="1" a="1"/>
  <c r="M325" i="1" s="1"/>
  <c r="N118" i="1" a="1"/>
  <c r="N118" i="1" s="1"/>
  <c r="M118" i="1" a="1"/>
  <c r="M118" i="1" s="1"/>
  <c r="M332" i="1" a="1"/>
  <c r="M332" i="1" s="1"/>
  <c r="N332" i="1" a="1"/>
  <c r="N332" i="1" s="1"/>
  <c r="M268" i="1" a="1"/>
  <c r="M268" i="1" s="1"/>
  <c r="N268" i="1" a="1"/>
  <c r="N268" i="1" s="1"/>
  <c r="N109" i="1" a="1"/>
  <c r="N109" i="1" s="1"/>
  <c r="M109" i="1" a="1"/>
  <c r="M109" i="1" s="1"/>
  <c r="N289" i="1" a="1"/>
  <c r="N289" i="1" s="1"/>
  <c r="M289" i="1" a="1"/>
  <c r="M289" i="1" s="1"/>
  <c r="N327" i="1" a="1"/>
  <c r="N327" i="1" s="1"/>
  <c r="M327" i="1" a="1"/>
  <c r="M327" i="1" s="1"/>
  <c r="M263" i="1" a="1"/>
  <c r="M263" i="1" s="1"/>
  <c r="N263" i="1" a="1"/>
  <c r="N263" i="1" s="1"/>
  <c r="N322" i="1" a="1"/>
  <c r="N322" i="1" s="1"/>
  <c r="M322" i="1" a="1"/>
  <c r="M322" i="1" s="1"/>
  <c r="N258" i="1" a="1"/>
  <c r="N258" i="1" s="1"/>
  <c r="M258" i="1" a="1"/>
  <c r="M258" i="1" s="1"/>
  <c r="N262" i="1" a="1"/>
  <c r="N262" i="1" s="1"/>
  <c r="M262" i="1" a="1"/>
  <c r="M262" i="1" s="1"/>
  <c r="N245" i="1" a="1"/>
  <c r="N245" i="1" s="1"/>
  <c r="M245" i="1" a="1"/>
  <c r="M245" i="1" s="1"/>
  <c r="N323" i="1" a="1"/>
  <c r="N323" i="1" s="1"/>
  <c r="M323" i="1" a="1"/>
  <c r="M323" i="1" s="1"/>
  <c r="N259" i="1" a="1"/>
  <c r="N259" i="1" s="1"/>
  <c r="M259" i="1" a="1"/>
  <c r="M259" i="1" s="1"/>
  <c r="N313" i="1" a="1"/>
  <c r="N313" i="1" s="1"/>
  <c r="M313" i="1" a="1"/>
  <c r="M313" i="1" s="1"/>
  <c r="N299" i="1" a="1"/>
  <c r="N299" i="1" s="1"/>
  <c r="M299" i="1" a="1"/>
  <c r="M299" i="1" s="1"/>
  <c r="N106" i="1" a="1"/>
  <c r="N106" i="1" s="1"/>
  <c r="M106" i="1" a="1"/>
  <c r="M106" i="1" s="1"/>
  <c r="N253" i="1" a="1"/>
  <c r="N253" i="1" s="1"/>
  <c r="M253" i="1" a="1"/>
  <c r="M253" i="1" s="1"/>
  <c r="N256" i="1" a="1"/>
  <c r="N256" i="1" s="1"/>
  <c r="M256" i="1" a="1"/>
  <c r="M256" i="1" s="1"/>
  <c r="N281" i="1" a="1"/>
  <c r="N281" i="1" s="1"/>
  <c r="M281" i="1" a="1"/>
  <c r="M281" i="1" s="1"/>
  <c r="M112" i="1" a="1"/>
  <c r="M112" i="1" s="1"/>
  <c r="N112" i="1" a="1"/>
  <c r="N112" i="1" s="1"/>
  <c r="N287" i="1" a="1"/>
  <c r="N287" i="1" s="1"/>
  <c r="M287" i="1" a="1"/>
  <c r="M287" i="1" s="1"/>
  <c r="N272" i="1" a="1"/>
  <c r="N272" i="1" s="1"/>
  <c r="M272" i="1" a="1"/>
  <c r="M272" i="1" s="1"/>
  <c r="N334" i="1" a="1"/>
  <c r="N334" i="1" s="1"/>
  <c r="M334" i="1" a="1"/>
  <c r="M334" i="1" s="1"/>
  <c r="N121" i="1" a="1"/>
  <c r="N121" i="1" s="1"/>
  <c r="M121" i="1" a="1"/>
  <c r="M121" i="1" s="1"/>
  <c r="M316" i="1" a="1"/>
  <c r="M316" i="1" s="1"/>
  <c r="N316" i="1" a="1"/>
  <c r="N316" i="1" s="1"/>
  <c r="N320" i="1" a="1"/>
  <c r="N320" i="1" s="1"/>
  <c r="M320" i="1" a="1"/>
  <c r="M320" i="1" s="1"/>
  <c r="N247" i="1" a="1"/>
  <c r="N247" i="1" s="1"/>
  <c r="M247" i="1" a="1"/>
  <c r="M247" i="1" s="1"/>
  <c r="N306" i="1" a="1"/>
  <c r="N306" i="1" s="1"/>
  <c r="M306" i="1" a="1"/>
  <c r="M306" i="1" s="1"/>
  <c r="N122" i="1" a="1"/>
  <c r="N122" i="1" s="1"/>
  <c r="M122" i="1" a="1"/>
  <c r="M122" i="1" s="1"/>
  <c r="N105" i="1" a="1"/>
  <c r="N105" i="1" s="1"/>
  <c r="M105" i="1" a="1"/>
  <c r="M105" i="1" s="1"/>
  <c r="N307" i="1" a="1"/>
  <c r="N307" i="1" s="1"/>
  <c r="M307" i="1" a="1"/>
  <c r="M307" i="1" s="1"/>
  <c r="M131" i="1" a="1"/>
  <c r="M131" i="1" s="1"/>
  <c r="N131" i="1" a="1"/>
  <c r="N131" i="1" s="1"/>
  <c r="M319" i="1" a="1"/>
  <c r="M319" i="1" s="1"/>
  <c r="N319" i="1" a="1"/>
  <c r="N319" i="1" s="1"/>
  <c r="N255" i="1" a="1"/>
  <c r="N255" i="1" s="1"/>
  <c r="M255" i="1" a="1"/>
  <c r="M255" i="1" s="1"/>
  <c r="N107" i="1" a="1"/>
  <c r="N107" i="1" s="1"/>
  <c r="M107" i="1" a="1"/>
  <c r="M107" i="1" s="1"/>
  <c r="N317" i="1" a="1"/>
  <c r="N317" i="1" s="1"/>
  <c r="M317" i="1" a="1"/>
  <c r="M317" i="1" s="1"/>
  <c r="M284" i="1" a="1"/>
  <c r="M284" i="1" s="1"/>
  <c r="N284" i="1" a="1"/>
  <c r="N284" i="1" s="1"/>
  <c r="N125" i="1" a="1"/>
  <c r="N125" i="1" s="1"/>
  <c r="M125" i="1" a="1"/>
  <c r="M125" i="1" s="1"/>
  <c r="N279" i="1" a="1"/>
  <c r="N279" i="1" s="1"/>
  <c r="M279" i="1" a="1"/>
  <c r="M279" i="1" s="1"/>
  <c r="N274" i="1" a="1"/>
  <c r="N274" i="1" s="1"/>
  <c r="M274" i="1" a="1"/>
  <c r="M274" i="1" s="1"/>
  <c r="N277" i="1" a="1"/>
  <c r="N277" i="1" s="1"/>
  <c r="M277" i="1" a="1"/>
  <c r="M277" i="1" s="1"/>
  <c r="N275" i="1" a="1"/>
  <c r="N275" i="1" s="1"/>
  <c r="M275" i="1" a="1"/>
  <c r="M275" i="1" s="1"/>
  <c r="N312" i="1" a="1"/>
  <c r="N312" i="1" s="1"/>
  <c r="M312" i="1" a="1"/>
  <c r="M312" i="1" s="1"/>
  <c r="N315" i="1" a="1"/>
  <c r="N315" i="1" s="1"/>
  <c r="M315" i="1" a="1"/>
  <c r="M315" i="1" s="1"/>
  <c r="N251" i="1" a="1"/>
  <c r="N251" i="1" s="1"/>
  <c r="M251" i="1" a="1"/>
  <c r="M251" i="1" s="1"/>
  <c r="N278" i="1" a="1"/>
  <c r="N278" i="1" s="1"/>
  <c r="M278" i="1" a="1"/>
  <c r="M278" i="1" s="1"/>
  <c r="N270" i="1" a="1"/>
  <c r="N270" i="1" s="1"/>
  <c r="M270" i="1" a="1"/>
  <c r="M270" i="1" s="1"/>
  <c r="N102" i="1" a="1"/>
  <c r="N102" i="1" s="1"/>
  <c r="M102" i="1" a="1"/>
  <c r="M102" i="1" s="1"/>
  <c r="N311" i="1" a="1"/>
  <c r="N311" i="1" s="1"/>
  <c r="M311" i="1" a="1"/>
  <c r="M311" i="1" s="1"/>
  <c r="N318" i="1" a="1"/>
  <c r="N318" i="1" s="1"/>
  <c r="M318" i="1" a="1"/>
  <c r="M318" i="1" s="1"/>
  <c r="N254" i="1" a="1"/>
  <c r="N254" i="1" s="1"/>
  <c r="M254" i="1" a="1"/>
  <c r="M254" i="1" s="1"/>
  <c r="N285" i="1" a="1"/>
  <c r="N285" i="1" s="1"/>
  <c r="M285" i="1" a="1"/>
  <c r="M285" i="1" s="1"/>
  <c r="N301" i="1" a="1"/>
  <c r="N301" i="1" s="1"/>
  <c r="M301" i="1" a="1"/>
  <c r="M301" i="1" s="1"/>
  <c r="M300" i="1" a="1"/>
  <c r="M300" i="1" s="1"/>
  <c r="N300" i="1" a="1"/>
  <c r="N300" i="1" s="1"/>
  <c r="N288" i="1" a="1"/>
  <c r="N288" i="1" s="1"/>
  <c r="M288" i="1" a="1"/>
  <c r="M288" i="1" s="1"/>
  <c r="M295" i="1" a="1"/>
  <c r="M295" i="1" s="1"/>
  <c r="N295" i="1" a="1"/>
  <c r="N295" i="1" s="1"/>
  <c r="N329" i="1" a="1"/>
  <c r="N329" i="1" s="1"/>
  <c r="M329" i="1" a="1"/>
  <c r="M329" i="1" s="1"/>
  <c r="N290" i="1" a="1"/>
  <c r="N290" i="1" s="1"/>
  <c r="M290" i="1" a="1"/>
  <c r="M290" i="1" s="1"/>
  <c r="N326" i="1" a="1"/>
  <c r="N326" i="1" s="1"/>
  <c r="M326" i="1" a="1"/>
  <c r="M326" i="1" s="1"/>
  <c r="N309" i="1" a="1"/>
  <c r="N309" i="1" s="1"/>
  <c r="M309" i="1" a="1"/>
  <c r="M309" i="1" s="1"/>
  <c r="M128" i="1" a="1"/>
  <c r="M128" i="1" s="1"/>
  <c r="N128" i="1" a="1"/>
  <c r="N128" i="1" s="1"/>
  <c r="N291" i="1" a="1"/>
  <c r="N291" i="1" s="1"/>
  <c r="M291" i="1" a="1"/>
  <c r="M291" i="1" s="1"/>
  <c r="N115" i="1" a="1"/>
  <c r="N115" i="1" s="1"/>
  <c r="M115" i="1" a="1"/>
  <c r="M115" i="1" s="1"/>
  <c r="M208" i="1" a="1"/>
  <c r="M208" i="1" s="1"/>
  <c r="N208" i="1" a="1"/>
  <c r="N208" i="1" s="1"/>
  <c r="M144" i="1" a="1"/>
  <c r="M144" i="1" s="1"/>
  <c r="N144" i="1" a="1"/>
  <c r="N144" i="1" s="1"/>
  <c r="N195" i="1" a="1"/>
  <c r="N195" i="1" s="1"/>
  <c r="M195" i="1" a="1"/>
  <c r="M195" i="1" s="1"/>
  <c r="N230" i="1" a="1"/>
  <c r="N230" i="1" s="1"/>
  <c r="M230" i="1" a="1"/>
  <c r="M230" i="1" s="1"/>
  <c r="N241" i="1" a="1"/>
  <c r="N241" i="1" s="1"/>
  <c r="M241" i="1" a="1"/>
  <c r="M241" i="1" s="1"/>
  <c r="N236" i="1" a="1"/>
  <c r="N236" i="1" s="1"/>
  <c r="M236" i="1" a="1"/>
  <c r="M236" i="1" s="1"/>
  <c r="N140" i="1" a="1"/>
  <c r="N140" i="1" s="1"/>
  <c r="M140" i="1" a="1"/>
  <c r="M140" i="1" s="1"/>
  <c r="N175" i="1" a="1"/>
  <c r="N175" i="1" s="1"/>
  <c r="M175" i="1" a="1"/>
  <c r="M175" i="1" s="1"/>
  <c r="N210" i="1" a="1"/>
  <c r="N210" i="1" s="1"/>
  <c r="M210" i="1" a="1"/>
  <c r="M210" i="1" s="1"/>
  <c r="N146" i="1" a="1"/>
  <c r="N146" i="1" s="1"/>
  <c r="M146" i="1" a="1"/>
  <c r="M146" i="1" s="1"/>
  <c r="N189" i="1" a="1"/>
  <c r="N189" i="1" s="1"/>
  <c r="M189" i="1" a="1"/>
  <c r="M189" i="1" s="1"/>
  <c r="N225" i="1" a="1"/>
  <c r="N225" i="1" s="1"/>
  <c r="M225" i="1" a="1"/>
  <c r="M225" i="1" s="1"/>
  <c r="M200" i="1" a="1"/>
  <c r="M200" i="1" s="1"/>
  <c r="N200" i="1" a="1"/>
  <c r="N200" i="1" s="1"/>
  <c r="M136" i="1" a="1"/>
  <c r="M136" i="1" s="1"/>
  <c r="N136" i="1" a="1"/>
  <c r="N136" i="1" s="1"/>
  <c r="N187" i="1" a="1"/>
  <c r="N187" i="1" s="1"/>
  <c r="M187" i="1" a="1"/>
  <c r="M187" i="1" s="1"/>
  <c r="N222" i="1" a="1"/>
  <c r="N222" i="1" s="1"/>
  <c r="M222" i="1" a="1"/>
  <c r="M222" i="1" s="1"/>
  <c r="N158" i="1" a="1"/>
  <c r="N158" i="1" s="1"/>
  <c r="M158" i="1" a="1"/>
  <c r="M158" i="1" s="1"/>
  <c r="N185" i="1" a="1"/>
  <c r="N185" i="1" s="1"/>
  <c r="M185" i="1" a="1"/>
  <c r="M185" i="1" s="1"/>
  <c r="N172" i="1" a="1"/>
  <c r="N172" i="1" s="1"/>
  <c r="M172" i="1" a="1"/>
  <c r="M172" i="1" s="1"/>
  <c r="N196" i="1" a="1"/>
  <c r="N196" i="1" s="1"/>
  <c r="M196" i="1" a="1"/>
  <c r="M196" i="1" s="1"/>
  <c r="M8" i="1" a="1"/>
  <c r="M8" i="1" s="1"/>
  <c r="N8" i="1" a="1"/>
  <c r="N8" i="1" s="1"/>
  <c r="N167" i="1" a="1"/>
  <c r="N167" i="1" s="1"/>
  <c r="M167" i="1" a="1"/>
  <c r="M167" i="1" s="1"/>
  <c r="N218" i="1" a="1"/>
  <c r="N218" i="1" s="1"/>
  <c r="M218" i="1" a="1"/>
  <c r="M218" i="1" s="1"/>
  <c r="N154" i="1" a="1"/>
  <c r="N154" i="1" s="1"/>
  <c r="M154" i="1" a="1"/>
  <c r="M154" i="1" s="1"/>
  <c r="N197" i="1" a="1"/>
  <c r="N197" i="1" s="1"/>
  <c r="M197" i="1" a="1"/>
  <c r="M197" i="1" s="1"/>
  <c r="N214" i="1" a="1"/>
  <c r="N214" i="1" s="1"/>
  <c r="M214" i="1" a="1"/>
  <c r="M214" i="1" s="1"/>
  <c r="N166" i="1" a="1"/>
  <c r="N166" i="1" s="1"/>
  <c r="M166" i="1" a="1"/>
  <c r="M166" i="1" s="1"/>
  <c r="M192" i="1" a="1"/>
  <c r="M192" i="1" s="1"/>
  <c r="N192" i="1" a="1"/>
  <c r="N192" i="1" s="1"/>
  <c r="N243" i="1" a="1"/>
  <c r="N243" i="1" s="1"/>
  <c r="M243" i="1" a="1"/>
  <c r="M243" i="1" s="1"/>
  <c r="M179" i="1" a="1"/>
  <c r="M179" i="1" s="1"/>
  <c r="N179" i="1" a="1"/>
  <c r="N179" i="1" s="1"/>
  <c r="N198" i="1" a="1"/>
  <c r="N198" i="1" s="1"/>
  <c r="M198" i="1" a="1"/>
  <c r="M198" i="1" s="1"/>
  <c r="N209" i="1" a="1"/>
  <c r="N209" i="1" s="1"/>
  <c r="M209" i="1" a="1"/>
  <c r="M209" i="1" s="1"/>
  <c r="N220" i="1" a="1"/>
  <c r="N220" i="1" s="1"/>
  <c r="M220" i="1" a="1"/>
  <c r="M220" i="1" s="1"/>
  <c r="N239" i="1" a="1"/>
  <c r="N239" i="1" s="1"/>
  <c r="M239" i="1" a="1"/>
  <c r="M239" i="1" s="1"/>
  <c r="N143" i="1" a="1"/>
  <c r="N143" i="1" s="1"/>
  <c r="M143" i="1" a="1"/>
  <c r="M143" i="1" s="1"/>
  <c r="N194" i="1" a="1"/>
  <c r="N194" i="1" s="1"/>
  <c r="M194" i="1" a="1"/>
  <c r="M194" i="1" s="1"/>
  <c r="N237" i="1" a="1"/>
  <c r="N237" i="1" s="1"/>
  <c r="M237" i="1" a="1"/>
  <c r="M237" i="1" s="1"/>
  <c r="N173" i="1" a="1"/>
  <c r="N173" i="1" s="1"/>
  <c r="M173" i="1" a="1"/>
  <c r="M173" i="1" s="1"/>
  <c r="N204" i="1" a="1"/>
  <c r="N204" i="1" s="1"/>
  <c r="M204" i="1" a="1"/>
  <c r="M204" i="1" s="1"/>
  <c r="M184" i="1" a="1"/>
  <c r="M184" i="1" s="1"/>
  <c r="N184" i="1" a="1"/>
  <c r="N184" i="1" s="1"/>
  <c r="N235" i="1" a="1"/>
  <c r="N235" i="1" s="1"/>
  <c r="M235" i="1" a="1"/>
  <c r="M235" i="1" s="1"/>
  <c r="N171" i="1" a="1"/>
  <c r="N171" i="1" s="1"/>
  <c r="M171" i="1" a="1"/>
  <c r="M171" i="1" s="1"/>
  <c r="N206" i="1" a="1"/>
  <c r="N206" i="1" s="1"/>
  <c r="M206" i="1" a="1"/>
  <c r="M206" i="1" s="1"/>
  <c r="N233" i="1" a="1"/>
  <c r="N233" i="1" s="1"/>
  <c r="M233" i="1" a="1"/>
  <c r="M233" i="1" s="1"/>
  <c r="N169" i="1" a="1"/>
  <c r="N169" i="1" s="1"/>
  <c r="M169" i="1" a="1"/>
  <c r="M169" i="1" s="1"/>
  <c r="N207" i="1" a="1"/>
  <c r="N207" i="1" s="1"/>
  <c r="M207" i="1" a="1"/>
  <c r="M207" i="1" s="1"/>
  <c r="N180" i="1" a="1"/>
  <c r="N180" i="1" s="1"/>
  <c r="M180" i="1" a="1"/>
  <c r="M180" i="1" s="1"/>
  <c r="N215" i="1" a="1"/>
  <c r="N215" i="1" s="1"/>
  <c r="M215" i="1" a="1"/>
  <c r="M215" i="1" s="1"/>
  <c r="N151" i="1" a="1"/>
  <c r="N151" i="1" s="1"/>
  <c r="M151" i="1" a="1"/>
  <c r="M151" i="1" s="1"/>
  <c r="N202" i="1" a="1"/>
  <c r="N202" i="1" s="1"/>
  <c r="M202" i="1" a="1"/>
  <c r="M202" i="1" s="1"/>
  <c r="N138" i="1" a="1"/>
  <c r="N138" i="1" s="1"/>
  <c r="M138" i="1" a="1"/>
  <c r="M138" i="1" s="1"/>
  <c r="N181" i="1" a="1"/>
  <c r="N181" i="1" s="1"/>
  <c r="M181" i="1" a="1"/>
  <c r="M181" i="1" s="1"/>
  <c r="N142" i="1" a="1"/>
  <c r="N142" i="1" s="1"/>
  <c r="M142" i="1" a="1"/>
  <c r="M142" i="1" s="1"/>
  <c r="N161" i="1" a="1"/>
  <c r="N161" i="1" s="1"/>
  <c r="M161" i="1" a="1"/>
  <c r="M161" i="1" s="1"/>
  <c r="M240" i="1" a="1"/>
  <c r="M240" i="1" s="1"/>
  <c r="N240" i="1" a="1"/>
  <c r="N240" i="1" s="1"/>
  <c r="M176" i="1" a="1"/>
  <c r="M176" i="1" s="1"/>
  <c r="N176" i="1" a="1"/>
  <c r="N176" i="1" s="1"/>
  <c r="M227" i="1" a="1"/>
  <c r="M227" i="1" s="1"/>
  <c r="N227" i="1" a="1"/>
  <c r="N227" i="1" s="1"/>
  <c r="N163" i="1" a="1"/>
  <c r="N163" i="1" s="1"/>
  <c r="M163" i="1" a="1"/>
  <c r="M163" i="1" s="1"/>
  <c r="N182" i="1" a="1"/>
  <c r="N182" i="1" s="1"/>
  <c r="M182" i="1" a="1"/>
  <c r="M182" i="1" s="1"/>
  <c r="N193" i="1" a="1"/>
  <c r="N193" i="1" s="1"/>
  <c r="M193" i="1" a="1"/>
  <c r="M193" i="1" s="1"/>
  <c r="N188" i="1" a="1"/>
  <c r="N188" i="1" s="1"/>
  <c r="M188" i="1" a="1"/>
  <c r="M188" i="1" s="1"/>
  <c r="N223" i="1" a="1"/>
  <c r="N223" i="1" s="1"/>
  <c r="M223" i="1" a="1"/>
  <c r="M223" i="1" s="1"/>
  <c r="N242" i="1" a="1"/>
  <c r="N242" i="1" s="1"/>
  <c r="M242" i="1" a="1"/>
  <c r="M242" i="1" s="1"/>
  <c r="N178" i="1" a="1"/>
  <c r="N178" i="1" s="1"/>
  <c r="M178" i="1" a="1"/>
  <c r="M178" i="1" s="1"/>
  <c r="N221" i="1" a="1"/>
  <c r="N221" i="1" s="1"/>
  <c r="M221" i="1" a="1"/>
  <c r="M221" i="1" s="1"/>
  <c r="N157" i="1" a="1"/>
  <c r="N157" i="1" s="1"/>
  <c r="M157" i="1" a="1"/>
  <c r="M157" i="1" s="1"/>
  <c r="M232" i="1" a="1"/>
  <c r="M232" i="1" s="1"/>
  <c r="N232" i="1" a="1"/>
  <c r="N232" i="1" s="1"/>
  <c r="M168" i="1" a="1"/>
  <c r="M168" i="1" s="1"/>
  <c r="N168" i="1" a="1"/>
  <c r="N168" i="1" s="1"/>
  <c r="N219" i="1" a="1"/>
  <c r="N219" i="1" s="1"/>
  <c r="M219" i="1" a="1"/>
  <c r="M219" i="1" s="1"/>
  <c r="M155" i="1" a="1"/>
  <c r="M155" i="1" s="1"/>
  <c r="N155" i="1" a="1"/>
  <c r="N155" i="1" s="1"/>
  <c r="N190" i="1" a="1"/>
  <c r="N190" i="1" s="1"/>
  <c r="M190" i="1" a="1"/>
  <c r="M190" i="1" s="1"/>
  <c r="N217" i="1" a="1"/>
  <c r="N217" i="1" s="1"/>
  <c r="M217" i="1" a="1"/>
  <c r="M217" i="1" s="1"/>
  <c r="N153" i="1" a="1"/>
  <c r="N153" i="1" s="1"/>
  <c r="M153" i="1" a="1"/>
  <c r="M153" i="1" s="1"/>
  <c r="N228" i="1" a="1"/>
  <c r="N228" i="1" s="1"/>
  <c r="M228" i="1" a="1"/>
  <c r="M228" i="1" s="1"/>
  <c r="N164" i="1" a="1"/>
  <c r="N164" i="1" s="1"/>
  <c r="M164" i="1" a="1"/>
  <c r="M164" i="1" s="1"/>
  <c r="N199" i="1" a="1"/>
  <c r="N199" i="1" s="1"/>
  <c r="M199" i="1" a="1"/>
  <c r="M199" i="1" s="1"/>
  <c r="N135" i="1" a="1"/>
  <c r="N135" i="1" s="1"/>
  <c r="M135" i="1" a="1"/>
  <c r="M135" i="1" s="1"/>
  <c r="N186" i="1" a="1"/>
  <c r="N186" i="1" s="1"/>
  <c r="M186" i="1" a="1"/>
  <c r="M186" i="1" s="1"/>
  <c r="N229" i="1" a="1"/>
  <c r="N229" i="1" s="1"/>
  <c r="M229" i="1" a="1"/>
  <c r="M229" i="1" s="1"/>
  <c r="N165" i="1" a="1"/>
  <c r="N165" i="1" s="1"/>
  <c r="M165" i="1" a="1"/>
  <c r="M165" i="1" s="1"/>
  <c r="N231" i="1" a="1"/>
  <c r="N231" i="1" s="1"/>
  <c r="M231" i="1" a="1"/>
  <c r="M231" i="1" s="1"/>
  <c r="N145" i="1" a="1"/>
  <c r="N145" i="1" s="1"/>
  <c r="M145" i="1" a="1"/>
  <c r="M145" i="1" s="1"/>
  <c r="M224" i="1" a="1"/>
  <c r="M224" i="1" s="1"/>
  <c r="N224" i="1" a="1"/>
  <c r="N224" i="1" s="1"/>
  <c r="M160" i="1" a="1"/>
  <c r="M160" i="1" s="1"/>
  <c r="N160" i="1" a="1"/>
  <c r="N160" i="1" s="1"/>
  <c r="N211" i="1" a="1"/>
  <c r="N211" i="1" s="1"/>
  <c r="M211" i="1" a="1"/>
  <c r="M211" i="1" s="1"/>
  <c r="N147" i="1" a="1"/>
  <c r="N147" i="1" s="1"/>
  <c r="M147" i="1" a="1"/>
  <c r="M147" i="1" s="1"/>
  <c r="N150" i="1" a="1"/>
  <c r="N150" i="1" s="1"/>
  <c r="M150" i="1" a="1"/>
  <c r="M150" i="1" s="1"/>
  <c r="N177" i="1" a="1"/>
  <c r="N177" i="1" s="1"/>
  <c r="M177" i="1" a="1"/>
  <c r="M177" i="1" s="1"/>
  <c r="N156" i="1" a="1"/>
  <c r="N156" i="1" s="1"/>
  <c r="M156" i="1" a="1"/>
  <c r="M156" i="1" s="1"/>
  <c r="N191" i="1" a="1"/>
  <c r="N191" i="1" s="1"/>
  <c r="M191" i="1" a="1"/>
  <c r="M191" i="1" s="1"/>
  <c r="N226" i="1" a="1"/>
  <c r="N226" i="1" s="1"/>
  <c r="M226" i="1" a="1"/>
  <c r="M226" i="1" s="1"/>
  <c r="N162" i="1" a="1"/>
  <c r="N162" i="1" s="1"/>
  <c r="M162" i="1" a="1"/>
  <c r="M162" i="1" s="1"/>
  <c r="N205" i="1" a="1"/>
  <c r="N205" i="1" s="1"/>
  <c r="M205" i="1" a="1"/>
  <c r="M205" i="1" s="1"/>
  <c r="N141" i="1" a="1"/>
  <c r="N141" i="1" s="1"/>
  <c r="M141" i="1" a="1"/>
  <c r="M141" i="1" s="1"/>
  <c r="M216" i="1" a="1"/>
  <c r="M216" i="1" s="1"/>
  <c r="N216" i="1" a="1"/>
  <c r="N216" i="1" s="1"/>
  <c r="M152" i="1" a="1"/>
  <c r="M152" i="1" s="1"/>
  <c r="N152" i="1" a="1"/>
  <c r="N152" i="1" s="1"/>
  <c r="M203" i="1" a="1"/>
  <c r="M203" i="1" s="1"/>
  <c r="N203" i="1" a="1"/>
  <c r="N203" i="1" s="1"/>
  <c r="N139" i="1" a="1"/>
  <c r="N139" i="1" s="1"/>
  <c r="M139" i="1" a="1"/>
  <c r="M139" i="1" s="1"/>
  <c r="N174" i="1" a="1"/>
  <c r="N174" i="1" s="1"/>
  <c r="M174" i="1" a="1"/>
  <c r="M174" i="1" s="1"/>
  <c r="N201" i="1" a="1"/>
  <c r="N201" i="1" s="1"/>
  <c r="M201" i="1" a="1"/>
  <c r="M201" i="1" s="1"/>
  <c r="N137" i="1" a="1"/>
  <c r="N137" i="1" s="1"/>
  <c r="M137" i="1" a="1"/>
  <c r="M137" i="1" s="1"/>
  <c r="N212" i="1" a="1"/>
  <c r="N212" i="1" s="1"/>
  <c r="M212" i="1" a="1"/>
  <c r="M212" i="1" s="1"/>
  <c r="N148" i="1" a="1"/>
  <c r="N148" i="1" s="1"/>
  <c r="M148" i="1" a="1"/>
  <c r="M148" i="1" s="1"/>
  <c r="N183" i="1" a="1"/>
  <c r="N183" i="1" s="1"/>
  <c r="M183" i="1" a="1"/>
  <c r="M183" i="1" s="1"/>
  <c r="N234" i="1" a="1"/>
  <c r="N234" i="1" s="1"/>
  <c r="M234" i="1" a="1"/>
  <c r="M234" i="1" s="1"/>
  <c r="N170" i="1" a="1"/>
  <c r="N170" i="1" s="1"/>
  <c r="M170" i="1" a="1"/>
  <c r="M170" i="1" s="1"/>
  <c r="N213" i="1" a="1"/>
  <c r="N213" i="1" s="1"/>
  <c r="M213" i="1" a="1"/>
  <c r="M213" i="1" s="1"/>
  <c r="N149" i="1" a="1"/>
  <c r="N149" i="1" s="1"/>
  <c r="M149" i="1" a="1"/>
  <c r="M149" i="1" s="1"/>
  <c r="N238" i="1" a="1"/>
  <c r="N238" i="1" s="1"/>
  <c r="M238" i="1" a="1"/>
  <c r="M238" i="1" s="1"/>
  <c r="N159" i="1" a="1"/>
  <c r="N159" i="1" s="1"/>
  <c r="M159" i="1" a="1"/>
  <c r="M159" i="1" s="1"/>
  <c r="O2" i="1" l="1" a="1"/>
  <c r="O2" i="1" s="1"/>
  <c r="S2" i="1" s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<sst xmlns="http://schemas.openxmlformats.org/spreadsheetml/2006/main" count="6106" uniqueCount="3804">
  <si>
    <t>RBA version</t>
  </si>
  <si>
    <t>ENZLOAD-12AMANTF_g_FWD-rt2093   0.00000000      0.00000000</t>
  </si>
  <si>
    <t>ENZLOAD-12AMANTF_g_FWD-rt7201   0.00000000      0.00000000</t>
  </si>
  <si>
    <t>ENZLOAD-13BGH_e_FWD-rt5185      0.00000000      0.00000000</t>
  </si>
  <si>
    <t>ENZLOAD-13GS_c_FWD-rt7616       0.00003246      0.00000000</t>
  </si>
  <si>
    <t>ENZLOAD-14BMANTF_c_FWD-rt6298   0.00000000      0.00000000</t>
  </si>
  <si>
    <t>ENZLOAD-16GS_c_FWD-rt0150       0.00000854      0.00000000</t>
  </si>
  <si>
    <t>ENZLOAD-16GS_c_FWD-rt3279       0.00000854      0.00000000</t>
  </si>
  <si>
    <t>ENZLOAD-2DOXG6PP_c_FWD-rt0208   0.00000000      0.00000000</t>
  </si>
  <si>
    <t>ENZLOAD-2DOXG6PP_c_FWD-rt5045   0.00000000      0.00000000</t>
  </si>
  <si>
    <t>ENZLOAD-2OGMAH_c_FWD-rt6557     0.00000000      0.00000000</t>
  </si>
  <si>
    <t>ENZLOAD-2OSUCAH_c_FWD-rt6557    0.00000000      0.00000000</t>
  </si>
  <si>
    <t>ENZLOAD-3HACD240_rm_FWD-rt2309  0.00000000      0.00000060</t>
  </si>
  <si>
    <t>ENZLOAD-3HAD100_c_FWD-rt0302    0.00000000      0.00000820</t>
  </si>
  <si>
    <t>ENZLOAD-3HAD160_c_FWD-rt0302    0.00000000      0.00000820</t>
  </si>
  <si>
    <t>ENZSYN-rt7201   0.00000000      0.00000000</t>
  </si>
  <si>
    <t>ENZSYN-rt5185   0.00000000      0.00000000</t>
  </si>
  <si>
    <t>ENZSYN-rt7616   0.00003246      0.00003246</t>
  </si>
  <si>
    <t>ENZSYN-rt0150   0.00000000      0.00000000</t>
  </si>
  <si>
    <t>ENZSYN-rt3279   0.00000000      0.00000000</t>
  </si>
  <si>
    <t>ENZSYN-rt0208   0.00000000      0.00000000</t>
  </si>
  <si>
    <t>ENZSYN-rt5045   0.00000000      0.00000000</t>
  </si>
  <si>
    <t>ENZSYN-rt6557   0.00000000      0.00000000</t>
  </si>
  <si>
    <t>ENZSYN-rt0234   0.00000000      0.00000000</t>
  </si>
  <si>
    <t>ENZSYN-rt5813   0.00000000      0.00000000</t>
  </si>
  <si>
    <t>ENZSYN-rt6518   0.00000000      0.00000000</t>
  </si>
  <si>
    <t>ENZSYN-rt6691   0.00000000      0.00000000</t>
  </si>
  <si>
    <t>ENZSYN-rt7423   0.00000000      0.00000000</t>
  </si>
  <si>
    <t>ENZSYN-rt7829   0.00000000      0.00000000</t>
  </si>
  <si>
    <t>ENZSYN-rt3097   0.00000000      0.00000000</t>
  </si>
  <si>
    <t>ENZSYN-rt2975   0.00000000      0.00000000</t>
  </si>
  <si>
    <t>ENZSYN-rt8287   0.00000000      0.00000000</t>
  </si>
  <si>
    <t>RXN-EX_13BDglucan_e_FWD-SPONT   0.00000000      0.00000000</t>
  </si>
  <si>
    <t>RXN-EX_13BDglucan_e_REV-SPONT   0.00000000      0.00000000</t>
  </si>
  <si>
    <t>RXN-EX_crn_e_FWD-SPONT  0.00000000      0.00000000</t>
  </si>
  <si>
    <t>RXN-EX_crn_e_REV-SPONT  0.00000000      0.00000000</t>
  </si>
  <si>
    <t>RXN-EX_lac__D_e_REV-SPONT       0.00000000      0.00000000</t>
  </si>
  <si>
    <t>RXN-EX_mev__R_e_REV-SPONT       0.00000000      0.00000000</t>
  </si>
  <si>
    <t>RXN-EX_btd_e_REV-SPONT  0.00000000      0.00000000</t>
  </si>
  <si>
    <t>RXN-EX_3mop_e_REV-SPONT 0.00000000      0.00000000</t>
  </si>
  <si>
    <t>RXN-EX_lac__L_e_FWD-SPONT       0.00000000      0.00000000</t>
  </si>
  <si>
    <t>RXN-EX_lac__L_e_REV-SPONT       0.00000000      0.00000000</t>
  </si>
  <si>
    <t>RXN-EX_mal__L_e_REV-SPONT       0.00000000      0.00000000</t>
  </si>
  <si>
    <t>RXN-EX_g3pi_e_FWD-SPONT 0.00000000      0.00000000</t>
  </si>
  <si>
    <t>RXN-EX_g3pi_e_REV-SPONT 0.00000000      0.00000000</t>
  </si>
  <si>
    <t>RXN-EX_dad_2_e_FWD-SPONT        0.00000000      0.00000000</t>
  </si>
  <si>
    <t>RXN-EX_dad_2_e_REV-SPONT        0.00000000      0.00000000</t>
  </si>
  <si>
    <t>RXN-EX_dgsn_e_FWD-SPONT 0.00000000      0.00000000</t>
  </si>
  <si>
    <t>RXN-EX_dgsn_e_REV-SPONT 0.00000000      0.00000000</t>
  </si>
  <si>
    <t>RXN-EX_din_e_FWD-SPONT  0.00000000      0.00000000</t>
  </si>
  <si>
    <t>RXN-EX_din_e_REV-SPONT  0.00000000      0.00000000</t>
  </si>
  <si>
    <t>RXN-EX_duri_e_FWD-SPONT 0.00000000      0.00000000</t>
  </si>
  <si>
    <t>RXN-EX_duri_e_REV-SPONT 0.00000000      0.00000000</t>
  </si>
  <si>
    <t>RXN-EX_3c3hmp_e_REV-SPONT       0.00000000      0.00000000</t>
  </si>
  <si>
    <t>RXN-EX_2mbald_e_REV-SPONT       0.00000000      0.00000000</t>
  </si>
  <si>
    <t>RXN-EX_2mbtoh_e_REV-SPONT       0.00000000      0.00000000</t>
  </si>
  <si>
    <t>RXN-EX_2mbac_e_FWD-SPONT        0.00000000      0.00000000</t>
  </si>
  <si>
    <t>RXN-EX_2mbac_e_REV-SPONT        0.00000000      0.00000000</t>
  </si>
  <si>
    <t>RXN-EX_akg_e_REV-SPONT  0.00000000      0.00000000</t>
  </si>
  <si>
    <t>RXN-EX_2phetoh_e_FWD-SPONT      0.00000000      0.00000000</t>
  </si>
  <si>
    <t>RXN-EX_2phetoh_e_REV-SPONT      0.00000000      0.00000000</t>
  </si>
  <si>
    <t>RXN-EX_3mbald_e_FWD-SPONT       0.00000000      0.00000000</t>
  </si>
  <si>
    <t>RXN-EX_3mbald_e_REV-SPONT       0.00000000      0.00000000</t>
  </si>
  <si>
    <t>RXN-EX_5aop_e_FWD-SPONT 0.00000000      0.00000000</t>
  </si>
  <si>
    <t>RXN-EX_5aop_e_REV-SPONT 0.00000000      0.00000000</t>
  </si>
  <si>
    <t>RXN-EX_5fthf_e_FWD-SPONT        0.00000000      0.00000000</t>
  </si>
  <si>
    <t>RXN-EX_5fthf_e_REV-SPONT        0.00000000      0.00000000</t>
  </si>
  <si>
    <t>RXN-EX_dann_e_FWD-SPONT 0.00000000      0.00000000</t>
  </si>
  <si>
    <t>RXN-EX_dann_e_REV-SPONT 0.00000000      0.00000000</t>
  </si>
  <si>
    <t>RXN-EX_8aonn_e_FWD-SPONT        0.00000000      0.00000000</t>
  </si>
  <si>
    <t>RXN-EX_8aonn_e_REV-SPONT        0.00000000      0.00000000</t>
  </si>
  <si>
    <t>RXN-EX_xan_e_REV-SPONT  0.00000000      0.00000000</t>
  </si>
  <si>
    <t>RXN-EX_acald_e_REV-SPONT        0.00000000      0.00000000</t>
  </si>
  <si>
    <t>RXN-EX_ac_e_REV-SPONT   0.00000000      0.00000000</t>
  </si>
  <si>
    <t>RXN-EX_ade_e_FWD-SPONT  0.00000000      0.00000000</t>
  </si>
  <si>
    <t>RXN-EX_ade_e_REV-SPONT  0.00000000      0.00000000</t>
  </si>
  <si>
    <t>RXN-EX_pap_e_REV-SPONT  0.00000000      0.00000000</t>
  </si>
  <si>
    <t>RXN-EX_adn_e_FWD-SPONT  0.00000000      0.00000000</t>
  </si>
  <si>
    <t>RXN-EX_adn_e_REV-SPONT  0.00000000      0.00000000</t>
  </si>
  <si>
    <t>RXN-EX_alltt_e_FWD-SPONT        0.00000000      0.00000000</t>
  </si>
  <si>
    <t>RXN-EX_alltt_e_REV-SPONT        0.00000000      0.00000000</t>
  </si>
  <si>
    <t>RXN-EX_alltn_e_FWD-SPONT        0.00000000      0.00000000</t>
  </si>
  <si>
    <t>RXN-EX_alltn_e_REV-SPONT        0.00000000      0.00000000</t>
  </si>
  <si>
    <t>RXN-EX_tre_e_REV-SPONT  0.00000000      0.00000000</t>
  </si>
  <si>
    <t>RXN-EX_gam6p_e_REV-SPONT        0.00000000      0.00000000</t>
  </si>
  <si>
    <t>RXN-EX_hco3_e_REV-SPONT 0.00000000      0.00000000</t>
  </si>
  <si>
    <t>RXN-EX_co2_e_REV-SPONT  0.00000000      0.00000000</t>
  </si>
  <si>
    <t>RXN-EX_chol_e_FWD-SPONT 0.00000000      0.00000000</t>
  </si>
  <si>
    <t>RXN-EX_chol_e_REV-SPONT 0.00000000      0.00000000</t>
  </si>
  <si>
    <t>RXN-EX_cit_e_REV-SPONT  0.00000000      0.00000000</t>
  </si>
  <si>
    <t>RXN-EX_cytd_e_FWD-SPONT 0.00000000      0.00000000</t>
  </si>
  <si>
    <t>RXN-EX_cytd_e_REV-SPONT 0.00000000      0.00000000</t>
  </si>
  <si>
    <t>RXN-EX_csn_e_FWD-SPONT  0.00000000      0.00000000</t>
  </si>
  <si>
    <t>RXN-EX_csn_e_REV-SPONT  0.00000000      0.00000000</t>
  </si>
  <si>
    <t>RXN-EX_arab__D_e_FWD-SPONT      0.00000000      0.00000000</t>
  </si>
  <si>
    <t>RXN-EX_arab__D_e_REV-SPONT      0.00000000      0.00000000</t>
  </si>
  <si>
    <t>RXN-EX_fru_e_FWD-SPONT  0.00000000      0.00000000</t>
  </si>
  <si>
    <t>RXN-EX_fru_e_REV-SPONT  0.00000000      0.00000000</t>
  </si>
  <si>
    <t>RXN-EX_gal_e_FWD-SPONT  0.00000000      0.00000000</t>
  </si>
  <si>
    <t>RXN-EX_gal_e_REV-SPONT  0.00000000      0.00000000</t>
  </si>
  <si>
    <t>RXN-EX_galur_e_FWD-SPONT        0.00000000      0.00000000</t>
  </si>
  <si>
    <t>RXN-EX_galur_e_REV-SPONT        0.00000000      0.00000000</t>
  </si>
  <si>
    <t>RXN-EX_sbt__D_e_FWD-SPONT       0.00000000      0.00000000</t>
  </si>
  <si>
    <t>RXN-EX_sbt__D_e_REV-SPONT       0.00000000      0.00000000</t>
  </si>
  <si>
    <t>RXN-EX_glc__D_e_FWD-SPONT       0.00000000      0.00000000</t>
  </si>
  <si>
    <t>RXN-EX_man_e_FWD-SPONT  0.00000000      0.00000000</t>
  </si>
  <si>
    <t>RXN-EX_man_e_REV-SPONT  0.00000000      0.00000000</t>
  </si>
  <si>
    <t>RXN-EX_rib__D_e_FWD-SPONT       0.00000000      0.00000000</t>
  </si>
  <si>
    <t>RXN-EX_rib__D_e_REV-SPONT       0.00000000      0.00000000</t>
  </si>
  <si>
    <t>RXN-EX_xyl__D_e_FWD-SPONT       0.00000000      0.00000000</t>
  </si>
  <si>
    <t>RXN-EX_xyl__D_e_REV-SPONT       0.00000000      0.00000000</t>
  </si>
  <si>
    <t>RXN-EX_dca_e_REV-SPONT  0.00000000      0.00000000</t>
  </si>
  <si>
    <t>RXN-EX_dcyt_e_FWD-SPONT 0.00000000      0.00000000</t>
  </si>
  <si>
    <t>RXN-EX_dcyt_e_REV-SPONT 0.00000000      0.00000000</t>
  </si>
  <si>
    <t>PROSYN-rt0004   0.00000000      0.00000000</t>
  </si>
  <si>
    <t>PROSYN-rt0018   0.00000000      0.00000000</t>
  </si>
  <si>
    <t>PROSYN-rt0027   0.00000000      0.00000000</t>
  </si>
  <si>
    <t>PROSYN-rt0045   0.00000000      0.00000000</t>
  </si>
  <si>
    <t>PROSYN-rt0075   0.00000000      0.00000000</t>
  </si>
  <si>
    <t>PROSYN-rt0086   0.00000000      0.00000000</t>
  </si>
  <si>
    <t>PROSYN-rt0089   0.00000000      0.00000000</t>
  </si>
  <si>
    <t>PROSYN-rt0144   0.00000077      0.00000000</t>
  </si>
  <si>
    <t>PROSYN-rt0160   0.00000000      0.00000000</t>
  </si>
  <si>
    <t>PROSYN-rt0168   0.00000000      0.00000000</t>
  </si>
  <si>
    <t>PROSYN-rt0174   0.00000000      0.00000000</t>
  </si>
  <si>
    <t>PROSYN-rt0180   0.00000000      0.00000000</t>
  </si>
  <si>
    <t>PROSYN-rt0201   0.00000000      0.00000000</t>
  </si>
  <si>
    <t>PROWASTE-rt0004 0.00000000      0.00000000</t>
  </si>
  <si>
    <t>PROWASTE-rt0008 0.00000000      0.00000000</t>
  </si>
  <si>
    <t>PROWASTE-rt0017 0.00000000      0.00000000</t>
  </si>
  <si>
    <t>PROWASTE-rt0018 0.00000000      0.00000000</t>
  </si>
  <si>
    <t>PROWASTE-rt0027 0.00000000      0.00000000</t>
  </si>
  <si>
    <t>PROWASTE-rt0031 0.00000000      0.00000000</t>
  </si>
  <si>
    <t>PROWASTE-rt0045 0.00000000      0.00000000</t>
  </si>
  <si>
    <t>PROWASTE-rt0063 0.00000000      0.00000000</t>
  </si>
  <si>
    <t>PROWASTE-rt0066 0.00000000      0.00000000</t>
  </si>
  <si>
    <t>PROWASTE-rt0073 0.00000000      0.00000000</t>
  </si>
  <si>
    <t>PROWASTE-rt0075 0.00000000      0.00000000</t>
  </si>
  <si>
    <t>PROWASTE-rt0078 0.00000000      0.00000000</t>
  </si>
  <si>
    <t>PROWASTE-rt0084 0.00000000      0.00000000</t>
  </si>
  <si>
    <t>PROWASTE-rt0086 0.00000000      0.00000000</t>
  </si>
  <si>
    <t>PROWASTE-rt0088 0.00000000      0.00000000</t>
  </si>
  <si>
    <t>PROWASTE-rt0089 0.00000000      0.00000000</t>
  </si>
  <si>
    <t>PROWASTE-rt0092 0.00000000      0.00000000</t>
  </si>
  <si>
    <t>PROWASTE-rt0111 0.00000000      0.00000000</t>
  </si>
  <si>
    <t>PROWASTE-rt0136 0.00000000      0.00000000</t>
  </si>
  <si>
    <t>PROWASTE-rt0144 0.00000000      0.00000000</t>
  </si>
  <si>
    <t>PROWASTE-rt0150 0.00000000      0.00000000</t>
  </si>
  <si>
    <t>PROWASTE-rt0160 0.00000000      0.00000000</t>
  </si>
  <si>
    <t>PROWASTE-rt0168 0.00000000      0.00000000</t>
  </si>
  <si>
    <t>PROWASTE-rt0172 0.00000000      0.00000000</t>
  </si>
  <si>
    <t>PROWASTE-rt0174 0.00000000      0.00000000</t>
  </si>
  <si>
    <t>PROWASTE-rt0180 0.00000000      0.00000000</t>
  </si>
  <si>
    <t>PROWASTE-rt0201 0.00000000      0.00000000</t>
  </si>
  <si>
    <t>PROWASTE-rt0207_c       0.00000000      0.00000000</t>
  </si>
  <si>
    <t>PROWASTE-rt0207_m       0.00000000      0.00000000</t>
  </si>
  <si>
    <t>PROWASTE-rt0208 0.00000000      0.00000000</t>
  </si>
  <si>
    <t>PROWASTE-rt0211 0.00000000      0.00000000</t>
  </si>
  <si>
    <t>PROWASTE-rt0212 0.00000000      0.00000000</t>
  </si>
  <si>
    <t>PROWASTE-rt0217 0.00000000      0.00000000</t>
  </si>
  <si>
    <t>PROWASTE-rt0220 0.00000000      0.00000000</t>
  </si>
  <si>
    <t>PROWASTE-rt0221 0.00000000      0.00000000</t>
  </si>
  <si>
    <t>PROWASTE-rt0234 0.00000000      0.00000000</t>
  </si>
  <si>
    <t>PROWASTE-rt0235 0.00000000      0.00000000</t>
  </si>
  <si>
    <t>PROWASTE-rt0237 0.00000000      0.00000000</t>
  </si>
  <si>
    <t>PROWASTE-rt0239 0.00000000      0.00000000</t>
  </si>
  <si>
    <t>PROWASTE-rt0245 0.00000000      0.00000000</t>
  </si>
  <si>
    <t>PROWASTE-rt0250 0.00000000      0.00000000</t>
  </si>
  <si>
    <t>PROWASTE-rt0265 0.00000000      0.00000000</t>
  </si>
  <si>
    <t>PROWASTE-rt0267 0.00000000      0.00000000</t>
  </si>
  <si>
    <t>PROWASTE-rt0271 0.00000000      0.00000000</t>
  </si>
  <si>
    <t>PROWASTE-rt0283 0.00000000      0.00000000</t>
  </si>
  <si>
    <t>PROWASTE-rt0298 0.00000000      0.00000000</t>
  </si>
  <si>
    <t>PROWASTE-rt0302 0.00000000      0.00000000</t>
  </si>
  <si>
    <t>PROWASTE-rt0303 0.00000000      0.00000000</t>
  </si>
  <si>
    <t>PROWASTE-rt0309 0.00000000      0.00000000</t>
  </si>
  <si>
    <t>PROWASTE-rt0310 0.00000000      0.00000000</t>
  </si>
  <si>
    <t>PROWASTE-rt0324 0.00000000      0.00000000</t>
  </si>
  <si>
    <t>PROWASTE-rt0331 0.00000000      0.00000000</t>
  </si>
  <si>
    <t>PROWASTE-rt0334 0.00000000      0.00000000</t>
  </si>
  <si>
    <t>PROWASTE-rt0339 0.00000000      0.00000000</t>
  </si>
  <si>
    <t>PROWASTE-rt0341 0.00000000      0.00000000</t>
  </si>
  <si>
    <t>PROWASTE-rt0344 0.00000000      0.00000000</t>
  </si>
  <si>
    <t>PROWASTE-rt0353 0.00000000      0.00000000</t>
  </si>
  <si>
    <t>PROWASTE-rt0357 0.00000000      0.00000000</t>
  </si>
  <si>
    <t>PROWASTE-rt0376 0.00000000      0.00000000</t>
  </si>
  <si>
    <t>PROWASTE-rt0389 0.00000000      0.00000000</t>
  </si>
  <si>
    <t>PROWASTE-rt0390 0.00000000      0.00000000</t>
  </si>
  <si>
    <t>PROWASTE-rt0391 0.00000000      0.00000000</t>
  </si>
  <si>
    <t>PROWASTE-rt0398 0.00000000      0.00000000</t>
  </si>
  <si>
    <t>PROWASTE-rt0400 0.00000000      0.00000000</t>
  </si>
  <si>
    <t>PROWASTE-rt0409 0.00000000      0.00000000</t>
  </si>
  <si>
    <t>PROWASTE-rt0413 0.00000000      0.00000000</t>
  </si>
  <si>
    <t>PROWASTE-rt0422_c       0.00000000      0.00000000</t>
  </si>
  <si>
    <t>PROWASTE-rt0422_m       0.00000000      0.00000000</t>
  </si>
  <si>
    <t>PROWASTE-rt0434_c       0.00000000      0.00000000</t>
  </si>
  <si>
    <t>PROWASTE-rt0434_m       0.00000000      0.00000000</t>
  </si>
  <si>
    <t>PROWASTE-rt0449 0.00000000      0.00000000</t>
  </si>
  <si>
    <t>PROWASTE-rt0451 0.00000000      0.00000000</t>
  </si>
  <si>
    <t>PROWASTE-rt0467 0.00000000      0.00000000</t>
  </si>
  <si>
    <t>PROWASTE-rt0477 0.00000000      0.00000000</t>
  </si>
  <si>
    <t>PROWASTE-rt0491 0.00000000      0.00000000</t>
  </si>
  <si>
    <t>PROWASTE-rt0495 0.00000000      0.00000000</t>
  </si>
  <si>
    <t>PROWASTE-rt0499 0.00000000      0.00000000</t>
  </si>
  <si>
    <t>PROWASTE-rt0510 0.00000000      0.00000000</t>
  </si>
  <si>
    <t>PROWASTE-rt0517 0.00000000      0.00000000</t>
  </si>
  <si>
    <t>PROWASTE-rt0518 0.00000000      0.00000000</t>
  </si>
  <si>
    <t>PROWASTE-rt0521 0.00000000      0.00000000</t>
  </si>
  <si>
    <t>PROWASTE-rt0532 0.00000000      0.00000000</t>
  </si>
  <si>
    <t>PROWASTE-rt0537 0.00000000      0.00000000</t>
  </si>
  <si>
    <t>PROWASTE-rt0540 0.00000000      0.00000000</t>
  </si>
  <si>
    <t>PROWASTE-rt0544 0.00000000      0.00000000</t>
  </si>
  <si>
    <t>PROWASTE-rt0548 0.00000000      0.00000000</t>
  </si>
  <si>
    <t>PROWASTE-rt0553 0.00000000      0.00000000</t>
  </si>
  <si>
    <t>PROWASTE-rt0563 0.00000000      0.00000000</t>
  </si>
  <si>
    <t>PROWASTE-rt0564_e       0.00000000      0.00000000</t>
  </si>
  <si>
    <t>PROWASTE-rt0564_g       0.00000000      0.00000000</t>
  </si>
  <si>
    <t>PROWASTE-rt0568_c       0.00000000      0.00000000</t>
  </si>
  <si>
    <t>PROWASTE-rt0568_x       0.00000000      0.00000000</t>
  </si>
  <si>
    <t>PROWASTE-rt0575 0.00000000      0.00000000</t>
  </si>
  <si>
    <t>PROWASTE-rt0594 0.00000000      0.00000000</t>
  </si>
  <si>
    <t>PROWASTE-rt0595 0.00000000      0.00000000</t>
  </si>
  <si>
    <t>PROWASTE-rt0601 0.00000000      0.00000000</t>
  </si>
  <si>
    <t>PROWASTE-rt0602_c       0.00000000      0.00000000</t>
  </si>
  <si>
    <t>PROWASTE-rt0602_g       0.00000000      0.00000000</t>
  </si>
  <si>
    <t>PROWASTE-rt0604 0.00000000      0.00000000</t>
  </si>
  <si>
    <t>PROWASTE-rt0607 0.00000000      0.00000000</t>
  </si>
  <si>
    <t>PROWASTE-rt0620 0.00000000      0.00000000</t>
  </si>
  <si>
    <t>PROWASTE-rt0632 0.00000000      0.00000000</t>
  </si>
  <si>
    <t>PROWASTE-rt0641 0.00000000      0.00000000</t>
  </si>
  <si>
    <t>PROWASTE-rt0643 0.00000000      0.00000000</t>
  </si>
  <si>
    <t>PROWASTE-rt0646 0.00000000      0.00000000</t>
  </si>
  <si>
    <t>PROWASTE-rt0669 0.00000000      0.00000000</t>
  </si>
  <si>
    <t>PROWASTE-rt0671 0.00000000      0.00000000</t>
  </si>
  <si>
    <t>PROWASTE-rt0682 0.00000000      0.00000000</t>
  </si>
  <si>
    <t>PROWASTE-rt0683_gm      0.00000000      0.00000000</t>
  </si>
  <si>
    <t>PROWASTE-rt0683_vm      0.00000000      0.00000000</t>
  </si>
  <si>
    <t>PROWASTE-rt0697 0.00000000      0.00000000</t>
  </si>
  <si>
    <t>PROWASTE-rt0711 0.00000000      0.00000000</t>
  </si>
  <si>
    <t>PROWASTE-rt0712 0.00000000      0.00000000</t>
  </si>
  <si>
    <t>PROWASTE-rt0716 0.00000000      0.00000000</t>
  </si>
  <si>
    <t>PROWASTE-rt0717 0.00000000      0.00000000</t>
  </si>
  <si>
    <t>PROWASTE-rt0720 0.00000000      0.00000000</t>
  </si>
  <si>
    <t>PROWASTE-rt0733_c       0.00000000      0.00000000</t>
  </si>
  <si>
    <t>PROWASTE-rt0733_m       0.00000000      0.00000000</t>
  </si>
  <si>
    <t>PROWASTE-rt0734 0.00000000      0.00000000</t>
  </si>
  <si>
    <t>PROWASTE-rt0736 0.00000000      0.00000000</t>
  </si>
  <si>
    <t>PROWASTE-rt0738 0.00000000      0.00000000</t>
  </si>
  <si>
    <t>PROWASTE-rt0745 0.00000000      0.00000000</t>
  </si>
  <si>
    <t>PROWASTE-rt0757 0.00000000      0.00000000</t>
  </si>
  <si>
    <t>PROWASTE-rt0767 0.00000000      0.00000000</t>
  </si>
  <si>
    <t>PROWASTE-rt0769 0.00000000      0.00000000</t>
  </si>
  <si>
    <t>PROWASTE-rt0777 0.00000000      0.00000000</t>
  </si>
  <si>
    <t>PROWASTE-rt0797 0.00000000      0.00000000</t>
  </si>
  <si>
    <t>PROWASTE-rt0799 0.00000000      0.00000000</t>
  </si>
  <si>
    <t>PROWASTE-rt0808 0.00000000      0.00000000</t>
  </si>
  <si>
    <t>PROWASTE-rt0812 0.00000000      0.00000000</t>
  </si>
  <si>
    <t>PROWASTE-rt0820 0.00000000      0.00000000</t>
  </si>
  <si>
    <t>PROWASTE-rt0830 0.00000000      0.00000000</t>
  </si>
  <si>
    <t>PROWASTE-rt0842 0.00000000      0.00000000</t>
  </si>
  <si>
    <t>PROWASTE-rt0848_c       0.00000000      0.00000000</t>
  </si>
  <si>
    <t>PROWASTE-rt0848_m       0.00000000      0.00000000</t>
  </si>
  <si>
    <t>PROWASTE-rt0852 0.00000000      0.00000000</t>
  </si>
  <si>
    <t>PROWASTE-rt0854 0.00000000      0.00000000</t>
  </si>
  <si>
    <t>PROWASTE-rt0872 0.00000000      0.00000000</t>
  </si>
  <si>
    <t>PROWASTE-rt0873 0.00000000      0.00000000</t>
  </si>
  <si>
    <t>PROWASTE-rt0876 0.00000000      0.00000000</t>
  </si>
  <si>
    <t>PROWASTE-rt0882 0.00000000      0.00000000</t>
  </si>
  <si>
    <t>PROWASTE-rt0894 0.00000000      0.00000000</t>
  </si>
  <si>
    <t>PROWASTE-rt0899 0.00000000      0.00000000</t>
  </si>
  <si>
    <t>PROWASTE-rt0906 0.00000000      0.00000000</t>
  </si>
  <si>
    <t>PROWASTE-rt0910 0.00000000      0.00000000</t>
  </si>
  <si>
    <t>PROWASTE-rt0915_c       0.00000000      0.00000000</t>
  </si>
  <si>
    <t>PROWASTE-rt0915_n       0.00000000      0.00000000</t>
  </si>
  <si>
    <t>PROWASTE-rt0930_c       0.00000000      0.00000000</t>
  </si>
  <si>
    <t>PROWASTE-rt0930_m       0.00000000      0.00000000</t>
  </si>
  <si>
    <t>PROWASTE-rt0932 0.00000000      0.00000000</t>
  </si>
  <si>
    <t>PROWASTE-rt0947 0.00000000      0.00000000</t>
  </si>
  <si>
    <t>PROWASTE-rt0958 0.00000000      0.00000000</t>
  </si>
  <si>
    <t>PROWASTE-rt0963 0.00000000      0.00000000</t>
  </si>
  <si>
    <t>PROWASTE-rt0986 0.00000000      0.00000000</t>
  </si>
  <si>
    <t>PROWASTE-rt0996 0.00000000      0.00000000</t>
  </si>
  <si>
    <t>PROWASTE-rt1009 0.00000000      0.00000000</t>
  </si>
  <si>
    <t>PROWASTE-rt1057 0.00000000      0.00000000</t>
  </si>
  <si>
    <t>PROWASTE-rt1060 0.00000000      0.00000000</t>
  </si>
  <si>
    <t>PROWASTE-rt1066 0.00000000      0.00000000</t>
  </si>
  <si>
    <t>PROWASTE-rt1067 0.00000000      0.00000000</t>
  </si>
  <si>
    <t>PROWASTE-rt1089 0.00000000      0.00000000</t>
  </si>
  <si>
    <t>PROWASTE-rt1127 0.00000000      0.00000000</t>
  </si>
  <si>
    <t>PROWASTE-rt1131 0.00000000      0.00000000</t>
  </si>
  <si>
    <t>PROWASTE-rt1145 0.00000000      0.00000000</t>
  </si>
  <si>
    <t>PROWASTE-rt1147 0.00000000      0.00000000</t>
  </si>
  <si>
    <t>PROWASTE-rt1153 0.00000000      0.00000000</t>
  </si>
  <si>
    <t>PROWASTE-rt1163 0.00000000      0.00000000</t>
  </si>
  <si>
    <t>PROWASTE-rt1168 0.00000000      0.00000000</t>
  </si>
  <si>
    <t>PROWASTE-rt1169 0.00000000      0.00000000</t>
  </si>
  <si>
    <t>PROWASTE-rt1203 0.00000000      0.00000000</t>
  </si>
  <si>
    <t>PROWASTE-rt1206 0.00000000      0.00000000</t>
  </si>
  <si>
    <t>PROWASTE-rt1221 0.00000000      0.00000000</t>
  </si>
  <si>
    <t>PROWASTE-rt1228 0.00000000      0.00000000</t>
  </si>
  <si>
    <t>PROWASTE-rt1254 0.00000000      0.00000000</t>
  </si>
  <si>
    <t>PROWASTE-rt1267 0.00000000      0.00000000</t>
  </si>
  <si>
    <t>PROWASTE-rt1269 0.00000000      0.00000000</t>
  </si>
  <si>
    <t>PROWASTE-rt1271 0.00000000      0.00000000</t>
  </si>
  <si>
    <t>PROWASTE-rt1276 0.00000000      0.00000000</t>
  </si>
  <si>
    <t>PROWASTE-rt1296 0.00000000      0.00000000</t>
  </si>
  <si>
    <t>PROWASTE-rt1299 0.00000000      0.00000000</t>
  </si>
  <si>
    <t>PROWASTE-rt1320 0.00000000      0.00000000</t>
  </si>
  <si>
    <t>PROWASTE-rt1321 0.00000000      0.00000000</t>
  </si>
  <si>
    <t>PROWASTE-rt1326 0.00000000      0.00000000</t>
  </si>
  <si>
    <t>PROWASTE-rt1332 0.00000000      0.00000000</t>
  </si>
  <si>
    <t>PROWASTE-rt1336 0.00000000      0.00000000</t>
  </si>
  <si>
    <t>PROWASTE-rt1337 0.00000000      0.00000000</t>
  </si>
  <si>
    <t>PROWASTE-rt1340 0.00000000      0.00000000</t>
  </si>
  <si>
    <t>PROWASTE-rt1343 0.00000000      0.00000000</t>
  </si>
  <si>
    <t>PROWASTE-rt1358 0.00000000      0.00000000</t>
  </si>
  <si>
    <t>PROWASTE-rt1360 0.00000000      0.00000000</t>
  </si>
  <si>
    <t>PROWASTE-rt1362 0.00000000      0.00000000</t>
  </si>
  <si>
    <t>PROWASTE-rt1363 0.00000000      0.00000000</t>
  </si>
  <si>
    <t>PROWASTE-rt1374 0.00000000      0.00000000</t>
  </si>
  <si>
    <t>PROWASTE-rt1375 0.00000000      0.00000000</t>
  </si>
  <si>
    <t>PROWASTE-rt1378 0.00000000      0.00000000</t>
  </si>
  <si>
    <t>PROWASTE-rt1380 0.00000000      0.00000000</t>
  </si>
  <si>
    <t>PROWASTE-rt1384 0.00000000      0.00000000</t>
  </si>
  <si>
    <t>PROWASTE-rt1388 0.00000000      0.00000000</t>
  </si>
  <si>
    <t>PROWASTE-rt1395 0.00000000      0.00000000</t>
  </si>
  <si>
    <t>PROWASTE-rt1397 0.00000000      0.00000000</t>
  </si>
  <si>
    <t>PROWASTE-rt1406 0.00000000      0.00000000</t>
  </si>
  <si>
    <t>PROWASTE-rt1414_gm      0.00000000      0.00000000</t>
  </si>
  <si>
    <t>PROWASTE-rt1414_n       0.00000000      0.00000000</t>
  </si>
  <si>
    <t>PROWASTE-rt1432 0.00000000      0.00000000</t>
  </si>
  <si>
    <t>PROWASTE-rt1437 0.00000000      0.00000000</t>
  </si>
  <si>
    <t>PROWASTE-rt1441 0.00000000      0.00000000</t>
  </si>
  <si>
    <t>PROWASTE-rt1454 0.00000000      0.00000000</t>
  </si>
  <si>
    <t>PROWASTE-rt1457 0.00000000      0.00000000</t>
  </si>
  <si>
    <t>PROWASTE-rt1470 0.00000000      0.00000000</t>
  </si>
  <si>
    <t>PROWASTE-rt1473 0.00000000      0.00000000</t>
  </si>
  <si>
    <t>PROWASTE-rt1480 0.00000000      0.00000000</t>
  </si>
  <si>
    <t>PROWASTE-rt1487 0.00000000      0.00000000</t>
  </si>
  <si>
    <t>PROWASTE-rt1488 0.00000000      0.00000000</t>
  </si>
  <si>
    <t>PROWASTE-rt1518_c       0.00000000      0.00000000</t>
  </si>
  <si>
    <t>PROWASTE-rt1518_m       0.00000000      0.00000000</t>
  </si>
  <si>
    <t>PROWASTE-rt1519 0.00000000      0.00000000</t>
  </si>
  <si>
    <t>PROWASTE-rt1520 0.00000000      0.00000000</t>
  </si>
  <si>
    <t>PROWASTE-rt1532 0.00000000      0.00000000</t>
  </si>
  <si>
    <t>PROWASTE-rt1537 0.00000000      0.00000000</t>
  </si>
  <si>
    <t>PROWASTE-rt1542 0.00000000      0.00000000</t>
  </si>
  <si>
    <t>PROWASTE-rt1544_e       0.00000000      0.00000000</t>
  </si>
  <si>
    <t>PROWASTE-rt1544_l       0.00000000      0.00000000</t>
  </si>
  <si>
    <t>PROWASTE-rt1544_rm      0.00000000      0.00000000</t>
  </si>
  <si>
    <t>PROWASTE-rt1561 0.00000000      0.00000000</t>
  </si>
  <si>
    <t>PROWASTE-rt1567 0.00000000      0.00000000</t>
  </si>
  <si>
    <t>PROWASTE-rt1572 0.00000000      0.00000000</t>
  </si>
  <si>
    <t>PROWASTE-rt1577 0.00000000      0.00000000</t>
  </si>
  <si>
    <t>PROWASTE-rt1591 0.00000000      0.00000000</t>
  </si>
  <si>
    <t>PROWASTE-rt1611 0.00000000      0.00000000</t>
  </si>
  <si>
    <t>PROWASTE-rt1613 0.00000000      0.00000000</t>
  </si>
  <si>
    <t>PROWASTE-rt1622_c       0.00000000      0.00000000</t>
  </si>
  <si>
    <t>PROWASTE-rt1622_m       0.00000000      0.00000000</t>
  </si>
  <si>
    <t>PROWASTE-rt1627 0.00000000      0.00000000</t>
  </si>
  <si>
    <t>PROWASTE-rt1632 0.00000000      0.00000000</t>
  </si>
  <si>
    <t>PROWASTE-rt1634 0.00000000      0.00000000</t>
  </si>
  <si>
    <t>PROWASTE-rt1639 0.00000000      0.00000000</t>
  </si>
  <si>
    <t>PROWASTE-rt1642 0.00000000      0.00000000</t>
  </si>
  <si>
    <t>PROWASTE-rt1644 0.00000000      0.00000000</t>
  </si>
  <si>
    <t>PROWASTE-rt1648 0.00000000      0.00000000</t>
  </si>
  <si>
    <t>PROWASTE-rt1661 0.00000000      0.00000000</t>
  </si>
  <si>
    <t>PROWASTE-rt1670 0.00000000      0.00000000</t>
  </si>
  <si>
    <t>PROWASTE-rt1672 0.00000000      0.00000000</t>
  </si>
  <si>
    <t>PROWASTE-rt1675 0.00000000      0.00000000</t>
  </si>
  <si>
    <t>PROWASTE-rt1689 0.00000000      0.00000000</t>
  </si>
  <si>
    <t>PROWASTE-rt1701_c       0.00000000      0.00000000</t>
  </si>
  <si>
    <t>PROWASTE-rt1701_m       0.00000000      0.00000000</t>
  </si>
  <si>
    <t>PROWASTE-rt1711 0.00000000      0.00000000</t>
  </si>
  <si>
    <t>PROWASTE-rt1727 0.00000000      0.00000000</t>
  </si>
  <si>
    <t>PROWASTE-rt1736 0.00000000      0.00000000</t>
  </si>
  <si>
    <t>PROWASTE-rt1745 0.00000000      0.00000000</t>
  </si>
  <si>
    <t>PROWASTE-rt1768 0.00000000      0.00000000</t>
  </si>
  <si>
    <t>PROWASTE-rt1772 0.00000000      0.00000000</t>
  </si>
  <si>
    <t>PROWASTE-rt1776 0.00000000      0.00000000</t>
  </si>
  <si>
    <t>PROWASTE-rt1779 0.00000000      0.00000000</t>
  </si>
  <si>
    <t>PROWASTE-rt1784_c       0.00000000      0.00000000</t>
  </si>
  <si>
    <t>PROWASTE-rt1784_x       0.00000000      0.00000000</t>
  </si>
  <si>
    <t>PROWASTE-rt1788 0.00000000      0.00000000</t>
  </si>
  <si>
    <t>PROWASTE-rt1802 0.00000000      0.00000000</t>
  </si>
  <si>
    <t>PROWASTE-rt1805 0.00000000      0.00000000</t>
  </si>
  <si>
    <t>PROWASTE-rt1814_c       0.00000000      0.00000000</t>
  </si>
  <si>
    <t>PROWASTE-rt1814_m       0.00000000      0.00000000</t>
  </si>
  <si>
    <t>PROWASTE-rt1816_c       0.00000000      0.00000000</t>
  </si>
  <si>
    <t>PROWASTE-rt1816_e       0.00000000      0.00000000</t>
  </si>
  <si>
    <t>PROWASTE-rt1816_m       0.00000000      0.00000000</t>
  </si>
  <si>
    <t>PROWASTE-rt1830 0.00000000      0.00000000</t>
  </si>
  <si>
    <t>PROWASTE-rt1837 0.00000000      0.00000000</t>
  </si>
  <si>
    <t>PROWASTE-rt1838 0.00000000      0.00000000</t>
  </si>
  <si>
    <t>PROWASTE-rt1844 0.00000000      0.00000000</t>
  </si>
  <si>
    <t>PROWASTE-rt1845 0.00000000      0.00000000</t>
  </si>
  <si>
    <t>PROWASTE-rt1850_c       0.00000000      0.00000000</t>
  </si>
  <si>
    <t>PROWASTE-rt1850_m       0.00000000      0.00000000</t>
  </si>
  <si>
    <t>PROWASTE-rt1852 0.00000000      0.00000000</t>
  </si>
  <si>
    <t>PROWASTE-rt1858 0.00000000      0.00000000</t>
  </si>
  <si>
    <t>PROWASTE-rt1860 0.00000000      0.00000000</t>
  </si>
  <si>
    <t>PROWASTE-rt1878 0.00000000      0.00000000</t>
  </si>
  <si>
    <t>PROWASTE-rt1883 0.00000000      0.00000000</t>
  </si>
  <si>
    <t>PROWASTE-rt1893 0.00000000      0.00000000</t>
  </si>
  <si>
    <t>PROWASTE-rt1896 0.00000000      0.00000000</t>
  </si>
  <si>
    <t>PROWASTE-rt1908 0.00000000      0.00000000</t>
  </si>
  <si>
    <t>PROWASTE-rt1924_c       0.00000000      0.00000000</t>
  </si>
  <si>
    <t>PROWASTE-rt1924_m       0.00000000      0.00000000</t>
  </si>
  <si>
    <t>PROWASTE-rt1925 0.00000000      0.00000000</t>
  </si>
  <si>
    <t>PROWASTE-rt1935 0.00000000      0.00000000</t>
  </si>
  <si>
    <t>PROWASTE-rt1936 0.00000000      0.00000000</t>
  </si>
  <si>
    <t>PROWASTE-rt1939_e       0.00000000      0.00000000</t>
  </si>
  <si>
    <t>PROWASTE-rt1939_v       0.00000000      0.00000000</t>
  </si>
  <si>
    <t>PROWASTE-rt1948 0.00000000      0.00000000</t>
  </si>
  <si>
    <t>PROWASTE-rt1949 0.00000000      0.00000000</t>
  </si>
  <si>
    <t>PROWASTE-rt1962 0.00000000      0.00000000</t>
  </si>
  <si>
    <t>PROWASTE-rt1963_c       0.00000000      0.00000000</t>
  </si>
  <si>
    <t>PROWASTE-rt1963_m       0.00000000      0.00000000</t>
  </si>
  <si>
    <t>PROWASTE-rt1964 0.00000000      0.00000000</t>
  </si>
  <si>
    <t>PROWASTE-rt1965 0.00000000      0.00000000</t>
  </si>
  <si>
    <t>PROWASTE-rt1970 0.00000000      0.00000000</t>
  </si>
  <si>
    <t>PROWASTE-rt1973 0.00000000      0.00000000</t>
  </si>
  <si>
    <t>PROWASTE-rt1987_e       0.00000000      0.00000000</t>
  </si>
  <si>
    <t>PROWASTE-rt1987_v       0.00000000      0.00000000</t>
  </si>
  <si>
    <t>PROWASTE-rt1991 0.00000000      0.00000000</t>
  </si>
  <si>
    <t>PROWASTE-rt2006 0.00000000      0.00000000</t>
  </si>
  <si>
    <t>PROWASTE-rt2023 0.00000000      0.00000000</t>
  </si>
  <si>
    <t>PROWASTE-rt2040 0.00000000      0.00000000</t>
  </si>
  <si>
    <t>PROWASTE-rt2053 0.00000000      0.00000000</t>
  </si>
  <si>
    <t>PROWASTE-rt2059_l       0.00000000      0.00000000</t>
  </si>
  <si>
    <t>PROWASTE-rt2059_rm      0.00000000      0.00000000</t>
  </si>
  <si>
    <t>PROWASTE-rt2060 0.00000000      0.00000000</t>
  </si>
  <si>
    <t>PROWASTE-rt2062_c       0.00000000      0.00000000</t>
  </si>
  <si>
    <t>PROWASTE-rt2062_n       0.00000000      0.00000000</t>
  </si>
  <si>
    <t>PROWASTE-rt2087 0.00000000      0.00000000</t>
  </si>
  <si>
    <t>PROWASTE-rt2092 0.00000000      0.00000000</t>
  </si>
  <si>
    <t>PROWASTE-rt2093 0.00000000      0.00000000</t>
  </si>
  <si>
    <t>PROWASTE-rt2101_c       0.00000000      0.00000000</t>
  </si>
  <si>
    <t>PROWASTE-rt2101_e       0.00000000      0.00000000</t>
  </si>
  <si>
    <t>PROWASTE-rt2107 0.00000000      0.00000000</t>
  </si>
  <si>
    <t>PROWASTE-rt2116 0.00000000      0.00000000</t>
  </si>
  <si>
    <t>PROWASTE-rt2122 0.00000000      0.00000000</t>
  </si>
  <si>
    <t>PROWASTE-rt2136 0.00000000      0.00000000</t>
  </si>
  <si>
    <t>PROWASTE-rt2146 0.00000000      0.00000000</t>
  </si>
  <si>
    <t>PROWASTE-rt2147 0.00000000      0.00000000</t>
  </si>
  <si>
    <t>PROWASTE-rt2172 0.00000000      0.00000000</t>
  </si>
  <si>
    <t>PROWASTE-rt2173 0.00000000      0.00000000</t>
  </si>
  <si>
    <t>PROWASTE-rt2181 0.00000000      0.00000000</t>
  </si>
  <si>
    <t>PROWASTE-rt2183 0.00000000      0.00000000</t>
  </si>
  <si>
    <t>PROWASTE-rt2190 0.00000000      0.00000000</t>
  </si>
  <si>
    <t>PROWASTE-rt2202 0.00000000      0.00000000</t>
  </si>
  <si>
    <t>PROWASTE-rt2204 0.00000000      0.00000000</t>
  </si>
  <si>
    <t>PROWASTE-rt2220 0.00000000      0.00000000</t>
  </si>
  <si>
    <t>PROWASTE-rt2224 0.00000000      0.00000000</t>
  </si>
  <si>
    <t>PROWASTE-rt2234_c       0.00000000      0.00000000</t>
  </si>
  <si>
    <t>PROWASTE-rt2234_m       0.00000000      0.00000000</t>
  </si>
  <si>
    <t>PROWASTE-rt2239 0.00000000      0.00000000</t>
  </si>
  <si>
    <t>PROWASTE-rt2245 0.00000000      0.00000000</t>
  </si>
  <si>
    <t>PROWASTE-rt2246 0.00000000      0.00000000</t>
  </si>
  <si>
    <t>PROWASTE-rt2265 0.00000000      0.00000000</t>
  </si>
  <si>
    <t>PROWASTE-rt2267 0.00000000      0.00000000</t>
  </si>
  <si>
    <t>PROWASTE-rt2279 0.00000000      0.00000000</t>
  </si>
  <si>
    <t>PROWASTE-rt2297_l       0.00000000      0.00000000</t>
  </si>
  <si>
    <t>PROWASTE-rt2297_rm      0.00000000      0.00000000</t>
  </si>
  <si>
    <t>PROWASTE-rt2305 0.00000000      0.00000000</t>
  </si>
  <si>
    <t>PROWASTE-rt2306 0.00000000      0.00000000</t>
  </si>
  <si>
    <t>PROWASTE-rt2309 0.00000000      0.00000000</t>
  </si>
  <si>
    <t>PROWASTE-rt2312 0.00000000      0.00000000</t>
  </si>
  <si>
    <t>PROWASTE-rt2317 0.00000000      0.00000000</t>
  </si>
  <si>
    <t>PROWASTE-rt2336 0.00000000      0.00000000</t>
  </si>
  <si>
    <t>PROWASTE-rt2348 0.00000000      0.00000000</t>
  </si>
  <si>
    <t>PROWASTE-rt2354 0.00000000      0.00000000</t>
  </si>
  <si>
    <t>PROWASTE-rt2385 0.00000000      0.00000000</t>
  </si>
  <si>
    <t>PROWASTE-rt2393 0.00000000      0.00000000</t>
  </si>
  <si>
    <t>PROWASTE-rt2404 0.00000000      0.00000000</t>
  </si>
  <si>
    <t>PROWASTE-rt2416 0.00000000      0.00000000</t>
  </si>
  <si>
    <t>PROWASTE-rt2418 0.00000000      0.00000000</t>
  </si>
  <si>
    <t>PROWASTE-rt2434_m       0.00000000      0.00000000</t>
  </si>
  <si>
    <t>PROWASTE-rt2434_v       0.00000000      0.00000000</t>
  </si>
  <si>
    <t>PROWASTE-rt2443 0.00000000      0.00000000</t>
  </si>
  <si>
    <t>PROWASTE-rt2444 0.00000000      0.00000000</t>
  </si>
  <si>
    <t>PROWASTE-rt2473 0.00000000      0.00000000</t>
  </si>
  <si>
    <t>PROWASTE-rt2476 0.00000000      0.00000000</t>
  </si>
  <si>
    <t>PROWASTE-rt2477 0.00000000      0.00000000</t>
  </si>
  <si>
    <t>PROWASTE-rt2496 0.00000000      0.00000000</t>
  </si>
  <si>
    <t>PROWASTE-rt2501 0.00000000      0.00000000</t>
  </si>
  <si>
    <t>PROWASTE-rt2517_c       0.00000000      0.00000000</t>
  </si>
  <si>
    <t>PROWASTE-rt2517_v       0.00000000      0.00000000</t>
  </si>
  <si>
    <t>PROWASTE-rt2528 0.00000000      0.00000000</t>
  </si>
  <si>
    <t>PROWASTE-rt2529_gm      0.00000000      0.00000000</t>
  </si>
  <si>
    <t>PROWASTE-rt2529_mm      0.00000000      0.00000000</t>
  </si>
  <si>
    <t>PROWASTE-rt2529_vm      0.00000000      0.00000000</t>
  </si>
  <si>
    <t>PROWASTE-rt2532 0.00000000      0.00000000</t>
  </si>
  <si>
    <t>PROWASTE-rt2544 0.00000000      0.00000000</t>
  </si>
  <si>
    <t>PROWASTE-rt2557 0.00000000      0.00000000</t>
  </si>
  <si>
    <t>PROWASTE-rt2565 0.00000000      0.00000000</t>
  </si>
  <si>
    <t>PROWASTE-rt2566 0.00000000      0.00000000</t>
  </si>
  <si>
    <t>PROWASTE-rt2569 0.00000000      0.00000000</t>
  </si>
  <si>
    <t>PROWASTE-rt2573 0.00000000      0.00000000</t>
  </si>
  <si>
    <t>PROWASTE-rt2574 0.00000000      0.00000000</t>
  </si>
  <si>
    <t>PROWASTE-rt2577 0.00000000      0.00000000</t>
  </si>
  <si>
    <t>PROWASTE-rt2578 0.00000000      0.00000000</t>
  </si>
  <si>
    <t>PROWASTE-rt2593 0.00000000      0.00000000</t>
  </si>
  <si>
    <t>PROWASTE-rt2613 0.00000000      0.00000000</t>
  </si>
  <si>
    <t>PROWASTE-rt2621 0.00000000      0.00000000</t>
  </si>
  <si>
    <t>PROWASTE-rt2643_c       0.00000000      0.00000000</t>
  </si>
  <si>
    <t>PROWASTE-rt2643_n       0.00000000      0.00000000</t>
  </si>
  <si>
    <t>PROWASTE-rt2649_e       0.00000000      0.00000000</t>
  </si>
  <si>
    <t>PROWASTE-rt2649_v       0.00000000      0.00000000</t>
  </si>
  <si>
    <t>PROWASTE-rt2654 0.00000000      0.00000000</t>
  </si>
  <si>
    <t>PROWASTE-rt2657 0.00000000      0.00000000</t>
  </si>
  <si>
    <t>PROWASTE-rt2671 0.00000000      0.00000000</t>
  </si>
  <si>
    <t>PROWASTE-rt2682 0.00000000      0.00000000</t>
  </si>
  <si>
    <t>PROWASTE-rt2684 0.00000000      0.00000000</t>
  </si>
  <si>
    <t>PROWASTE-rt2689 0.00000000      0.00000000</t>
  </si>
  <si>
    <t>PROWASTE-rt2696 0.00000000      0.00000000</t>
  </si>
  <si>
    <t>PROWASTE-rt2707 0.00000000      0.00000000</t>
  </si>
  <si>
    <t>PROWASTE-rt2726 0.00000000      0.00000000</t>
  </si>
  <si>
    <t>PROWASTE-rt2735 0.00000000      0.00000000</t>
  </si>
  <si>
    <t>PROWASTE-rt2739_e       0.00000000      0.00000000</t>
  </si>
  <si>
    <t>PROWASTE-rt2739_v       0.00000000      0.00000000</t>
  </si>
  <si>
    <t>PROWASTE-rt2746 0.00000000      0.00000000</t>
  </si>
  <si>
    <t>PROWASTE-rt2749 0.00000000      0.00000000</t>
  </si>
  <si>
    <t>PROWASTE-rt2756_c       0.00000000      0.00000000</t>
  </si>
  <si>
    <t>PROWASTE-rt2756_m       0.00000000      0.00000000</t>
  </si>
  <si>
    <t>PROWASTE-rt2761 0.00000000      0.00000000</t>
  </si>
  <si>
    <t>PROWASTE-rt2768 0.00000000      0.00000000</t>
  </si>
  <si>
    <t>PROWASTE-rt2769 0.00000000      0.00000000</t>
  </si>
  <si>
    <t>PROWASTE-rt2777 0.00000000      0.00000000</t>
  </si>
  <si>
    <t>PROWASTE-rt2779 0.00000000      0.00000000</t>
  </si>
  <si>
    <t>PROWASTE-rt2799_e       0.00000000      0.00000000</t>
  </si>
  <si>
    <t>PROWASTE-rt2799_l       0.00000000      0.00000000</t>
  </si>
  <si>
    <t>PROWASTE-rt2799_rm      0.00000000      0.00000000</t>
  </si>
  <si>
    <t>PROWASTE-rt2804_c       0.00000000      0.00000000</t>
  </si>
  <si>
    <t>PROWASTE-rt2804_n       0.00000000      0.00000000</t>
  </si>
  <si>
    <t>PROWASTE-rt2810 0.00000000      0.00000000</t>
  </si>
  <si>
    <t>PROWASTE-rt2815_c       0.00000000      0.00000000</t>
  </si>
  <si>
    <t>PROWASTE-rt2815_m       0.00000000      0.00000000</t>
  </si>
  <si>
    <t>PROWASTE-rt2833 0.00000000      0.00000000</t>
  </si>
  <si>
    <t>PROWASTE-rt2834 0.00000000      0.00000000</t>
  </si>
  <si>
    <t>PROWASTE-rt2835 0.00000000      0.00000000</t>
  </si>
  <si>
    <t>PROWASTE-rt2839 0.00000000      0.00000000</t>
  </si>
  <si>
    <t>PROWASTE-rt2848 0.00000000      0.00000000</t>
  </si>
  <si>
    <t>PROWASTE-rt2849 0.00000000      0.00000000</t>
  </si>
  <si>
    <t>PROWASTE-rt2880 0.00000000      0.00000000</t>
  </si>
  <si>
    <t>PROWASTE-rt2898 0.00000000      0.00000000</t>
  </si>
  <si>
    <t>PROWASTE-rt2901 0.00000000      0.00000000</t>
  </si>
  <si>
    <t>PROWASTE-rt2904 0.00000000      0.00000000</t>
  </si>
  <si>
    <t>PROWASTE-rt2922_c       0.00000000      0.00000000</t>
  </si>
  <si>
    <t>PROWASTE-rt2922_n       0.00000000      0.00000000</t>
  </si>
  <si>
    <t>PROWASTE-rt2949 0.00000000      0.00000000</t>
  </si>
  <si>
    <t>PROWASTE-rt2960 0.00000000      0.00000000</t>
  </si>
  <si>
    <t>PROWASTE-rt2963 0.00000000      0.00000000</t>
  </si>
  <si>
    <t>PROWASTE-rt2964 0.00000000      0.00000000</t>
  </si>
  <si>
    <t>PROWASTE-rt2972 0.00000000      0.00000000</t>
  </si>
  <si>
    <t>PROWASTE-rt2975 0.00000000      0.00000000</t>
  </si>
  <si>
    <t>PROWASTE-rt2976 0.00000000      0.00000000</t>
  </si>
  <si>
    <t>PROWASTE-rt2983 0.00000000      0.00000000</t>
  </si>
  <si>
    <t>PROWASTE-rt2984 0.00000000      0.00000000</t>
  </si>
  <si>
    <t>PROWASTE-rt2994 0.00000000      0.00000000</t>
  </si>
  <si>
    <t>PROWASTE-rt3013_gm      0.00000000      0.00000000</t>
  </si>
  <si>
    <t>PROWASTE-rt3013_rm      0.00000000      0.00000000</t>
  </si>
  <si>
    <t>PROWASTE-rt3021 0.00000000      0.00000000</t>
  </si>
  <si>
    <t>PROWASTE-rt3023_c       0.00000000      0.00000000</t>
  </si>
  <si>
    <t>PROWASTE-rt3023_r       0.00000000      0.00000000</t>
  </si>
  <si>
    <t>PROWASTE-rt3035 0.00000000      0.00000000</t>
  </si>
  <si>
    <t>PROWASTE-rt3050_v       0.00000000      0.00000000</t>
  </si>
  <si>
    <t>PROWASTE-rt3050_vm      0.00000000      0.00000000</t>
  </si>
  <si>
    <t>PROWASTE-rt3052 0.00000000      0.00000000</t>
  </si>
  <si>
    <t>PROWASTE-rt3077 0.00000000      0.00000000</t>
  </si>
  <si>
    <t>PROWASTE-rt3078_gm      0.00000000      0.00000000</t>
  </si>
  <si>
    <t>PROWASTE-rt3078_vm      0.00000000      0.00000000</t>
  </si>
  <si>
    <t>PROWASTE-rt3095 0.00000000      0.00000000</t>
  </si>
  <si>
    <t>PROWASTE-rt3097 0.00000000      0.00000000</t>
  </si>
  <si>
    <t>PROWASTE-rt3101 0.00000000      0.00000000</t>
  </si>
  <si>
    <t>PROWASTE-rt3107 0.00000000      0.00000000</t>
  </si>
  <si>
    <t>PROWASTE-rt3118 0.00000000      0.00000000</t>
  </si>
  <si>
    <t>PROWASTE-rt3125 0.00000000      0.00000000</t>
  </si>
  <si>
    <t>PROWASTE-rt3157 0.00000000      0.00000000</t>
  </si>
  <si>
    <t>PROWASTE-rt3160 0.00000000      0.00000000</t>
  </si>
  <si>
    <t>PROWASTE-rt3166_v       0.00000000      0.00000000</t>
  </si>
  <si>
    <t>PROWASTE-rt3166_vm      0.00000000      0.00000000</t>
  </si>
  <si>
    <t>PROWASTE-rt3174_c       0.00000000      0.00000000</t>
  </si>
  <si>
    <t>PROWASTE-rt3174_m       0.00000000      0.00000000</t>
  </si>
  <si>
    <t>PROWASTE-rt3182 0.00000000      0.00000000</t>
  </si>
  <si>
    <t>PROWASTE-rt3215 0.00000000      0.00000000</t>
  </si>
  <si>
    <t>PROWASTE-rt3226 0.00000000      0.00000000</t>
  </si>
  <si>
    <t>PROWASTE-rt3236 0.00000000      0.00000000</t>
  </si>
  <si>
    <t>PROWASTE-rt3242_c       0.00000000      0.00000000</t>
  </si>
  <si>
    <t>PROWASTE-rt3242_e       0.00000000      0.00000000</t>
  </si>
  <si>
    <t>PROWASTE-rt3250 0.00000000      0.00000000</t>
  </si>
  <si>
    <t>PROWASTE-rt3253 0.00000000      0.00000000</t>
  </si>
  <si>
    <t>PROWASTE-rt3255 0.00000000      0.00000000</t>
  </si>
  <si>
    <t>PROWASTE-rt3256 0.00000000      0.00000000</t>
  </si>
  <si>
    <t>PROWASTE-rt3257_c       0.00000000      0.00000000</t>
  </si>
  <si>
    <t>PROWASTE-rt3257_e       0.00000000      0.00000000</t>
  </si>
  <si>
    <t>PROWASTE-rt3261 0.00000000      0.00000000</t>
  </si>
  <si>
    <t>PROWASTE-rt3274 0.00000000      0.00000000</t>
  </si>
  <si>
    <t>PROWASTE-rt3278 0.00000000      0.00000000</t>
  </si>
  <si>
    <t>PROWASTE-rt3279 0.00000000      0.00000000</t>
  </si>
  <si>
    <t>PROWASTE-rt3281_e       0.00000000      0.00000000</t>
  </si>
  <si>
    <t>PROWASTE-rt3281_v       0.00000000      0.00000000</t>
  </si>
  <si>
    <t>PROWASTE-rt3282 0.00000000      0.00000000</t>
  </si>
  <si>
    <t>PROWASTE-rt3293 0.00000000      0.00000000</t>
  </si>
  <si>
    <t>PROWASTE-rt3300 0.00000000      0.00000000</t>
  </si>
  <si>
    <t>PROWASTE-rt3311 0.00000000      0.00000000</t>
  </si>
  <si>
    <t>PROWASTE-rt3313 0.00000000      0.00000000</t>
  </si>
  <si>
    <t>PROWASTE-rt3314 0.00000000      0.00000000</t>
  </si>
  <si>
    <t>PROWASTE-rt3318 0.00000000      0.00000000</t>
  </si>
  <si>
    <t>PROWASTE-rt3333 0.00000000      0.00000000</t>
  </si>
  <si>
    <t>PROWASTE-rt3334 0.00000000      0.00000000</t>
  </si>
  <si>
    <t>PROWASTE-rt3348 0.00000000      0.00000000</t>
  </si>
  <si>
    <t>PROWASTE-rt3355 0.00000000      0.00000000</t>
  </si>
  <si>
    <t>PROWASTE-rt3356 0.00000000      0.00000000</t>
  </si>
  <si>
    <t>PROWASTE-rt3373 0.00000000      0.00000000</t>
  </si>
  <si>
    <t>PROWASTE-rt3377 0.00000000      0.00000000</t>
  </si>
  <si>
    <t>PROWASTE-rt3378 0.00000000      0.00000000</t>
  </si>
  <si>
    <t>PROWASTE-rt3384 0.00000000      0.00000000</t>
  </si>
  <si>
    <t>PROWASTE-rt3387 0.00000000      0.00000000</t>
  </si>
  <si>
    <t>PROWASTE-rt3388 0.00000000      0.00000000</t>
  </si>
  <si>
    <t>PROWASTE-rt3401 0.00000000      0.00000000</t>
  </si>
  <si>
    <t>PROWASTE-rt3408 0.00000000      0.00000000</t>
  </si>
  <si>
    <t>PROWASTE-rt3417 0.00000000      0.00000000</t>
  </si>
  <si>
    <t>PROWASTE-rt3419 0.00000000      0.00000000</t>
  </si>
  <si>
    <t>PROWASTE-rt3422 0.00000000      0.00000000</t>
  </si>
  <si>
    <t>PROWASTE-rt3425 0.00000000      0.00000000</t>
  </si>
  <si>
    <t>PROWASTE-rt3431 0.00000000      0.00000000</t>
  </si>
  <si>
    <t>PROWASTE-rt3434 0.00000000      0.00000000</t>
  </si>
  <si>
    <t>PROWASTE-rt3441 0.00000000      0.00000000</t>
  </si>
  <si>
    <t>PROWASTE-rt3458 0.00000000      0.00000000</t>
  </si>
  <si>
    <t>PROWASTE-rt3465_c       0.00000000      0.00000000</t>
  </si>
  <si>
    <t>PROWASTE-rt3465_x       0.00000000      0.00000000</t>
  </si>
  <si>
    <t>PROWASTE-rt3469 0.00000000      0.00000000</t>
  </si>
  <si>
    <t>PROWASTE-rt3472 0.00000000      0.00000000</t>
  </si>
  <si>
    <t>PROWASTE-rt3476 0.00000000      0.00000000</t>
  </si>
  <si>
    <t>PROWASTE-rt3492 0.00000000      0.00000000</t>
  </si>
  <si>
    <t>PROWASTE-rt3499 0.00000000      0.00000000</t>
  </si>
  <si>
    <t>PROWASTE-rt3505 0.00000000      0.00000000</t>
  </si>
  <si>
    <t>PROWASTE-rt3507 0.00000000      0.00000000</t>
  </si>
  <si>
    <t>PROWASTE-rt3508 0.00000000      0.00000000</t>
  </si>
  <si>
    <t>PROWASTE-rt3509 0.00000000      0.00000000</t>
  </si>
  <si>
    <t>PROWASTE-rt3510_en      0.00000000      0.00000000</t>
  </si>
  <si>
    <t>PROWASTE-rt3510_n       0.00000000      0.00000000</t>
  </si>
  <si>
    <t>PROWASTE-rt3514 0.00000000      0.00000000</t>
  </si>
  <si>
    <t>PROWASTE-rt3516 0.00000000      0.00000000</t>
  </si>
  <si>
    <t>PROWASTE-rt3525 0.00000000      0.00000000</t>
  </si>
  <si>
    <t>PROWASTE-rt3531 0.00000000      0.00000000</t>
  </si>
  <si>
    <t>PROWASTE-rt3539 0.00000000      0.00000000</t>
  </si>
  <si>
    <t>PROWASTE-rt3541 0.00000000      0.00000000</t>
  </si>
  <si>
    <t>PROWASTE-rt3542 0.00000000      0.00000000</t>
  </si>
  <si>
    <t>PROWASTE-rt3556 0.00000000      0.00000000</t>
  </si>
  <si>
    <t>PROWASTE-rt3557 0.00000000      0.00000000</t>
  </si>
  <si>
    <t>PROWASTE-rt3577 0.00000000      0.00000000</t>
  </si>
  <si>
    <t>PROWASTE-rt3584 0.00000000      0.00000000</t>
  </si>
  <si>
    <t>PROWASTE-rt3590 0.00000000      0.00000000</t>
  </si>
  <si>
    <t>PROWASTE-rt3591 0.00000000      0.00000000</t>
  </si>
  <si>
    <t>PROWASTE-rt3594 0.00000000      0.00000000</t>
  </si>
  <si>
    <t>PROWASTE-rt3595 0.00000000      0.00000000</t>
  </si>
  <si>
    <t>PROWASTE-rt3599 0.00000000      0.00000000</t>
  </si>
  <si>
    <t>PROWASTE-rt3605 0.00000000      0.00000000</t>
  </si>
  <si>
    <t>PROWASTE-rt3609 0.00000000      0.00000000</t>
  </si>
  <si>
    <t>PROWASTE-rt3614 0.00000000      0.00000000</t>
  </si>
  <si>
    <t>PROWASTE-rt3621 0.00000000      0.00000000</t>
  </si>
  <si>
    <t>PROWASTE-rt3625 0.00000000      0.00000000</t>
  </si>
  <si>
    <t>PROWASTE-rt3639 0.00000000      0.00000000</t>
  </si>
  <si>
    <t>PROWASTE-rt3654 0.00000000      0.00000000</t>
  </si>
  <si>
    <t>PROWASTE-rt3663 0.00000000      0.00000000</t>
  </si>
  <si>
    <t>PROWASTE-rt3664 0.00000000      0.00000000</t>
  </si>
  <si>
    <t>PROWASTE-rt3666 0.00000000      0.00000000</t>
  </si>
  <si>
    <t>PROWASTE-rt3670 0.00000000      0.00000000</t>
  </si>
  <si>
    <t>PROWASTE-rt3674_c       0.00000000      0.00000000</t>
  </si>
  <si>
    <t>PROWASTE-rt3674_m       0.00000000      0.00000000</t>
  </si>
  <si>
    <t>PROWASTE-rt3682 0.00000000      0.00000000</t>
  </si>
  <si>
    <t>PROWASTE-rt3683 0.00000000      0.00000000</t>
  </si>
  <si>
    <t>PROWASTE-rt3712 0.00000000      0.00000000</t>
  </si>
  <si>
    <t>PROWASTE-rt3730 0.00000000      0.00000000</t>
  </si>
  <si>
    <t>PROWASTE-rt3731 0.00000000      0.00000000</t>
  </si>
  <si>
    <t>PROWASTE-rt3748 0.00000000      0.00000000</t>
  </si>
  <si>
    <t>PROWASTE-rt3750 0.00000000      0.00000000</t>
  </si>
  <si>
    <t>PROWASTE-rt3753 0.00000000      0.00000000</t>
  </si>
  <si>
    <t>PROWASTE-rt3754_c       0.00000000      0.00000000</t>
  </si>
  <si>
    <t>PROWASTE-rt3754_m       0.00000000      0.00000000</t>
  </si>
  <si>
    <t>PROWASTE-rt3755 0.00000000      0.00000000</t>
  </si>
  <si>
    <t>PROWASTE-rt3764 0.00000000      0.00000000</t>
  </si>
  <si>
    <t>PROWASTE-rt3783 0.00000000      0.00000000</t>
  </si>
  <si>
    <t>PROWASTE-rt3786_c       0.00000000      0.00000000</t>
  </si>
  <si>
    <t>PROWASTE-rt3786_x       0.00000000      0.00000000</t>
  </si>
  <si>
    <t>PROWASTE-rt3787_c       0.00000000      0.00000000</t>
  </si>
  <si>
    <t>PROWASTE-rt3787_m       0.00000000      0.00000000</t>
  </si>
  <si>
    <t>PROWASTE-rt3790 0.00000000      0.00000000</t>
  </si>
  <si>
    <t>PROWASTE-rt3791_c       0.00000000      0.00000000</t>
  </si>
  <si>
    <t>PROWASTE-rt3791_m       0.00000000      0.00000000</t>
  </si>
  <si>
    <t>PROWASTE-rt3794 0.00000000      0.00000000</t>
  </si>
  <si>
    <t>PROWASTE-rt3802 0.00000000      0.00000000</t>
  </si>
  <si>
    <t>PROWASTE-rt3852 0.00000000      0.00000000</t>
  </si>
  <si>
    <t>PROWASTE-rt3853 0.00000000      0.00000000</t>
  </si>
  <si>
    <t>PROWASTE-rt3874 0.00000000      0.00000000</t>
  </si>
  <si>
    <t>PROWASTE-rt3875 0.00000000      0.00000000</t>
  </si>
  <si>
    <t>PROWASTE-rt3880 0.00000000      0.00000000</t>
  </si>
  <si>
    <t>PROWASTE-rt3897 0.00000000      0.00000000</t>
  </si>
  <si>
    <t>PROWASTE-rt3901 0.00000000      0.00000000</t>
  </si>
  <si>
    <t>PROWASTE-rt3915 0.00000000      0.00000000</t>
  </si>
  <si>
    <t>PROWASTE-rt3923 0.00000000      0.00000000</t>
  </si>
  <si>
    <t>PROWASTE-rt3932 0.00000000      0.00000000</t>
  </si>
  <si>
    <t>PROWASTE-rt3934 0.00000000      0.00000000</t>
  </si>
  <si>
    <t>PROWASTE-rt3937 0.00000000      0.00000000</t>
  </si>
  <si>
    <t>PROWASTE-rt3938 0.00000000      0.00000000</t>
  </si>
  <si>
    <t>PROWASTE-rt3939_c       0.00000000      0.00000000</t>
  </si>
  <si>
    <t>PROWASTE-rt3939_m       0.00000000      0.00000000</t>
  </si>
  <si>
    <t>PROWASTE-rt3985 0.00000000      0.00000000</t>
  </si>
  <si>
    <t>PROWASTE-rt3986 0.00000000      0.00000000</t>
  </si>
  <si>
    <t>PROWASTE-rt4016 0.00000000      0.00000000</t>
  </si>
  <si>
    <t>PROWASTE-rt4017 0.00000000      0.00000000</t>
  </si>
  <si>
    <t>PROWASTE-rt4019 0.00000000      0.00000000</t>
  </si>
  <si>
    <t>PROWASTE-rt4023 0.00000000      0.00000000</t>
  </si>
  <si>
    <t>PROWASTE-rt4039 0.00000000      0.00000000</t>
  </si>
  <si>
    <t>PROWASTE-rt4042 0.00000000      0.00000000</t>
  </si>
  <si>
    <t>PROWASTE-rt4053 0.00000000      0.00000000</t>
  </si>
  <si>
    <t>PROWASTE-rt4066 0.00000000      0.00000000</t>
  </si>
  <si>
    <t>PROWASTE-rt4068 0.00000000      0.00000000</t>
  </si>
  <si>
    <t>PROWASTE-rt4069 0.00000000      0.00000000</t>
  </si>
  <si>
    <t>PROWASTE-rt4077 0.00000000      0.00000000</t>
  </si>
  <si>
    <t>PROWASTE-rt4099 0.00000000      0.00000000</t>
  </si>
  <si>
    <t>PROWASTE-rt4102 0.00000000      0.00000000</t>
  </si>
  <si>
    <t>PROWASTE-rt4107 0.00000000      0.00000000</t>
  </si>
  <si>
    <t>PROWASTE-rt4108 0.00000000      0.00000000</t>
  </si>
  <si>
    <t>PROWASTE-rt4112 0.00000000      0.00000000</t>
  </si>
  <si>
    <t>PROWASTE-rt4117 0.00000000      0.00000000</t>
  </si>
  <si>
    <t>PROWASTE-rt4127 0.00000000      0.00000000</t>
  </si>
  <si>
    <t>PROWASTE-rt4138 0.00000000      0.00000000</t>
  </si>
  <si>
    <t>PROWASTE-rt4145 0.00000000      0.00000000</t>
  </si>
  <si>
    <t>PROWASTE-rt4150 0.00000000      0.00000000</t>
  </si>
  <si>
    <t>PROWASTE-rt4171 0.00000000      0.00000000</t>
  </si>
  <si>
    <t>PROWASTE-rt4177 0.00000000      0.00000000</t>
  </si>
  <si>
    <t>PROWASTE-rt4178 0.00000000      0.00000000</t>
  </si>
  <si>
    <t>PROWASTE-rt4183 0.00000000      0.00000000</t>
  </si>
  <si>
    <t>PROWASTE-rt4186 0.00000000      0.00000000</t>
  </si>
  <si>
    <t>PROWASTE-rt4187 0.00000000      0.00000000</t>
  </si>
  <si>
    <t>PROWASTE-rt4194 0.00000000      0.00000000</t>
  </si>
  <si>
    <t>PROWASTE-rt4198 0.00000000      0.00000000</t>
  </si>
  <si>
    <t>PROWASTE-rt4202 0.00000000      0.00000000</t>
  </si>
  <si>
    <t>PROWASTE-rt4213 0.00000000      0.00000000</t>
  </si>
  <si>
    <t>PROWASTE-rt4220 0.00000000      0.00000000</t>
  </si>
  <si>
    <t>PROWASTE-rt4228 0.00000000      0.00000000</t>
  </si>
  <si>
    <t>PROWASTE-rt4237 0.00000000      0.00000000</t>
  </si>
  <si>
    <t>PROWASTE-rt4254 0.00000000      0.00000000</t>
  </si>
  <si>
    <t>PROWASTE-rt4257 0.00000000      0.00000000</t>
  </si>
  <si>
    <t>PROWASTE-rt4267 0.00000000      0.00000000</t>
  </si>
  <si>
    <t>PROWASTE-rt4269 0.00000000      0.00000000</t>
  </si>
  <si>
    <t>PROWASTE-rt4271 0.00000000      0.00000000</t>
  </si>
  <si>
    <t>PROWASTE-rt4274 0.00000000      0.00000000</t>
  </si>
  <si>
    <t>PROWASTE-rt4278 0.00000000      0.00000000</t>
  </si>
  <si>
    <t>PROWASTE-rt4281 0.00000000      0.00000000</t>
  </si>
  <si>
    <t>PROWASTE-rt4284 0.00000000      0.00000000</t>
  </si>
  <si>
    <t>PROWASTE-rt4312 0.00000000      0.00000000</t>
  </si>
  <si>
    <t>PROWASTE-rt4334 0.00000000      0.00000000</t>
  </si>
  <si>
    <t>PROWASTE-rt4336 0.00000000      0.00000000</t>
  </si>
  <si>
    <t>PROWASTE-rt4363 0.00000000      0.00000000</t>
  </si>
  <si>
    <t>PROWASTE-rt4368 0.00000000      0.00000000</t>
  </si>
  <si>
    <t>PROWASTE-rt4374 0.00000000      0.00000000</t>
  </si>
  <si>
    <t>PROWASTE-rt4375 0.00000000      0.00000000</t>
  </si>
  <si>
    <t>PROWASTE-rt4380 0.00000000      0.00000000</t>
  </si>
  <si>
    <t>PROWASTE-rt4384 0.00000000      0.00000000</t>
  </si>
  <si>
    <t>PROWASTE-rt4385 0.00000000      0.00000000</t>
  </si>
  <si>
    <t>PROWASTE-rt4390 0.00000000      0.00000000</t>
  </si>
  <si>
    <t>PROWASTE-rt4393 0.00000000      0.00000000</t>
  </si>
  <si>
    <t>PROWASTE-rt4410 0.00000000      0.00000000</t>
  </si>
  <si>
    <t>PROWASTE-rt4413 0.00000000      0.00000000</t>
  </si>
  <si>
    <t>PROWASTE-rt4416 0.00000000      0.00000000</t>
  </si>
  <si>
    <t>PROWASTE-rt4419 0.00000000      0.00000000</t>
  </si>
  <si>
    <t>PROWASTE-rt4427 0.00000000      0.00000000</t>
  </si>
  <si>
    <t>PROWASTE-rt4445 0.00000000      0.00000000</t>
  </si>
  <si>
    <t>PROWASTE-rt4453 0.00000000      0.00000000</t>
  </si>
  <si>
    <t>PROWASTE-rt4454 0.00000000      0.00000000</t>
  </si>
  <si>
    <t>PROWASTE-rt4475 0.00000000      0.00000000</t>
  </si>
  <si>
    <t>PROWASTE-rt4487_c       0.00000000      0.00000000</t>
  </si>
  <si>
    <t>PROWASTE-rt4487_n       0.00000000      0.00000000</t>
  </si>
  <si>
    <t>PROWASTE-rt4499 0.00000000      0.00000000</t>
  </si>
  <si>
    <t>PROWASTE-rt4502 0.00000000      0.00000000</t>
  </si>
  <si>
    <t>PROWASTE-rt4513_mm      0.00000000      0.00000000</t>
  </si>
  <si>
    <t>PROWASTE-rt4513_rm      0.00000000      0.00000000</t>
  </si>
  <si>
    <t>PROWASTE-rt4526 0.00000000      0.00000000</t>
  </si>
  <si>
    <t>PROWASTE-rt4530 0.00000000      0.00000000</t>
  </si>
  <si>
    <t>PROWASTE-rt4534 0.00000000      0.00000000</t>
  </si>
  <si>
    <t>PROWASTE-rt4541 0.00000000      0.00000000</t>
  </si>
  <si>
    <t>PROWASTE-rt4544 0.00000000      0.00000000</t>
  </si>
  <si>
    <t>PROWASTE-rt4548 0.00000000      0.00000000</t>
  </si>
  <si>
    <t>PROWASTE-rt4555 0.00000000      0.00000000</t>
  </si>
  <si>
    <t>PROWASTE-rt4558 0.00000000      0.00000000</t>
  </si>
  <si>
    <t>PROWASTE-rt4559 0.00000000      0.00000000</t>
  </si>
  <si>
    <t>PROWASTE-rt4576 0.00000000      0.00000000</t>
  </si>
  <si>
    <t>PROWASTE-rt4593 0.00000000      0.00000000</t>
  </si>
  <si>
    <t>PROWASTE-rt4597 0.00000000      0.00000000</t>
  </si>
  <si>
    <t>PROWASTE-rt4598 0.00000000      0.00000000</t>
  </si>
  <si>
    <t>PROWASTE-rt4606 0.00000000      0.00000000</t>
  </si>
  <si>
    <t>PROWASTE-rt4609 0.00000000      0.00000000</t>
  </si>
  <si>
    <t>PROWASTE-rt4634 0.00000000      0.00000000</t>
  </si>
  <si>
    <t>PROWASTE-rt4639 0.00000000      0.00000000</t>
  </si>
  <si>
    <t>PROWASTE-rt4649 0.00000000      0.00000000</t>
  </si>
  <si>
    <t>PROWASTE-rt4673 0.00000000      0.00000000</t>
  </si>
  <si>
    <t>PROWASTE-rt4674 0.00000000      0.00000000</t>
  </si>
  <si>
    <t>PROWASTE-rt4676 0.00000000      0.00000000</t>
  </si>
  <si>
    <t>PROWASTE-rt4680 0.00000000      0.00000000</t>
  </si>
  <si>
    <t>PROWASTE-rt4692 0.00000000      0.00000000</t>
  </si>
  <si>
    <t>PROWASTE-rt4701 0.00000000      0.00000000</t>
  </si>
  <si>
    <t>PROWASTE-rt4714 0.00000000      0.00000000</t>
  </si>
  <si>
    <t>PROWASTE-rt4719 0.00000000      0.00000000</t>
  </si>
  <si>
    <t>PROWASTE-rt4722 0.00000000      0.00000000</t>
  </si>
  <si>
    <t>PROWASTE-rt4736 0.00000000      0.00000000</t>
  </si>
  <si>
    <t>PROWASTE-rt4763 0.00000000      0.00000000</t>
  </si>
  <si>
    <t>PROWASTE-rt4767 0.00000000      0.00000000</t>
  </si>
  <si>
    <t>PROWASTE-rt4769 0.00000000      0.00000000</t>
  </si>
  <si>
    <t>PROWASTE-rt4772 0.00000000      0.00000000</t>
  </si>
  <si>
    <t>PROWASTE-rt4793 0.00000000      0.00000000</t>
  </si>
  <si>
    <t>PROWASTE-rt4799 0.00000000      0.00000000</t>
  </si>
  <si>
    <t>PROWASTE-rt4804 0.00000000      0.00000000</t>
  </si>
  <si>
    <t>PROWASTE-rt4822_c       0.00000000      0.00000000</t>
  </si>
  <si>
    <t>PROWASTE-rt4822_n       0.00000000      0.00000000</t>
  </si>
  <si>
    <t>PROWASTE-rt4846 0.00000000      0.00000000</t>
  </si>
  <si>
    <t>PROWASTE-rt4860 0.00000000      0.00000000</t>
  </si>
  <si>
    <t>PROWASTE-rt4862 0.00000000      0.00000000</t>
  </si>
  <si>
    <t>PROWASTE-rt4871 0.00000000      0.00000000</t>
  </si>
  <si>
    <t>PROWASTE-rt4881 0.00000000      0.00000000</t>
  </si>
  <si>
    <t>PROWASTE-rt4892 0.00000000      0.00000000</t>
  </si>
  <si>
    <t>PROWASTE-rt4894 0.00000000      0.00000000</t>
  </si>
  <si>
    <t>PROWASTE-rt4896 0.00000000      0.00000000</t>
  </si>
  <si>
    <t>PROWASTE-rt4897 0.00000000      0.00000000</t>
  </si>
  <si>
    <t>PROWASTE-rt4907 0.00000000      0.00000000</t>
  </si>
  <si>
    <t>PROWASTE-rt4913 0.00000000      0.00000000</t>
  </si>
  <si>
    <t>PROWASTE-rt4914 0.00000000      0.00000000</t>
  </si>
  <si>
    <t>PROWASTE-rt4917 0.00000000      0.00000000</t>
  </si>
  <si>
    <t>PROWASTE-rt4918 0.00000000      0.00000000</t>
  </si>
  <si>
    <t>PROWASTE-rt4919 0.00000000      0.00000000</t>
  </si>
  <si>
    <t>PROWASTE-rt4920 0.00000000      0.00000000</t>
  </si>
  <si>
    <t>PROWASTE-rt4929 0.00000000      0.00000000</t>
  </si>
  <si>
    <t>PROWASTE-rt4934 0.00000000      0.00000000</t>
  </si>
  <si>
    <t>PROWASTE-rt4951 0.00000000      0.00000000</t>
  </si>
  <si>
    <t>PROWASTE-rt4960 0.00000000      0.00000000</t>
  </si>
  <si>
    <t>PROWASTE-rt4980 0.00000000      0.00000000</t>
  </si>
  <si>
    <t>PROWASTE-rt5001_l       0.00000000      0.00000000</t>
  </si>
  <si>
    <t>PROWASTE-rt5001_rm      0.00000000      0.00000000</t>
  </si>
  <si>
    <t>PROWASTE-rt5012 0.00000000      0.00000000</t>
  </si>
  <si>
    <t>PROWASTE-rt5014 0.00000000      0.00000000</t>
  </si>
  <si>
    <t>PROWASTE-rt5015 0.00000000      0.00000000</t>
  </si>
  <si>
    <t>PROWASTE-rt5017 0.00000000      0.00000000</t>
  </si>
  <si>
    <t>PROWASTE-rt5026 0.00000000      0.00000000</t>
  </si>
  <si>
    <t>PROWASTE-rt5030 0.00000000      0.00000000</t>
  </si>
  <si>
    <t>PROWASTE-rt5040 0.00000000      0.00000000</t>
  </si>
  <si>
    <t>PROWASTE-rt5041 0.00000000      0.00000000</t>
  </si>
  <si>
    <t>PROWASTE-rt5044 0.00000000      0.00000000</t>
  </si>
  <si>
    <t>PROWASTE-rt5045 0.00000000      0.00000000</t>
  </si>
  <si>
    <t>PROWASTE-rt5051 0.00000000      0.00000000</t>
  </si>
  <si>
    <t>PROWASTE-rt5056 0.00000000      0.00000000</t>
  </si>
  <si>
    <t>PROWASTE-rt5058 0.00000000      0.00000000</t>
  </si>
  <si>
    <t>PROWASTE-rt5064 0.00000000      0.00000000</t>
  </si>
  <si>
    <t>PROWASTE-rt5075 0.00000000      0.00000000</t>
  </si>
  <si>
    <t>PROWASTE-rt5076 0.00000000      0.00000000</t>
  </si>
  <si>
    <t>PROWASTE-rt5077 0.00000000      0.00000000</t>
  </si>
  <si>
    <t>PROWASTE-rt5078 0.00000000      0.00000000</t>
  </si>
  <si>
    <t>PROWASTE-rt5116 0.00000000      0.00000000</t>
  </si>
  <si>
    <t>PROWASTE-rt5118 0.00000000      0.00000000</t>
  </si>
  <si>
    <t>PROWASTE-rt5121 0.00000000      0.00000000</t>
  </si>
  <si>
    <t>PROWASTE-rt5142 0.00000000      0.00000000</t>
  </si>
  <si>
    <t>PROWASTE-rt5171 0.00000000      0.00000000</t>
  </si>
  <si>
    <t>PROWASTE-rt5185 0.00000000      0.00000000</t>
  </si>
  <si>
    <t>PROWASTE-rt5186 0.00000000      0.00000000</t>
  </si>
  <si>
    <t>PROWASTE-rt5191 0.00000000      0.00000000</t>
  </si>
  <si>
    <t>PROWASTE-rt5194 0.00000000      0.00000000</t>
  </si>
  <si>
    <t>PROWASTE-rt5195 0.00000000      0.00000000</t>
  </si>
  <si>
    <t>PROWASTE-rt5198 0.00000000      0.00000000</t>
  </si>
  <si>
    <t>PROWASTE-rt5201 0.00000000      0.00000000</t>
  </si>
  <si>
    <t>PROWASTE-rt5212_c       0.00000000      0.00000000</t>
  </si>
  <si>
    <t>PROWASTE-rt5212_x       0.00000000      0.00000000</t>
  </si>
  <si>
    <t>PROWASTE-rt5214 0.00000000      0.00000000</t>
  </si>
  <si>
    <t>PROWASTE-rt5227 0.00000000      0.00000000</t>
  </si>
  <si>
    <t>PROWASTE-rt5240 0.00000000      0.00000000</t>
  </si>
  <si>
    <t>PROWASTE-rt5246 0.00000000      0.00000000</t>
  </si>
  <si>
    <t>PROWASTE-rt5249 0.00000000      0.00000000</t>
  </si>
  <si>
    <t>PROWASTE-rt5258_c       0.00000000      0.00000000</t>
  </si>
  <si>
    <t>PROWASTE-rt5258_x       0.00000000      0.00000000</t>
  </si>
  <si>
    <t>PROWASTE-rt5259 0.00000000      0.00000000</t>
  </si>
  <si>
    <t>PROWASTE-rt5260 0.00000000      0.00000000</t>
  </si>
  <si>
    <t>PROWASTE-rt5262 0.00000000      0.00000000</t>
  </si>
  <si>
    <t>PROWASTE-rt5273 0.00000000      0.00000000</t>
  </si>
  <si>
    <t>PROWASTE-rt5285 0.00000000      0.00000000</t>
  </si>
  <si>
    <t>PROWASTE-rt5301 0.00000000      0.00000000</t>
  </si>
  <si>
    <t>PROWASTE-rt5309 0.00000000      0.00000000</t>
  </si>
  <si>
    <t>PROWASTE-rt5312 0.00000000      0.00000000</t>
  </si>
  <si>
    <t>PROWASTE-rt5322 0.00000000      0.00000000</t>
  </si>
  <si>
    <t>PROWASTE-rt5326 0.00000000      0.00000000</t>
  </si>
  <si>
    <t>PROWASTE-rt5328 0.00000000      0.00000000</t>
  </si>
  <si>
    <t>PROWASTE-rt5332_c       0.00000000      0.00000000</t>
  </si>
  <si>
    <t>PROWASTE-rt5332_x       0.00000000      0.00000000</t>
  </si>
  <si>
    <t>PROWASTE-rt5340 0.00000000      0.00000000</t>
  </si>
  <si>
    <t>PROWASTE-rt5341 0.00000000      0.00000000</t>
  </si>
  <si>
    <t>PROWASTE-rt5343 0.00000000      0.00000000</t>
  </si>
  <si>
    <t>PROWASTE-rt5354 0.00000000      0.00000000</t>
  </si>
  <si>
    <t>PROWASTE-rt5356 0.00000000      0.00000000</t>
  </si>
  <si>
    <t>PROWASTE-rt5359 0.00000000      0.00000000</t>
  </si>
  <si>
    <t>PROWASTE-rt5360 0.00000000      0.00000000</t>
  </si>
  <si>
    <t>PROWASTE-rt5361 0.00000000      0.00000000</t>
  </si>
  <si>
    <t>PROWASTE-rt5363 0.00000000      0.00000000</t>
  </si>
  <si>
    <t>PROWASTE-rt5365 0.00000000      0.00000000</t>
  </si>
  <si>
    <t>PROWASTE-rt5371 0.00000000      0.00000000</t>
  </si>
  <si>
    <t>PROWASTE-rt5389 0.00000000      0.00000000</t>
  </si>
  <si>
    <t>PROWASTE-rt5391 0.00000000      0.00000000</t>
  </si>
  <si>
    <t>PROWASTE-rt5395 0.00000000      0.00000000</t>
  </si>
  <si>
    <t>PROWASTE-rt5398 0.00000000      0.00000000</t>
  </si>
  <si>
    <t>PROWASTE-rt5402 0.00000000      0.00000000</t>
  </si>
  <si>
    <t>PROWASTE-rt5403 0.00000000      0.00000000</t>
  </si>
  <si>
    <t>PROWASTE-rt5407 0.00000000      0.00000000</t>
  </si>
  <si>
    <t>PROWASTE-rt5416 0.00000000      0.00000000</t>
  </si>
  <si>
    <t>PROWASTE-rt5418 0.00000000      0.00000000</t>
  </si>
  <si>
    <t>PROWASTE-rt5429 0.00000000      0.00000000</t>
  </si>
  <si>
    <t>PROWASTE-rt5445 0.00000000      0.00000000</t>
  </si>
  <si>
    <t>PROWASTE-rt5456 0.00000000      0.00000000</t>
  </si>
  <si>
    <t>PROWASTE-rt5466 0.00000000      0.00000000</t>
  </si>
  <si>
    <t>PROWASTE-rt5472 0.00000000      0.00000000</t>
  </si>
  <si>
    <t>PROWASTE-rt5474 0.00000000      0.00000000</t>
  </si>
  <si>
    <t>PROWASTE-rt5489 0.00000000      0.00000000</t>
  </si>
  <si>
    <t>PROWASTE-rt5526 0.00000000      0.00000000</t>
  </si>
  <si>
    <t>PROWASTE-rt5532 0.00000000      0.00000000</t>
  </si>
  <si>
    <t>PROWASTE-rt5535 0.00000000      0.00000000</t>
  </si>
  <si>
    <t>PROWASTE-rt5549 0.00000000      0.00000000</t>
  </si>
  <si>
    <t>PROWASTE-rt5558 0.00000000      0.00000000</t>
  </si>
  <si>
    <t>PROWASTE-rt5562_m       0.00000000      0.00000000</t>
  </si>
  <si>
    <t>PROWASTE-rt5562_x       0.00000000      0.00000000</t>
  </si>
  <si>
    <t>PROWASTE-rt5579 0.00000000      0.00000000</t>
  </si>
  <si>
    <t>PROWASTE-rt5580 0.00000000      0.00000000</t>
  </si>
  <si>
    <t>PROWASTE-rt5596 0.00000000      0.00000000</t>
  </si>
  <si>
    <t>PROWASTE-rt5601 0.00000000      0.00000000</t>
  </si>
  <si>
    <t>PROWASTE-rt5611 0.00000000      0.00000000</t>
  </si>
  <si>
    <t>PROWASTE-rt5618 0.00000000      0.00000000</t>
  </si>
  <si>
    <t>PROWASTE-rt5622 0.00000000      0.00000000</t>
  </si>
  <si>
    <t>PROWASTE-rt5633_c       0.00000000      0.00000000</t>
  </si>
  <si>
    <t>PROWASTE-rt5633_m       0.00000000      0.00000000</t>
  </si>
  <si>
    <t>PROWASTE-rt5634 0.00000000      0.00000000</t>
  </si>
  <si>
    <t>PROWASTE-rt5646 0.00000000      0.00000000</t>
  </si>
  <si>
    <t>PROWASTE-rt5654_c       0.00000000      0.00000000</t>
  </si>
  <si>
    <t>PROWASTE-rt5654_m       0.00000000      0.00000000</t>
  </si>
  <si>
    <t>PROWASTE-rt5655 0.00000000      0.00000000</t>
  </si>
  <si>
    <t>PROWASTE-rt5669 0.00000000      0.00000000</t>
  </si>
  <si>
    <t>PROWASTE-rt5672 0.00000000      0.00000000</t>
  </si>
  <si>
    <t>PROWASTE-rt5681 0.00000000      0.00000000</t>
  </si>
  <si>
    <t>PROWASTE-rt5684 0.00000000      0.00000000</t>
  </si>
  <si>
    <t>PROWASTE-rt5693 0.00000000      0.00000000</t>
  </si>
  <si>
    <t>PROWASTE-rt5702 0.00000000      0.00000000</t>
  </si>
  <si>
    <t>PROWASTE-rt5713 0.00000000      0.00000000</t>
  </si>
  <si>
    <t>PROWASTE-rt5719 0.00000000      0.00000000</t>
  </si>
  <si>
    <t>PROWASTE-rt5724 0.00000000      0.00000000</t>
  </si>
  <si>
    <t>PROWASTE-rt5734 0.00000000      0.00000000</t>
  </si>
  <si>
    <t>PROWASTE-rt5740 0.00000000      0.00000000</t>
  </si>
  <si>
    <t>PROWASTE-rt5751 0.00000000      0.00000000</t>
  </si>
  <si>
    <t>PROWASTE-rt5758 0.00000000      0.00000000</t>
  </si>
  <si>
    <t>PROWASTE-rt5764 0.00000000      0.00000000</t>
  </si>
  <si>
    <t>PROWASTE-rt5771 0.00000000      0.00000000</t>
  </si>
  <si>
    <t>PROWASTE-rt5790 0.00000000      0.00000000</t>
  </si>
  <si>
    <t>PROWASTE-rt5791 0.00000000      0.00000000</t>
  </si>
  <si>
    <t>PROWASTE-rt5794 0.00000000      0.00000000</t>
  </si>
  <si>
    <t>PROWASTE-rt5802 0.00000000      0.00000000</t>
  </si>
  <si>
    <t>PROWASTE-rt5811 0.00000000      0.00000000</t>
  </si>
  <si>
    <t>PROWASTE-rt5813 0.00000000      0.00000000</t>
  </si>
  <si>
    <t>PROWASTE-rt5815 0.00000000      0.00000000</t>
  </si>
  <si>
    <t>PROWASTE-rt5817 0.00000000      0.00000000</t>
  </si>
  <si>
    <t>PROWASTE-rt5827 0.00000000      0.00000000</t>
  </si>
  <si>
    <t>PROWASTE-rt5828 0.00000000      0.00000000</t>
  </si>
  <si>
    <t>PROWASTE-rt5829 0.00000000      0.00000000</t>
  </si>
  <si>
    <t>PROWASTE-rt5845 0.00000000      0.00000000</t>
  </si>
  <si>
    <t>PROWASTE-rt5857 0.00000000      0.00000000</t>
  </si>
  <si>
    <t>PROWASTE-rt5861 0.00000000      0.00000000</t>
  </si>
  <si>
    <t>PROWASTE-rt5869_c       0.00000000      0.00000000</t>
  </si>
  <si>
    <t>PROWASTE-rt5869_n       0.00000000      0.00000000</t>
  </si>
  <si>
    <t>PROWASTE-rt5873 0.00000000      0.00000000</t>
  </si>
  <si>
    <t>PROWASTE-rt5877_m       0.00000000      0.00000000</t>
  </si>
  <si>
    <t>PROWASTE-rt5877_x       0.00000000      0.00000000</t>
  </si>
  <si>
    <t>PROWASTE-rt5879 0.00000000      0.00000000</t>
  </si>
  <si>
    <t>PROWASTE-rt5884 0.00000000      0.00000000</t>
  </si>
  <si>
    <t>PROWASTE-rt5888 0.00000000      0.00000000</t>
  </si>
  <si>
    <t>PROWASTE-rt5890 0.00000000      0.00000000</t>
  </si>
  <si>
    <t>PROWASTE-rt6799 0.00000000      0.00000000</t>
  </si>
  <si>
    <t>PROWASTE-rt6800_c       0.00000000      0.00000000</t>
  </si>
  <si>
    <t>PROWASTE-rt6800_r       0.00000000      0.00000000</t>
  </si>
  <si>
    <t>PROWASTE-rt6811 0.00000000      0.00000000</t>
  </si>
  <si>
    <t>PROWASTE-rt6812 0.00000000      0.00000000</t>
  </si>
  <si>
    <t>PROWASTE-rt6816 0.00000000      0.00000000</t>
  </si>
  <si>
    <t>PROWASTE-rt6820 0.00000000      0.00000000</t>
  </si>
  <si>
    <t>PROWASTE-rt6827 0.00000000      0.00000000</t>
  </si>
  <si>
    <t>PROWASTE-rt6850 0.00000000      0.00000000</t>
  </si>
  <si>
    <t>PROWASTE-rt6860 0.00000000      0.00000000</t>
  </si>
  <si>
    <t>PROWASTE-rt6863 0.00000000      0.00000000</t>
  </si>
  <si>
    <t>PROWASTE-rt6869 0.00000000      0.00000000</t>
  </si>
  <si>
    <t>PROWASTE-rt6872 0.00000000      0.00000000</t>
  </si>
  <si>
    <t>PROWASTE-rt6880 0.00000000      0.00000000</t>
  </si>
  <si>
    <t>PROWASTE-rt6884 0.00000000      0.00000000</t>
  </si>
  <si>
    <t>PROWASTE-rt6885 0.00000000      0.00000000</t>
  </si>
  <si>
    <t>PROWASTE-rt6899 0.00000000      0.00000000</t>
  </si>
  <si>
    <t>PROWASTE-rt6908 0.00000000      0.00000000</t>
  </si>
  <si>
    <t>PROWASTE-rt6915 0.00000000      0.00000000</t>
  </si>
  <si>
    <t>PROWASTE-rt6932 0.00000000      0.00000000</t>
  </si>
  <si>
    <t>PROWASTE-rt6937 0.00000000      0.00000000</t>
  </si>
  <si>
    <t>PROWASTE-rt6941 0.00000000      0.00000000</t>
  </si>
  <si>
    <t>PROWASTE-rt6946 0.00000000      0.00000000</t>
  </si>
  <si>
    <t>PROWASTE-rt6960 0.00000000      0.00000000</t>
  </si>
  <si>
    <t>PROWASTE-rt6971_c       0.00000000      0.00000000</t>
  </si>
  <si>
    <t>PROWASTE-rt6971_n       0.00000000      0.00000000</t>
  </si>
  <si>
    <t>PROWASTE-rt6971_x       0.00000000      0.00000000</t>
  </si>
  <si>
    <t>PROWASTE-rt6972_c       0.00000000      0.00000000</t>
  </si>
  <si>
    <t>PROWASTE-rt6972_en      0.00000000      0.00000000</t>
  </si>
  <si>
    <t>PROWASTE-rt6980 0.00000000      0.00000000</t>
  </si>
  <si>
    <t>PROWASTE-rt6983 0.00000000      0.00000000</t>
  </si>
  <si>
    <t>PROWASTE-rt6998 0.00000000      0.00000000</t>
  </si>
  <si>
    <t>PROWASTE-rt7001_c       0.00000000      0.00000000</t>
  </si>
  <si>
    <t>PROWASTE-rt7001_en      0.00000000      0.00000000</t>
  </si>
  <si>
    <t>PROWASTE-rt7036 0.00000000      0.00000000</t>
  </si>
  <si>
    <t>PROWASTE-rt7041 0.00000000      0.00000000</t>
  </si>
  <si>
    <t>PROWASTE-rt7049_c       0.00000000      0.00000000</t>
  </si>
  <si>
    <t>PROWASTE-rt7049_en      0.00000000      0.00000000</t>
  </si>
  <si>
    <t>PROWASTE-rt7050 0.00000000      0.00000000</t>
  </si>
  <si>
    <t>PROWASTE-rt7052 0.00000000      0.00000000</t>
  </si>
  <si>
    <t>PROWASTE-rt7055 0.00000000      0.00000000</t>
  </si>
  <si>
    <t>PROWASTE-rt7056 0.00000000      0.00000000</t>
  </si>
  <si>
    <t>PROWASTE-rt7057 0.00000000      0.00000000</t>
  </si>
  <si>
    <t>PROWASTE-rt7067 0.00000000      0.00000000</t>
  </si>
  <si>
    <t>PROWASTE-rt7068 0.00000000      0.00000000</t>
  </si>
  <si>
    <t>PROWASTE-rt7070 0.00000000      0.00000000</t>
  </si>
  <si>
    <t>PROWASTE-rt7081 0.00000000      0.00000000</t>
  </si>
  <si>
    <t>PROWASTE-rt7110 0.00000000      0.00000000</t>
  </si>
  <si>
    <t>PROWASTE-rt7114_c       0.00000000      0.00000000</t>
  </si>
  <si>
    <t>PROWASTE-rt7114_m       0.00000000      0.00000000</t>
  </si>
  <si>
    <t>PROWASTE-rt7115 0.00000000      0.00000000</t>
  </si>
  <si>
    <t>PROWASTE-rt7120 0.00000000      0.00000000</t>
  </si>
  <si>
    <t>PROWASTE-rt7128_c       0.00000000      0.00000000</t>
  </si>
  <si>
    <t>PROWASTE-rt7128_m       0.00000000      0.00000000</t>
  </si>
  <si>
    <t>PROWASTE-rt7131 0.00000000      0.00000000</t>
  </si>
  <si>
    <t>PROWASTE-rt7136 0.00000000      0.00000000</t>
  </si>
  <si>
    <t>PROWASTE-rt7138 0.00000000      0.00000000</t>
  </si>
  <si>
    <t>PROWASTE-rt7150 0.00000000      0.00000000</t>
  </si>
  <si>
    <t>PROWASTE-rt7165 0.00000000      0.00000000</t>
  </si>
  <si>
    <t>PROWASTE-rt7177_c       0.00000000      0.00000000</t>
  </si>
  <si>
    <t>PROWASTE-rt7177_en      0.00000000      0.00000000</t>
  </si>
  <si>
    <t>PROWASTE-rt7188 0.00000000      0.00000000</t>
  </si>
  <si>
    <t>PROWASTE-rt7201 0.00000000      0.00000000</t>
  </si>
  <si>
    <t>PROWASTE-rt7207_l       0.00000000      0.00000000</t>
  </si>
  <si>
    <t>PROWASTE-rt7207_m       0.00000000      0.00000000</t>
  </si>
  <si>
    <t>PROWASTE-rt7207_rm      0.00000000      0.00000000</t>
  </si>
  <si>
    <t>PROWASTE-rt7216 0.00000000      0.00000000</t>
  </si>
  <si>
    <t>PROWASTE-rt7217 0.00000000      0.00000000</t>
  </si>
  <si>
    <t>PROWASTE-rt7221 0.00000000      0.00000000</t>
  </si>
  <si>
    <t>PROWASTE-rt7226 0.00000000      0.00000000</t>
  </si>
  <si>
    <t>PROWASTE-rt7263_c       0.00000000      0.00000000</t>
  </si>
  <si>
    <t>PROWASTE-rt7263_x       0.00000000      0.00000000</t>
  </si>
  <si>
    <t>PROWASTE-rt7285 0.00000000      0.00000000</t>
  </si>
  <si>
    <t>PROWASTE-rt7295 0.00000000      0.00000000</t>
  </si>
  <si>
    <t>PROWASTE-rt7311 0.00000000      0.00000000</t>
  </si>
  <si>
    <t>PROWASTE-rt7313 0.00000000      0.00000000</t>
  </si>
  <si>
    <t>PROWASTE-rt7317 0.00000000      0.00000000</t>
  </si>
  <si>
    <t>PROWASTE-rt7325 0.00000000      0.00000000</t>
  </si>
  <si>
    <t>PROWASTE-rt7326 0.00000000      0.00000000</t>
  </si>
  <si>
    <t>PROWASTE-rt7329 0.00000000      0.00000000</t>
  </si>
  <si>
    <t>PROWASTE-rt7337 0.00000000      0.00000000</t>
  </si>
  <si>
    <t>PROWASTE-rt7338 0.00000000      0.00000000</t>
  </si>
  <si>
    <t>PROWASTE-rt7344 0.00000000      0.00000000</t>
  </si>
  <si>
    <t>PROWASTE-rt7345 0.00000000      0.00000000</t>
  </si>
  <si>
    <t>PROWASTE-rt7353 0.00000000      0.00000000</t>
  </si>
  <si>
    <t>PROWASTE-rt7368 0.00000000      0.00000000</t>
  </si>
  <si>
    <t>PROWASTE-rt7373 0.00000000      0.00000000</t>
  </si>
  <si>
    <t>PROWASTE-rt7376 0.00000000      0.00000000</t>
  </si>
  <si>
    <t>PROWASTE-rt7380 0.00000000      0.00000000</t>
  </si>
  <si>
    <t>PROWASTE-rt7383 0.00000000      0.00000000</t>
  </si>
  <si>
    <t>PROWASTE-rt7388 0.00000000      0.00000000</t>
  </si>
  <si>
    <t>PROWASTE-rt7390 0.00000000      0.00000000</t>
  </si>
  <si>
    <t>PROWASTE-rt7391 0.00000000      0.00000000</t>
  </si>
  <si>
    <t>PROWASTE-rt7394 0.00000000      0.00000000</t>
  </si>
  <si>
    <t>PROWASTE-rt7405 0.00000000      0.00000000</t>
  </si>
  <si>
    <t>PROWASTE-rt7415_m       0.00000000      0.00000000</t>
  </si>
  <si>
    <t>PROWASTE-rt7415_x       0.00000000      0.00000000</t>
  </si>
  <si>
    <t>PROWASTE-rt7423 0.00000000      0.00000000</t>
  </si>
  <si>
    <t>PROWASTE-rt7437 0.00000000      0.00000000</t>
  </si>
  <si>
    <t>PROWASTE-rt7438 0.00000000      0.00000000</t>
  </si>
  <si>
    <t>PROWASTE-rt7439 0.00000000      0.00000000</t>
  </si>
  <si>
    <t>PROWASTE-rt7460 0.00000000      0.00000000</t>
  </si>
  <si>
    <t>PROWASTE-rt7461 0.00000000      0.00000000</t>
  </si>
  <si>
    <t>PROWASTE-rt7471 0.00000000      0.00000000</t>
  </si>
  <si>
    <t>PROWASTE-rt7477 0.00000000      0.00000000</t>
  </si>
  <si>
    <t>PROWASTE-rt7480 0.00000000      0.00000000</t>
  </si>
  <si>
    <t>PROWASTE-rt7489_m       0.00000000      0.00000000</t>
  </si>
  <si>
    <t>PROWASTE-rt7489_r       0.00000000      0.00000000</t>
  </si>
  <si>
    <t>PROWASTE-rt7496 0.00000000      0.00000000</t>
  </si>
  <si>
    <t>PROWASTE-rt7506 0.00000000      0.00000000</t>
  </si>
  <si>
    <t>PROWASTE-rt7511 0.00000000      0.00000000</t>
  </si>
  <si>
    <t>PROWASTE-rt7512 0.00000000      0.00000000</t>
  </si>
  <si>
    <t>PROWASTE-rt7532_c       0.00000000      0.00000000</t>
  </si>
  <si>
    <t>PROWASTE-rt7532_n       0.00000000      0.00000000</t>
  </si>
  <si>
    <t>RIBOSYN-rrna5s_c        0.00000000      0.00000000</t>
  </si>
  <si>
    <t>RIBOSYN-rrna58s_c       0.00000000      0.00000000</t>
  </si>
  <si>
    <t>RIBOSYN-rrna25s_c       0.00000000      0.00004877</t>
  </si>
  <si>
    <t>RIBOSYN-rrna28s_c       0.00000000      0.00000000</t>
  </si>
  <si>
    <t>RIBOSYN-rrnaSSU_c       0.00000000      0.00000000</t>
  </si>
  <si>
    <t>RIBOSYN-rrna_m  0.00000000      0.00000000</t>
  </si>
  <si>
    <t>RIBOSYN-ribonuc 0.00000000      0.00004877</t>
  </si>
  <si>
    <t>RIBOSYN-ribomito        0.00000000      0.00000000</t>
  </si>
  <si>
    <t>GSM version</t>
  </si>
  <si>
    <t>minimum</t>
  </si>
  <si>
    <t>maximum</t>
  </si>
  <si>
    <t>FMNRx_c</t>
  </si>
  <si>
    <t>FMNRx2_c</t>
  </si>
  <si>
    <t>tpsamp_c_m</t>
  </si>
  <si>
    <t>ADPh_c</t>
  </si>
  <si>
    <t>ADPh_m</t>
  </si>
  <si>
    <t>tpspydx5p_c_m</t>
  </si>
  <si>
    <t>tpsca2_c_g</t>
  </si>
  <si>
    <t>tpspydx5p_c_x</t>
  </si>
  <si>
    <t>tpspydx5p_c_r</t>
  </si>
  <si>
    <t>tpscu2_c_m</t>
  </si>
  <si>
    <t>tpsfad_c_r</t>
  </si>
  <si>
    <t>tpsfe2_c_r</t>
  </si>
  <si>
    <t>tpsfmn_c_x</t>
  </si>
  <si>
    <t>tpsfeCATION_c_n</t>
  </si>
  <si>
    <t>tpsheme_c_r</t>
  </si>
  <si>
    <t>tpsheme_c_x</t>
  </si>
  <si>
    <t>tpsmetal2_c_x</t>
  </si>
  <si>
    <t>tpsmg2_c_m</t>
  </si>
  <si>
    <t>tpsmg2_c_n</t>
  </si>
  <si>
    <t>tpsmg2_c_r</t>
  </si>
  <si>
    <t>tpsmg2_c_rm</t>
  </si>
  <si>
    <t>tpsmg2_c_x</t>
  </si>
  <si>
    <t>tpsmg2ormn2_c_en</t>
  </si>
  <si>
    <t>tpsmg2ormn2_c_m</t>
  </si>
  <si>
    <t>tpsmg2ormn2_c_vm</t>
  </si>
  <si>
    <t>tpsmn2_c_m</t>
  </si>
  <si>
    <t>tpsmn2_c_n</t>
  </si>
  <si>
    <t>tpsmn2_c_r</t>
  </si>
  <si>
    <t>tpsmn2_c_rm</t>
  </si>
  <si>
    <t>tpspyr_c_gm</t>
  </si>
  <si>
    <t>tpspyr_c_mm</t>
  </si>
  <si>
    <t>tpspyr_c_vm</t>
  </si>
  <si>
    <t>tpsthmpp_c_m</t>
  </si>
  <si>
    <t>tpsthmpp_c_x</t>
  </si>
  <si>
    <t>tpszn2_c_n</t>
  </si>
  <si>
    <t>tpszn2_c_r</t>
  </si>
  <si>
    <t>tpsfad_c_x</t>
  </si>
  <si>
    <t>GENERIC_na1CATION1_c</t>
  </si>
  <si>
    <t>GENERIC_na1CATION1_e</t>
  </si>
  <si>
    <t>GENERIC_kCATION1_m</t>
  </si>
  <si>
    <t>GENERIC_kCATION1_e</t>
  </si>
  <si>
    <t>GENERIC_kCATION1_c</t>
  </si>
  <si>
    <t>GENERIC_hCATION1_en</t>
  </si>
  <si>
    <t>GENERIC_hCATION1_vm</t>
  </si>
  <si>
    <t>GENERIC_hCATION1_gm</t>
  </si>
  <si>
    <t>GENERIC_hCATION1_mm</t>
  </si>
  <si>
    <t>GENERIC_hCATION1_rm</t>
  </si>
  <si>
    <t>GENERIC_hCATION1_v</t>
  </si>
  <si>
    <t>GENERIC_hCATION1_x</t>
  </si>
  <si>
    <t>GENERIC_hCATION1_n</t>
  </si>
  <si>
    <t>GENERIC_hCATION1_m</t>
  </si>
  <si>
    <t>GENERIC_hCATION1_l</t>
  </si>
  <si>
    <t>GENERIC_hCATION1_g</t>
  </si>
  <si>
    <t>GENERIC_hCATION1_c</t>
  </si>
  <si>
    <t>GENERIC_hCATION1_r</t>
  </si>
  <si>
    <t>GENERIC_hCATION1_e</t>
  </si>
  <si>
    <t>GENERIC_ca2metal2_c</t>
  </si>
  <si>
    <t>GENERIC_ca2metal2_e</t>
  </si>
  <si>
    <t>GENERIC_cobalt2metal2_c</t>
  </si>
  <si>
    <t>GENERIC_cobalt2metal2_e</t>
  </si>
  <si>
    <t>GENERIC_cu2metal2_e</t>
  </si>
  <si>
    <t>GENERIC_cu2metal2_c</t>
  </si>
  <si>
    <t>GENERIC_fe2metal2_c</t>
  </si>
  <si>
    <t>GENERIC_fe2metal2_e</t>
  </si>
  <si>
    <t>GENERIC_fe2metal2_m</t>
  </si>
  <si>
    <t>GENERIC_mg2metal2_c</t>
  </si>
  <si>
    <t>GENERIC_mg2metal2_e</t>
  </si>
  <si>
    <t>GENERIC_mn2metal2_e</t>
  </si>
  <si>
    <t>GENERIC_mn2metal2_c</t>
  </si>
  <si>
    <t>GENERIC_ni2metal2_c</t>
  </si>
  <si>
    <t>GENERIC_ni2metal2_e</t>
  </si>
  <si>
    <t>GENERIC_zn2metal2_e</t>
  </si>
  <si>
    <t>GENERIC_zn2metal2_c</t>
  </si>
  <si>
    <t>GENERIC_fe2feCATION_c</t>
  </si>
  <si>
    <t>GENERIC_fe2feCATION_e</t>
  </si>
  <si>
    <t>GENERIC_fe2feCATION_m</t>
  </si>
  <si>
    <t>GENERIC_fe3feCATION_c</t>
  </si>
  <si>
    <t>GENERIC_fe3feCATION_e</t>
  </si>
  <si>
    <t>GENERIC_mg2mg2ormn2_c</t>
  </si>
  <si>
    <t>GENERIC_mg2mg2ormn2_e</t>
  </si>
  <si>
    <t>GENERIC_mn2mg2ormn2_c</t>
  </si>
  <si>
    <t>GENERIC_mn2mg2ormn2_e</t>
  </si>
  <si>
    <t>GENERIC_hemeAheme_c</t>
  </si>
  <si>
    <t>GENERIC_hemeAheme_m</t>
  </si>
  <si>
    <t>GENERIC_hemeOheme_m</t>
  </si>
  <si>
    <t>GENERIC_phemeheme_m</t>
  </si>
  <si>
    <t>GENERIC_shemeheme_c</t>
  </si>
  <si>
    <t>RLFC2O_c</t>
  </si>
  <si>
    <t>RLFC2O_m</t>
  </si>
  <si>
    <t>BTDDH_c</t>
  </si>
  <si>
    <t>LLFC2O_c</t>
  </si>
  <si>
    <t>13GS_c</t>
  </si>
  <si>
    <t>16GS_c</t>
  </si>
  <si>
    <t>PRMICI_c</t>
  </si>
  <si>
    <t>P5CD2_m</t>
  </si>
  <si>
    <t>DHPPDA2_c</t>
  </si>
  <si>
    <t>DRAPPRy_c</t>
  </si>
  <si>
    <t>ACHBS_m</t>
  </si>
  <si>
    <t>HPPK2_m</t>
  </si>
  <si>
    <t>AATA_c</t>
  </si>
  <si>
    <t>DPR_c</t>
  </si>
  <si>
    <t>DDPA_m</t>
  </si>
  <si>
    <t>IPPMIb_c</t>
  </si>
  <si>
    <t>UNK3_c</t>
  </si>
  <si>
    <t>HCITR_m</t>
  </si>
  <si>
    <t>MCITS_m</t>
  </si>
  <si>
    <t>OMCDC_c</t>
  </si>
  <si>
    <t>OMCDC_m</t>
  </si>
  <si>
    <t>BPNT_c</t>
  </si>
  <si>
    <t>PDE1_c</t>
  </si>
  <si>
    <t>PDE2_c</t>
  </si>
  <si>
    <t>PDE3_c</t>
  </si>
  <si>
    <t>PDE4_c</t>
  </si>
  <si>
    <t>PDE5_c</t>
  </si>
  <si>
    <t>DB4PS_c</t>
  </si>
  <si>
    <t>DHQTi_c</t>
  </si>
  <si>
    <t>DHQS_c</t>
  </si>
  <si>
    <t>3DSPHR_r</t>
  </si>
  <si>
    <t>DDPA_c</t>
  </si>
  <si>
    <t>HKYNH_c</t>
  </si>
  <si>
    <t>HACD140i_x</t>
  </si>
  <si>
    <t>3HAO_c</t>
  </si>
  <si>
    <t>3IPM3MT_c</t>
  </si>
  <si>
    <t>IPPMIa_c</t>
  </si>
  <si>
    <t>IPMD_c</t>
  </si>
  <si>
    <t>3MOBDC_c</t>
  </si>
  <si>
    <t>MTMOHT_m</t>
  </si>
  <si>
    <t>3MOPDC_c</t>
  </si>
  <si>
    <t>PSCIT_c</t>
  </si>
  <si>
    <t>ADCS_c</t>
  </si>
  <si>
    <t>ADCL_c</t>
  </si>
  <si>
    <t>ABTA_c</t>
  </si>
  <si>
    <t>4HTHRS_c</t>
  </si>
  <si>
    <t>4DPMIPPH_c</t>
  </si>
  <si>
    <t>IPPYP1_c</t>
  </si>
  <si>
    <t>MTAP_c</t>
  </si>
  <si>
    <t>NTD4pp_c</t>
  </si>
  <si>
    <t>NTD2pp_c</t>
  </si>
  <si>
    <t>PRFGS_c</t>
  </si>
  <si>
    <t>MTHFR3_c</t>
  </si>
  <si>
    <t>ALAS_m</t>
  </si>
  <si>
    <t>PMI12346PS_c</t>
  </si>
  <si>
    <t>FTHFCL_c</t>
  </si>
  <si>
    <t>MHPGLUT_c</t>
  </si>
  <si>
    <t>MDRPD_c</t>
  </si>
  <si>
    <t>MTRI_c</t>
  </si>
  <si>
    <t>IPPYP2_c</t>
  </si>
  <si>
    <t>IPPYP3_c</t>
  </si>
  <si>
    <t>6DPMIPPH_c</t>
  </si>
  <si>
    <t>IPPYP4_c</t>
  </si>
  <si>
    <t>ACALDCD_c</t>
  </si>
  <si>
    <t>KARA1i_m</t>
  </si>
  <si>
    <t>ACLS_m</t>
  </si>
  <si>
    <t>ACOATA_m</t>
  </si>
  <si>
    <t>ACACT180i_x</t>
  </si>
  <si>
    <t>ACACT260i_x</t>
  </si>
  <si>
    <t>ACACT160i_x</t>
  </si>
  <si>
    <t>ACACT40ir_c</t>
  </si>
  <si>
    <t>ACACT140i_x</t>
  </si>
  <si>
    <t>ACACT100i_x</t>
  </si>
  <si>
    <t>ACACT120i_x</t>
  </si>
  <si>
    <t>ACS_n</t>
  </si>
  <si>
    <t>ACGK_m</t>
  </si>
  <si>
    <t>ACP1_e</t>
  </si>
  <si>
    <t>ACONT2_m</t>
  </si>
  <si>
    <t>ACOTAi_m</t>
  </si>
  <si>
    <t>ACOAO100_x</t>
  </si>
  <si>
    <t>ACOAO120_x</t>
  </si>
  <si>
    <t>ACOAO260_x</t>
  </si>
  <si>
    <t>ACOAO160_x</t>
  </si>
  <si>
    <t>ACOAO180_x</t>
  </si>
  <si>
    <t>ACOAO140_x</t>
  </si>
  <si>
    <t>ADD_c</t>
  </si>
  <si>
    <t>ADPT_c</t>
  </si>
  <si>
    <t>ADA_c</t>
  </si>
  <si>
    <t>ADNK1_c</t>
  </si>
  <si>
    <t>AMPDA_c</t>
  </si>
  <si>
    <t>AHCi_c</t>
  </si>
  <si>
    <t>ADMDC_c</t>
  </si>
  <si>
    <t>AMAOTr_c</t>
  </si>
  <si>
    <t>ADNCYC_c</t>
  </si>
  <si>
    <t>ADK1_c</t>
  </si>
  <si>
    <t>ADK1_m</t>
  </si>
  <si>
    <t>ADK3_m</t>
  </si>
  <si>
    <t>ADSL2i_c</t>
  </si>
  <si>
    <t>ADSL1r_c</t>
  </si>
  <si>
    <t>ADSS_c</t>
  </si>
  <si>
    <t>ADSK_c</t>
  </si>
  <si>
    <t>AGTi_c</t>
  </si>
  <si>
    <t>ALATRS_c</t>
  </si>
  <si>
    <t>ALCD2i1_c</t>
  </si>
  <si>
    <t>ALCD19y_c</t>
  </si>
  <si>
    <t>ALCD2i2_m</t>
  </si>
  <si>
    <t>ALCD22xi_c</t>
  </si>
  <si>
    <t>ALCD22xi_m</t>
  </si>
  <si>
    <t>ALCD22yi_c</t>
  </si>
  <si>
    <t>ALCD25xi_c</t>
  </si>
  <si>
    <t>ALCD25xi_m</t>
  </si>
  <si>
    <t>ALCD25yi_c</t>
  </si>
  <si>
    <t>ALDD20x_m</t>
  </si>
  <si>
    <t>ALDD20y_m</t>
  </si>
  <si>
    <t>ALCD24xi_c</t>
  </si>
  <si>
    <t>ALCD24xi_m</t>
  </si>
  <si>
    <t>ALCD24yi_c</t>
  </si>
  <si>
    <t>ALCD23xi_c</t>
  </si>
  <si>
    <t>ALCD23xi_m</t>
  </si>
  <si>
    <t>ALCD23yi_c</t>
  </si>
  <si>
    <t>ALCD26xi_c</t>
  </si>
  <si>
    <t>ALCD26xi_m</t>
  </si>
  <si>
    <t>AKP1_c</t>
  </si>
  <si>
    <t>ATAH_c</t>
  </si>
  <si>
    <t>ALLTN_c</t>
  </si>
  <si>
    <t>ALPHNH_c</t>
  </si>
  <si>
    <t>12AMANTF_g</t>
  </si>
  <si>
    <t>TREH_v</t>
  </si>
  <si>
    <t>TRE6PS_c</t>
  </si>
  <si>
    <t>AMID_c</t>
  </si>
  <si>
    <t>AACTOOR_c</t>
  </si>
  <si>
    <t>ABUTD_m</t>
  </si>
  <si>
    <t>ANPRT_c</t>
  </si>
  <si>
    <t>ANS_c</t>
  </si>
  <si>
    <t>AP4AH_c</t>
  </si>
  <si>
    <t>ARGN_c</t>
  </si>
  <si>
    <t>ARGSL_c</t>
  </si>
  <si>
    <t>ARGSS_c</t>
  </si>
  <si>
    <t>ARGTRS_c</t>
  </si>
  <si>
    <t>ASNS1_c</t>
  </si>
  <si>
    <t>ASNTRS_c</t>
  </si>
  <si>
    <t>ASNTRS_m</t>
  </si>
  <si>
    <t>ASPCT_c</t>
  </si>
  <si>
    <t>ASPK_c</t>
  </si>
  <si>
    <t>ASPTA_c</t>
  </si>
  <si>
    <t>ASPTA_x</t>
  </si>
  <si>
    <t>ASAD_c</t>
  </si>
  <si>
    <t>ASPTRS_c</t>
  </si>
  <si>
    <t>ATPATF1_c</t>
  </si>
  <si>
    <t>ATPPRT_c</t>
  </si>
  <si>
    <t>ATPASEP2e_c</t>
  </si>
  <si>
    <t>14BMANTF_c</t>
  </si>
  <si>
    <t>BTS1_c</t>
  </si>
  <si>
    <t>BACCL_c</t>
  </si>
  <si>
    <t>C14STR_c</t>
  </si>
  <si>
    <t>C22STDSy_c</t>
  </si>
  <si>
    <t>C3STDH2_c</t>
  </si>
  <si>
    <t>C3STDH1_c</t>
  </si>
  <si>
    <t>C4STMO1_c</t>
  </si>
  <si>
    <t>C4STMO2_c</t>
  </si>
  <si>
    <t>C4STMO3_c</t>
  </si>
  <si>
    <t>C4STMO4_c</t>
  </si>
  <si>
    <t>C5STDS_c</t>
  </si>
  <si>
    <t>C8STI_c</t>
  </si>
  <si>
    <t>C24STR_r</t>
  </si>
  <si>
    <t>CBPS_c</t>
  </si>
  <si>
    <t>CRNOAT_c</t>
  </si>
  <si>
    <t>CRNOAT_x</t>
  </si>
  <si>
    <t>CAT_c</t>
  </si>
  <si>
    <t>CAT_x</t>
  </si>
  <si>
    <t>CERH124A_r</t>
  </si>
  <si>
    <t>CERH124B_r</t>
  </si>
  <si>
    <t>CERH126A_r</t>
  </si>
  <si>
    <t>CERH126B_r</t>
  </si>
  <si>
    <t>CERH2A24_r</t>
  </si>
  <si>
    <t>CERH2A26_r</t>
  </si>
  <si>
    <t>CERH324_r</t>
  </si>
  <si>
    <t>CERH326_r</t>
  </si>
  <si>
    <t>CHTNDA_c</t>
  </si>
  <si>
    <t>CHTNS_c</t>
  </si>
  <si>
    <t>CHOLK_c</t>
  </si>
  <si>
    <t>CHLPCTD_c</t>
  </si>
  <si>
    <t>CHORM_c</t>
  </si>
  <si>
    <t>CHORS_c</t>
  </si>
  <si>
    <t>FRTT_l</t>
  </si>
  <si>
    <t>GGTT_l</t>
  </si>
  <si>
    <t>PPTT_l</t>
  </si>
  <si>
    <t>PRENT6_l</t>
  </si>
  <si>
    <t>PRENT7_l</t>
  </si>
  <si>
    <t>PRENT8_l</t>
  </si>
  <si>
    <t>PRENT9_l</t>
  </si>
  <si>
    <t>PRENT10_l</t>
  </si>
  <si>
    <t>PRENT11_l</t>
  </si>
  <si>
    <t>PRENT12_l</t>
  </si>
  <si>
    <t>PRENT13_l</t>
  </si>
  <si>
    <t>PRENT14_l</t>
  </si>
  <si>
    <t>PRENT15_l</t>
  </si>
  <si>
    <t>PRENT16_l</t>
  </si>
  <si>
    <t>PRENT17_l</t>
  </si>
  <si>
    <t>PRENT18_l</t>
  </si>
  <si>
    <t>PRENT19_l</t>
  </si>
  <si>
    <t>PRENT20_l</t>
  </si>
  <si>
    <t>PRENT21_l</t>
  </si>
  <si>
    <t>CS_m</t>
  </si>
  <si>
    <t>CS_x</t>
  </si>
  <si>
    <t>CPPPGO_c</t>
  </si>
  <si>
    <t>CTPS2_c</t>
  </si>
  <si>
    <t>CTPS1_c</t>
  </si>
  <si>
    <t>CBL_c</t>
  </si>
  <si>
    <t>CYSTS_c</t>
  </si>
  <si>
    <t>CYSTGL_c</t>
  </si>
  <si>
    <t>METB1_c</t>
  </si>
  <si>
    <t>CYSS_c</t>
  </si>
  <si>
    <t>CYSTRS_c</t>
  </si>
  <si>
    <t>CYTD_c</t>
  </si>
  <si>
    <t>CYTDK2_c</t>
  </si>
  <si>
    <t>LNS14DMy_c</t>
  </si>
  <si>
    <t>CSND_c</t>
  </si>
  <si>
    <t>ARAB14LO_c</t>
  </si>
  <si>
    <t>ARAB1Dx_c</t>
  </si>
  <si>
    <t>FBA2_c</t>
  </si>
  <si>
    <t>SBTD_D2_c</t>
  </si>
  <si>
    <t>DCMPDA_c</t>
  </si>
  <si>
    <t>DCTPD_c</t>
  </si>
  <si>
    <t>DADA_c</t>
  </si>
  <si>
    <t>DCYTD_c</t>
  </si>
  <si>
    <t>DGK1_c</t>
  </si>
  <si>
    <t>DXHPSq9_c</t>
  </si>
  <si>
    <t>DRBK_c</t>
  </si>
  <si>
    <t>DHFRi_c</t>
  </si>
  <si>
    <t>DHFRi_m</t>
  </si>
  <si>
    <t>DHFS_1_c</t>
  </si>
  <si>
    <t>DHNPA2i_m</t>
  </si>
  <si>
    <t>DNMPPA_c</t>
  </si>
  <si>
    <t>DHORTS_c</t>
  </si>
  <si>
    <t>DHPTS_m</t>
  </si>
  <si>
    <t>FOLD3_m</t>
  </si>
  <si>
    <t>DHAD1_m</t>
  </si>
  <si>
    <t>DHAD2_m</t>
  </si>
  <si>
    <t>DHAK_c</t>
  </si>
  <si>
    <t>DMATT_c</t>
  </si>
  <si>
    <t>DPGM_c</t>
  </si>
  <si>
    <t>PMI1346PS_c</t>
  </si>
  <si>
    <t>DIPS_c</t>
  </si>
  <si>
    <t>DOLK_c</t>
  </si>
  <si>
    <t>DOLPMT_c</t>
  </si>
  <si>
    <t>DOLPMMT_r</t>
  </si>
  <si>
    <t>DTMPK_c</t>
  </si>
  <si>
    <t>DUTPDP_c</t>
  </si>
  <si>
    <t>EPGALURS_e</t>
  </si>
  <si>
    <t>ENO_c</t>
  </si>
  <si>
    <t>ETHAK_c</t>
  </si>
  <si>
    <t>ACHLE3_c</t>
  </si>
  <si>
    <t>13BGH_e</t>
  </si>
  <si>
    <t>FRTT_c</t>
  </si>
  <si>
    <t>FACOAL100_x</t>
  </si>
  <si>
    <t>FACOAL120_x</t>
  </si>
  <si>
    <t>FACOAL160_x</t>
  </si>
  <si>
    <t>FACOAL80_x</t>
  </si>
  <si>
    <t>FACOAL140_x</t>
  </si>
  <si>
    <t>FECPOR_m</t>
  </si>
  <si>
    <t>AFAT_c</t>
  </si>
  <si>
    <t>FALDH_c</t>
  </si>
  <si>
    <t>FDH_c</t>
  </si>
  <si>
    <t>FTHFL_m</t>
  </si>
  <si>
    <t>FBP2_c</t>
  </si>
  <si>
    <t>FBP_c</t>
  </si>
  <si>
    <t>FBA_c</t>
  </si>
  <si>
    <t>FUM_m</t>
  </si>
  <si>
    <t>FUM_c</t>
  </si>
  <si>
    <t>DHORDfum_c</t>
  </si>
  <si>
    <t>FRD_c</t>
  </si>
  <si>
    <t>GTMLT_c</t>
  </si>
  <si>
    <t>GALKi_c</t>
  </si>
  <si>
    <t>GALT_c</t>
  </si>
  <si>
    <t>GLUCYS_c</t>
  </si>
  <si>
    <t>GGTT_c</t>
  </si>
  <si>
    <t>GRTT_c</t>
  </si>
  <si>
    <t>GLCGSD_c</t>
  </si>
  <si>
    <t>GLCGSD_v</t>
  </si>
  <si>
    <t>G6PDA_c</t>
  </si>
  <si>
    <t>G6PDH2i_c</t>
  </si>
  <si>
    <t>PGI_c</t>
  </si>
  <si>
    <t>GLU5K_c</t>
  </si>
  <si>
    <t>GLUDC_c</t>
  </si>
  <si>
    <t>GLUDxi_c</t>
  </si>
  <si>
    <t>GLUDy_c</t>
  </si>
  <si>
    <t>GLUSx_c</t>
  </si>
  <si>
    <t>G5SDy_c</t>
  </si>
  <si>
    <t>GLUN_c</t>
  </si>
  <si>
    <t>GLNS_c</t>
  </si>
  <si>
    <t>GF6PTA_c</t>
  </si>
  <si>
    <t>GLNTRS_c</t>
  </si>
  <si>
    <t>GLUTRS_c</t>
  </si>
  <si>
    <t>GLUTRS_m</t>
  </si>
  <si>
    <t>GTHO_c</t>
  </si>
  <si>
    <t>GTHO_m</t>
  </si>
  <si>
    <t>GTHP_c</t>
  </si>
  <si>
    <t>GTHP_m</t>
  </si>
  <si>
    <t>GTHS_c</t>
  </si>
  <si>
    <t>GAPD_c</t>
  </si>
  <si>
    <t>GLYK_c</t>
  </si>
  <si>
    <t>G3PDf_m</t>
  </si>
  <si>
    <t>G3PD1r_c</t>
  </si>
  <si>
    <t>G3PD1i_m</t>
  </si>
  <si>
    <t>GARFT_c</t>
  </si>
  <si>
    <t>GLYAT_c</t>
  </si>
  <si>
    <t>GLYCL_m</t>
  </si>
  <si>
    <t>GHMT2r_c</t>
  </si>
  <si>
    <t>GLYGS_c</t>
  </si>
  <si>
    <t>GLCP_c</t>
  </si>
  <si>
    <t>GLYTRS_c</t>
  </si>
  <si>
    <t>GMPS2_c</t>
  </si>
  <si>
    <t>GTPCI_c</t>
  </si>
  <si>
    <t>GTPCII2_c</t>
  </si>
  <si>
    <t>GUAD_1_c</t>
  </si>
  <si>
    <t>GK1_c</t>
  </si>
  <si>
    <t>GK2_c</t>
  </si>
  <si>
    <t>HOMOX_m</t>
  </si>
  <si>
    <t>HEMEOS_m</t>
  </si>
  <si>
    <t>HEX7_c</t>
  </si>
  <si>
    <t>HEX1_c</t>
  </si>
  <si>
    <t>HEX4_c</t>
  </si>
  <si>
    <t>HISTD_c</t>
  </si>
  <si>
    <t>HISTP_c</t>
  </si>
  <si>
    <t>HSTPT_c</t>
  </si>
  <si>
    <t>HISTRS_c</t>
  </si>
  <si>
    <t>HISTRS_m</t>
  </si>
  <si>
    <t>ARMT_c</t>
  </si>
  <si>
    <t>HACNH_m</t>
  </si>
  <si>
    <t>HCYSMT_c</t>
  </si>
  <si>
    <t>HICITD_m</t>
  </si>
  <si>
    <t>HSDy_c</t>
  </si>
  <si>
    <t>HSK_c</t>
  </si>
  <si>
    <t>HSERTA_c</t>
  </si>
  <si>
    <t>THIORDXi_x</t>
  </si>
  <si>
    <t>GLYOX_c</t>
  </si>
  <si>
    <t>HETZK_c</t>
  </si>
  <si>
    <t>PPBNGD_c</t>
  </si>
  <si>
    <t>HMGCOAR_c</t>
  </si>
  <si>
    <t>HMGCOAS_c</t>
  </si>
  <si>
    <t>HMGCOAS_m</t>
  </si>
  <si>
    <t>HMPK1_c</t>
  </si>
  <si>
    <t>IG3PS_c</t>
  </si>
  <si>
    <t>IGPDH_c</t>
  </si>
  <si>
    <t>IGPS_c</t>
  </si>
  <si>
    <t>INDPYRD_c</t>
  </si>
  <si>
    <t>PPA_c</t>
  </si>
  <si>
    <t>IPK2_n</t>
  </si>
  <si>
    <t>IPK3_n</t>
  </si>
  <si>
    <t>IPK4_n</t>
  </si>
  <si>
    <t>IPK5_n</t>
  </si>
  <si>
    <t>ACHLE1_c</t>
  </si>
  <si>
    <t>ACHLE2_c</t>
  </si>
  <si>
    <t>ICDHx_m</t>
  </si>
  <si>
    <t>ICL_1_c</t>
  </si>
  <si>
    <t>ILETA_c</t>
  </si>
  <si>
    <t>ILETA_m</t>
  </si>
  <si>
    <t>ILETRS_c</t>
  </si>
  <si>
    <t>ILETRS_m</t>
  </si>
  <si>
    <t>IPDDI_c</t>
  </si>
  <si>
    <t>ITCOAL_m</t>
  </si>
  <si>
    <t>KARA2i_m</t>
  </si>
  <si>
    <t>KYN_c</t>
  </si>
  <si>
    <t>KYN3OX_c</t>
  </si>
  <si>
    <t>PHCD_m</t>
  </si>
  <si>
    <t>4HGLSD_m</t>
  </si>
  <si>
    <t>THRA2_c</t>
  </si>
  <si>
    <t>ATHRDHr_c</t>
  </si>
  <si>
    <t>AASADy_c</t>
  </si>
  <si>
    <t>EGHLAT_c</t>
  </si>
  <si>
    <t>EGHLAT_x</t>
  </si>
  <si>
    <t>HPRORy_c</t>
  </si>
  <si>
    <t>LALDO3_c</t>
  </si>
  <si>
    <t>LSERDHi_c</t>
  </si>
  <si>
    <t>SBTD_L_c</t>
  </si>
  <si>
    <t>THRD_L_m</t>
  </si>
  <si>
    <t>TRPO2_c</t>
  </si>
  <si>
    <t>LCADi_c</t>
  </si>
  <si>
    <t>LGTHL_c</t>
  </si>
  <si>
    <t>LNSTLS_c</t>
  </si>
  <si>
    <t>LEUTA_c</t>
  </si>
  <si>
    <t>LEUTA_m</t>
  </si>
  <si>
    <t>LEUTRS_c</t>
  </si>
  <si>
    <t>LTA4H_c</t>
  </si>
  <si>
    <t>LTA4H_n</t>
  </si>
  <si>
    <t>LTA4H2_c</t>
  </si>
  <si>
    <t>LTA4H2_n</t>
  </si>
  <si>
    <t>LTA4H3_c</t>
  </si>
  <si>
    <t>LTA4H3_n</t>
  </si>
  <si>
    <t>LYSTRS_c</t>
  </si>
  <si>
    <t>MDH_m</t>
  </si>
  <si>
    <t>ME1_m</t>
  </si>
  <si>
    <t>MAN1PT_c</t>
  </si>
  <si>
    <t>MAN6PI_c</t>
  </si>
  <si>
    <t>MTHFC_m</t>
  </si>
  <si>
    <t>METAT_c</t>
  </si>
  <si>
    <t>METS_c</t>
  </si>
  <si>
    <t>FMETTRS_m</t>
  </si>
  <si>
    <t>METTRS_c</t>
  </si>
  <si>
    <t>METTRS_m</t>
  </si>
  <si>
    <t>MTHFD2i_c</t>
  </si>
  <si>
    <t>MTHFD_m</t>
  </si>
  <si>
    <t>MCITL2_m</t>
  </si>
  <si>
    <t>MEVK1_c</t>
  </si>
  <si>
    <t>MEVK2_c</t>
  </si>
  <si>
    <t>MEVK3_c</t>
  </si>
  <si>
    <t>MEVK4_c</t>
  </si>
  <si>
    <t>DPMVD_c</t>
  </si>
  <si>
    <t>MI1PP_c</t>
  </si>
  <si>
    <t>M1PS_c</t>
  </si>
  <si>
    <t>AGPRi_m</t>
  </si>
  <si>
    <t>ACGAM6PS_c</t>
  </si>
  <si>
    <t>ACGS_m</t>
  </si>
  <si>
    <t>FKYNH_c</t>
  </si>
  <si>
    <t>NADDP_x</t>
  </si>
  <si>
    <t>NADK_c</t>
  </si>
  <si>
    <t>NADK_m</t>
  </si>
  <si>
    <t>NADN_n</t>
  </si>
  <si>
    <t>NADS2_c</t>
  </si>
  <si>
    <t>NADS2_n</t>
  </si>
  <si>
    <t>NADHq9_c</t>
  </si>
  <si>
    <t>NADHK1_c</t>
  </si>
  <si>
    <t>NADHK1_m</t>
  </si>
  <si>
    <t>NAMNPP_c</t>
  </si>
  <si>
    <t>NAMNPP_m</t>
  </si>
  <si>
    <t>NNAM_c</t>
  </si>
  <si>
    <t>NNMT_c</t>
  </si>
  <si>
    <t>NNDPR_c</t>
  </si>
  <si>
    <t>NNDPR_m</t>
  </si>
  <si>
    <t>NDP1_c</t>
  </si>
  <si>
    <t>NDP3_c</t>
  </si>
  <si>
    <t>NDP7_c</t>
  </si>
  <si>
    <t>NDP7_g</t>
  </si>
  <si>
    <t>NDP5_c</t>
  </si>
  <si>
    <t>NDP10_c</t>
  </si>
  <si>
    <t>NDPK3_c</t>
  </si>
  <si>
    <t>NDPK8_c</t>
  </si>
  <si>
    <t>NDPK7_c</t>
  </si>
  <si>
    <t>NDPK5_c</t>
  </si>
  <si>
    <t>NDPK4_c</t>
  </si>
  <si>
    <t>NDPK1_c</t>
  </si>
  <si>
    <t>NDPK9_c</t>
  </si>
  <si>
    <t>NDPK10_c</t>
  </si>
  <si>
    <t>NDPK6_c</t>
  </si>
  <si>
    <t>NTP3_c</t>
  </si>
  <si>
    <t>NTP7_c</t>
  </si>
  <si>
    <t>NTP5_c</t>
  </si>
  <si>
    <t>NTP10_c</t>
  </si>
  <si>
    <t>NDP3_g</t>
  </si>
  <si>
    <t>NDPK2_c</t>
  </si>
  <si>
    <t>AHSERL_c</t>
  </si>
  <si>
    <t>AHSERL2_c</t>
  </si>
  <si>
    <t>SHSL1_c</t>
  </si>
  <si>
    <t>OCBT_c</t>
  </si>
  <si>
    <t>ORNDC_c</t>
  </si>
  <si>
    <t>ORNTACi_m</t>
  </si>
  <si>
    <t>ORNTA_c</t>
  </si>
  <si>
    <t>ORPT_c</t>
  </si>
  <si>
    <t>OMPDC_c</t>
  </si>
  <si>
    <t>PTPAT_c</t>
  </si>
  <si>
    <t>PNTK_c</t>
  </si>
  <si>
    <t>PBAL_c</t>
  </si>
  <si>
    <t>FACOAE100_x</t>
  </si>
  <si>
    <t>FACOAE120_x</t>
  </si>
  <si>
    <t>FACOAE160_x</t>
  </si>
  <si>
    <t>FACOAE140_x</t>
  </si>
  <si>
    <t>FACOAE180_x</t>
  </si>
  <si>
    <t>FACOAE80_x</t>
  </si>
  <si>
    <t>PHETA1_c</t>
  </si>
  <si>
    <t>PHETRS_c</t>
  </si>
  <si>
    <t>PHETRS_m</t>
  </si>
  <si>
    <t>PRAIS_c</t>
  </si>
  <si>
    <t>ACGAMPM_c</t>
  </si>
  <si>
    <t>PAPSR_c</t>
  </si>
  <si>
    <t>PPCK_c</t>
  </si>
  <si>
    <t>PFK_c</t>
  </si>
  <si>
    <t>GND_c</t>
  </si>
  <si>
    <t>PGAMT_c</t>
  </si>
  <si>
    <t>PGCD_c</t>
  </si>
  <si>
    <t>PGK_c</t>
  </si>
  <si>
    <t>PGM_c</t>
  </si>
  <si>
    <t>PMANM_c</t>
  </si>
  <si>
    <t>PMPK_c</t>
  </si>
  <si>
    <t>PMEVK_c</t>
  </si>
  <si>
    <t>PPNCL2_c</t>
  </si>
  <si>
    <t>PPCDC_c</t>
  </si>
  <si>
    <t>PPM_c</t>
  </si>
  <si>
    <t>PRASCSi_c</t>
  </si>
  <si>
    <t>PRAMPC_c</t>
  </si>
  <si>
    <t>PRATPP_c</t>
  </si>
  <si>
    <t>AIRC1_c</t>
  </si>
  <si>
    <t>PRAGSi_c</t>
  </si>
  <si>
    <t>GLUPRT_c</t>
  </si>
  <si>
    <t>PSERT_c</t>
  </si>
  <si>
    <t>PSPHPL_r</t>
  </si>
  <si>
    <t>PSPHS_r</t>
  </si>
  <si>
    <t>POLYAO1_c</t>
  </si>
  <si>
    <t>PPBNGS_1_c</t>
  </si>
  <si>
    <t>POLYAO2_c</t>
  </si>
  <si>
    <t>POLYAO3_c</t>
  </si>
  <si>
    <t>PPNDH_c</t>
  </si>
  <si>
    <t>PPND2_c</t>
  </si>
  <si>
    <t>PROD2_m</t>
  </si>
  <si>
    <t>PROTRS_c</t>
  </si>
  <si>
    <t>PPPGO_m</t>
  </si>
  <si>
    <t>PNP_c</t>
  </si>
  <si>
    <t>PUNP3_c</t>
  </si>
  <si>
    <t>PUNP3_m</t>
  </si>
  <si>
    <t>PUNP5_c</t>
  </si>
  <si>
    <t>PYDXO_c</t>
  </si>
  <si>
    <t>PYAM5PO_c</t>
  </si>
  <si>
    <t>PDX5POi_c</t>
  </si>
  <si>
    <t>PYDXNO_c</t>
  </si>
  <si>
    <t>P5CR_c</t>
  </si>
  <si>
    <t>PC_c</t>
  </si>
  <si>
    <t>PYRDC_c</t>
  </si>
  <si>
    <t>PYRDC2_c</t>
  </si>
  <si>
    <t>PDH_m</t>
  </si>
  <si>
    <t>PYK_c</t>
  </si>
  <si>
    <t>RBFK_c</t>
  </si>
  <si>
    <t>RBFK_m</t>
  </si>
  <si>
    <t>RBFSa_c</t>
  </si>
  <si>
    <t>RBFSb_c</t>
  </si>
  <si>
    <t>RBK_c</t>
  </si>
  <si>
    <t>RNDR1_c</t>
  </si>
  <si>
    <t>RNDR1_n</t>
  </si>
  <si>
    <t>RNDR3_c</t>
  </si>
  <si>
    <t>RNDR3_n</t>
  </si>
  <si>
    <t>RNDR2_c</t>
  </si>
  <si>
    <t>RNDR2_n</t>
  </si>
  <si>
    <t>RPI_c</t>
  </si>
  <si>
    <t>RNMK_c</t>
  </si>
  <si>
    <t>RPE_c</t>
  </si>
  <si>
    <t>SAM24MT_c</t>
  </si>
  <si>
    <t>SFGTHi_c</t>
  </si>
  <si>
    <t>SACCD2_c</t>
  </si>
  <si>
    <t>SACCD1_c</t>
  </si>
  <si>
    <t>FBA3_c</t>
  </si>
  <si>
    <t>SERAT_c</t>
  </si>
  <si>
    <t>SERPT_r</t>
  </si>
  <si>
    <t>SERTRS_c</t>
  </si>
  <si>
    <t>SHK3Di_c</t>
  </si>
  <si>
    <t>SHKK_c</t>
  </si>
  <si>
    <t>SHCHD2_c</t>
  </si>
  <si>
    <t>SHCHF_c</t>
  </si>
  <si>
    <t>SPHPL_r</t>
  </si>
  <si>
    <t>SBPP2_r</t>
  </si>
  <si>
    <t>SBPP1_r</t>
  </si>
  <si>
    <t>SPHGLpK_r</t>
  </si>
  <si>
    <t>SLCBK1_r</t>
  </si>
  <si>
    <t>ACONIs_m</t>
  </si>
  <si>
    <t>ACONIs_c</t>
  </si>
  <si>
    <t>SQLEx_r</t>
  </si>
  <si>
    <t>SQLEy_r</t>
  </si>
  <si>
    <t>SQLS_c</t>
  </si>
  <si>
    <t>SUCOAS_m</t>
  </si>
  <si>
    <t>SSALy_c</t>
  </si>
  <si>
    <t>SUCR_e</t>
  </si>
  <si>
    <t>SADT_c</t>
  </si>
  <si>
    <t>SO3R_c</t>
  </si>
  <si>
    <t>TAUDO_c</t>
  </si>
  <si>
    <t>THFGLUS_c</t>
  </si>
  <si>
    <t>TMDPK_c</t>
  </si>
  <si>
    <t>TMDPPK_c</t>
  </si>
  <si>
    <t>TMPPP_c</t>
  </si>
  <si>
    <t>THIORDXi_n</t>
  </si>
  <si>
    <t>TRDR_c</t>
  </si>
  <si>
    <t>THRA_c</t>
  </si>
  <si>
    <t>THRS_c</t>
  </si>
  <si>
    <t>THRTRS_c</t>
  </si>
  <si>
    <t>TMDS_c</t>
  </si>
  <si>
    <t>ACONMT_c</t>
  </si>
  <si>
    <t>PPTT_m</t>
  </si>
  <si>
    <t>TALA_c</t>
  </si>
  <si>
    <t>TRE6PP_c</t>
  </si>
  <si>
    <t>TPI_c</t>
  </si>
  <si>
    <t>TRPS1_c</t>
  </si>
  <si>
    <t>TRPTA_c</t>
  </si>
  <si>
    <t>TRPTRS_c</t>
  </si>
  <si>
    <t>TRPTRS_m</t>
  </si>
  <si>
    <t>TYRTA_c</t>
  </si>
  <si>
    <t>TYRTAi_x</t>
  </si>
  <si>
    <t>TYRTRS_c</t>
  </si>
  <si>
    <t>TYRTRS_m</t>
  </si>
  <si>
    <t>ERGSTGLCT_c</t>
  </si>
  <si>
    <t>UAGDP_c</t>
  </si>
  <si>
    <t>UDPG4E_c</t>
  </si>
  <si>
    <t>UGLT_c</t>
  </si>
  <si>
    <t>UMPK_c</t>
  </si>
  <si>
    <t>UMPK_n</t>
  </si>
  <si>
    <t>UPPRT_c</t>
  </si>
  <si>
    <t>UREASE_c</t>
  </si>
  <si>
    <t>URIK1_c</t>
  </si>
  <si>
    <t>URIK2_c</t>
  </si>
  <si>
    <t>URIDK2i_c</t>
  </si>
  <si>
    <t>URIDK2_n</t>
  </si>
  <si>
    <t>UPPDC1_c</t>
  </si>
  <si>
    <t>UPP3MT_2_c</t>
  </si>
  <si>
    <t>UPP3S_c</t>
  </si>
  <si>
    <t>GALUi_c</t>
  </si>
  <si>
    <t>VALTA_c</t>
  </si>
  <si>
    <t>VALTA_m</t>
  </si>
  <si>
    <t>VALTRS_c</t>
  </si>
  <si>
    <t>VALTRS_m</t>
  </si>
  <si>
    <t>XPPT_c</t>
  </si>
  <si>
    <t>XYLK_c</t>
  </si>
  <si>
    <t>YUMPS_c</t>
  </si>
  <si>
    <t>MEVt_c_e</t>
  </si>
  <si>
    <t>BTDt_c_e</t>
  </si>
  <si>
    <t>2MBACt_c_e</t>
  </si>
  <si>
    <t>2OXOADPt_c_m</t>
  </si>
  <si>
    <t>4ABUTtps_e</t>
  </si>
  <si>
    <t>5AOPtps_e</t>
  </si>
  <si>
    <t>5FTHFt_c_e</t>
  </si>
  <si>
    <t>ETACt_c_e</t>
  </si>
  <si>
    <t>ADEtps_e</t>
  </si>
  <si>
    <t>ADNtps_e</t>
  </si>
  <si>
    <t>ADPATPt_c_m</t>
  </si>
  <si>
    <t>ADPATPt_c_x</t>
  </si>
  <si>
    <t>AKGCITta_m</t>
  </si>
  <si>
    <t>ALLTTt_c</t>
  </si>
  <si>
    <t>ALLTNt_c</t>
  </si>
  <si>
    <t>NH4t_c_e</t>
  </si>
  <si>
    <t>AMPATPt_c_x</t>
  </si>
  <si>
    <t>ASPGLUt_c_m</t>
  </si>
  <si>
    <t>CRNACRNt_c_m</t>
  </si>
  <si>
    <t>CHOLtps_e</t>
  </si>
  <si>
    <t>CITMALta_m</t>
  </si>
  <si>
    <t>CITt3_m</t>
  </si>
  <si>
    <t>CITICITta_m</t>
  </si>
  <si>
    <t>COAt_c_m</t>
  </si>
  <si>
    <t>CTPt2_m</t>
  </si>
  <si>
    <t>CTPCMPt_c_m</t>
  </si>
  <si>
    <t>CYTDtps_e</t>
  </si>
  <si>
    <t>CSNtps_e</t>
  </si>
  <si>
    <t>GALtps_e</t>
  </si>
  <si>
    <t>LACDtps_c</t>
  </si>
  <si>
    <t>LACtps_m</t>
  </si>
  <si>
    <t>LACPYRt_c_m</t>
  </si>
  <si>
    <t>ETHAt_c_e</t>
  </si>
  <si>
    <t>FADH2t_c_m</t>
  </si>
  <si>
    <t>FOLt_c_e</t>
  </si>
  <si>
    <t>GDPMANt_c_g</t>
  </si>
  <si>
    <t>GLCt_c_e</t>
  </si>
  <si>
    <t>GTHRDt_c_e</t>
  </si>
  <si>
    <t>GTHRDt_c_v</t>
  </si>
  <si>
    <t>G3PIt_c_e</t>
  </si>
  <si>
    <t>G3PCt_c_e</t>
  </si>
  <si>
    <t>GLYCtps_e</t>
  </si>
  <si>
    <t>GLYtps_e</t>
  </si>
  <si>
    <t>GLYCOGENt_c_v</t>
  </si>
  <si>
    <t>GTPGDPtp_m</t>
  </si>
  <si>
    <t>GUAtps_e</t>
  </si>
  <si>
    <t>INOSTtps_e</t>
  </si>
  <si>
    <t>FE2t_c_e</t>
  </si>
  <si>
    <t>FE2t_c_m</t>
  </si>
  <si>
    <t>IAMACt_c_e</t>
  </si>
  <si>
    <t>IBUTACt_c_e</t>
  </si>
  <si>
    <t>IPDPt_c_m</t>
  </si>
  <si>
    <t>ALAtps_e</t>
  </si>
  <si>
    <t>ARGtps_e</t>
  </si>
  <si>
    <t>ASNtpa_v</t>
  </si>
  <si>
    <t>ASNtps_v</t>
  </si>
  <si>
    <t>ASPtps_v</t>
  </si>
  <si>
    <t>ASPtps_e</t>
  </si>
  <si>
    <t>CYStps_e</t>
  </si>
  <si>
    <t>CYSItps_v</t>
  </si>
  <si>
    <t>GLUt_c_m</t>
  </si>
  <si>
    <t>GLUtps_v</t>
  </si>
  <si>
    <t>GLUtps_e</t>
  </si>
  <si>
    <t>GLNtpa_v</t>
  </si>
  <si>
    <t>GLNtps_v</t>
  </si>
  <si>
    <t>HIStpa_v</t>
  </si>
  <si>
    <t>ILEt_c_v</t>
  </si>
  <si>
    <t>ILEtpa_v</t>
  </si>
  <si>
    <t>ILEtps_v</t>
  </si>
  <si>
    <t>LACt_c_m</t>
  </si>
  <si>
    <t>LACLtps_c</t>
  </si>
  <si>
    <t>LEUt_c_v</t>
  </si>
  <si>
    <t>LEUtpa_v</t>
  </si>
  <si>
    <t>LEUtps_v</t>
  </si>
  <si>
    <t>LYStpa_v</t>
  </si>
  <si>
    <t>LYStps_e</t>
  </si>
  <si>
    <t>METtps_e</t>
  </si>
  <si>
    <t>PHEtps_e</t>
  </si>
  <si>
    <t>PROtps_e</t>
  </si>
  <si>
    <t>SERtps_e</t>
  </si>
  <si>
    <t>TYRt_c_v</t>
  </si>
  <si>
    <t>TYRtpa_v</t>
  </si>
  <si>
    <t>TYRtps_v</t>
  </si>
  <si>
    <t>VALtps_e</t>
  </si>
  <si>
    <t>MALt2_m</t>
  </si>
  <si>
    <t>MALTtps_e</t>
  </si>
  <si>
    <t>NFORTYR2t_c_e</t>
  </si>
  <si>
    <t>NADt_c_m</t>
  </si>
  <si>
    <t>NADt1_m</t>
  </si>
  <si>
    <t>NADt2_m</t>
  </si>
  <si>
    <t>NADt3_m</t>
  </si>
  <si>
    <t>NACt_c_e</t>
  </si>
  <si>
    <t>ORNtpa_m</t>
  </si>
  <si>
    <t>ORNtps_e</t>
  </si>
  <si>
    <t>OAAtps_m</t>
  </si>
  <si>
    <t>PNTOtps_e</t>
  </si>
  <si>
    <t>PENDPt_c_m</t>
  </si>
  <si>
    <t>PHEACt_c_e</t>
  </si>
  <si>
    <t>PItps_e</t>
  </si>
  <si>
    <t>PItps_m</t>
  </si>
  <si>
    <t>PTRCtpa_e</t>
  </si>
  <si>
    <t>PTRCtpa_v</t>
  </si>
  <si>
    <t>PYRtps_e</t>
  </si>
  <si>
    <t>AMETt_c_m</t>
  </si>
  <si>
    <t>NAtpa_c</t>
  </si>
  <si>
    <t>SPMDtpa_e</t>
  </si>
  <si>
    <t>SPMDtpa_v</t>
  </si>
  <si>
    <t>SPRMtpa_e</t>
  </si>
  <si>
    <t>SPRMtpa_v</t>
  </si>
  <si>
    <t>SUCCt2_m</t>
  </si>
  <si>
    <t>SUCFUMt_c_m</t>
  </si>
  <si>
    <t>SO4t_c_e</t>
  </si>
  <si>
    <t>SO3t_c_e</t>
  </si>
  <si>
    <t>TAURt_c_e</t>
  </si>
  <si>
    <t>UDPGALt_c_g</t>
  </si>
  <si>
    <t>URAtps_e</t>
  </si>
  <si>
    <t>UREAtps_e</t>
  </si>
  <si>
    <t>URItps_e</t>
  </si>
  <si>
    <t>UTPt_c_m</t>
  </si>
  <si>
    <t>UTPUMPtp_m</t>
  </si>
  <si>
    <t>H2Ot_c_e</t>
  </si>
  <si>
    <t>EX_13BDglucan_e</t>
  </si>
  <si>
    <t>13BDGLUCANt_c_en</t>
  </si>
  <si>
    <t>EX_crn_e</t>
  </si>
  <si>
    <t>EX_lac__D_e</t>
  </si>
  <si>
    <t>EX_mev__R_e</t>
  </si>
  <si>
    <t>EX_pnto__R_e</t>
  </si>
  <si>
    <t>EX_btd_e</t>
  </si>
  <si>
    <t>EX_3mop_e</t>
  </si>
  <si>
    <t>EX_lac__L_e</t>
  </si>
  <si>
    <t>EX_mal__L_e</t>
  </si>
  <si>
    <t>EX_g3pi_e</t>
  </si>
  <si>
    <t>MI13456Pt_c_n</t>
  </si>
  <si>
    <t>MI1Pt_c_r</t>
  </si>
  <si>
    <t>EX_dad_2_e</t>
  </si>
  <si>
    <t>EX_dgsn_e</t>
  </si>
  <si>
    <t>EX_din_e</t>
  </si>
  <si>
    <t>EX_duri_e</t>
  </si>
  <si>
    <t>2DDA7Pt_c_m</t>
  </si>
  <si>
    <t>2DHPt_c_m</t>
  </si>
  <si>
    <t>EX_3c3hmp_e</t>
  </si>
  <si>
    <t>3C3HMPt_c_e</t>
  </si>
  <si>
    <t>3C3HMPt_c_m</t>
  </si>
  <si>
    <t>2MBTOHt_c_e</t>
  </si>
  <si>
    <t>2MBTOHt_c_m</t>
  </si>
  <si>
    <t>EX_2mbald_e</t>
  </si>
  <si>
    <t>2MBALDt_c_e</t>
  </si>
  <si>
    <t>2MBALDt_c_m</t>
  </si>
  <si>
    <t>EX_2mbtoh_e</t>
  </si>
  <si>
    <t>EX_2mbac_e</t>
  </si>
  <si>
    <t>IBTALDt_c_e</t>
  </si>
  <si>
    <t>IBTALDt_c_m</t>
  </si>
  <si>
    <t>2OBUTt_c_m</t>
  </si>
  <si>
    <t>EX_akg_e</t>
  </si>
  <si>
    <t>AKGt_c_n</t>
  </si>
  <si>
    <t>AKGt_c_e</t>
  </si>
  <si>
    <t>EX_2phetoh_e</t>
  </si>
  <si>
    <t>2PHETOHt_c_e</t>
  </si>
  <si>
    <t>2PHETOHt_c_m</t>
  </si>
  <si>
    <t>3C4MOPt_c_m</t>
  </si>
  <si>
    <t>3MOPt_c_e</t>
  </si>
  <si>
    <t>EX_3mbald_e</t>
  </si>
  <si>
    <t>3MBALDt_c_e</t>
  </si>
  <si>
    <t>3MBALDt_c_m</t>
  </si>
  <si>
    <t>3HXPHBt_c_m</t>
  </si>
  <si>
    <t>AHMMPS4_c</t>
  </si>
  <si>
    <t>EX_4abz_e</t>
  </si>
  <si>
    <t>4ABZt_c_e</t>
  </si>
  <si>
    <t>4ABZt_c_m</t>
  </si>
  <si>
    <t>4ABUTNt_c_m</t>
  </si>
  <si>
    <t>4ABUTt_c_m</t>
  </si>
  <si>
    <t>4H2OGLTt_c_m</t>
  </si>
  <si>
    <t>4H2OGLTt_c_x</t>
  </si>
  <si>
    <t>4HBZt_c_m</t>
  </si>
  <si>
    <t>NTD7pp_c</t>
  </si>
  <si>
    <t>NTD6pp_c</t>
  </si>
  <si>
    <t>NTD3pp_c</t>
  </si>
  <si>
    <t>NTD8_c</t>
  </si>
  <si>
    <t>NTD5_c</t>
  </si>
  <si>
    <t>NTD1pp_c</t>
  </si>
  <si>
    <t>NTD10pp_c</t>
  </si>
  <si>
    <t>EX_5aop_e</t>
  </si>
  <si>
    <t>5AOPt_c_m</t>
  </si>
  <si>
    <t>EX_5fthf_e</t>
  </si>
  <si>
    <t>EX_dann_e</t>
  </si>
  <si>
    <t>DANNt_c_e</t>
  </si>
  <si>
    <t>EX_8aonn_e</t>
  </si>
  <si>
    <t>EX_xan_e</t>
  </si>
  <si>
    <t>EX_acald_e</t>
  </si>
  <si>
    <t>ACALDt_c_m</t>
  </si>
  <si>
    <t>ACALDt_c_e</t>
  </si>
  <si>
    <t>EX_ac_e</t>
  </si>
  <si>
    <t>ACt_c_n</t>
  </si>
  <si>
    <t>ACCOAt_c_n</t>
  </si>
  <si>
    <t>ACRNt_c_x</t>
  </si>
  <si>
    <t>EX_ade_e</t>
  </si>
  <si>
    <t>ADEt_c_m</t>
  </si>
  <si>
    <t>EX_pap_e</t>
  </si>
  <si>
    <t>PAPt_c_m</t>
  </si>
  <si>
    <t>EX_adn_e</t>
  </si>
  <si>
    <t>ADPt_c_n</t>
  </si>
  <si>
    <t>ADPt_c_r</t>
  </si>
  <si>
    <t>AKGt_c_x</t>
  </si>
  <si>
    <t>EX_alltt_e</t>
  </si>
  <si>
    <t>EX_alltn_e</t>
  </si>
  <si>
    <t>EX_tre_e</t>
  </si>
  <si>
    <t>EX_gam6p_e</t>
  </si>
  <si>
    <t>EX_nh4_e</t>
  </si>
  <si>
    <t>AMPt_c_n</t>
  </si>
  <si>
    <t>ARGtps_m</t>
  </si>
  <si>
    <t>ASNt_c_m</t>
  </si>
  <si>
    <t>ASPGLUt_c_x</t>
  </si>
  <si>
    <t>ATPt_c_n</t>
  </si>
  <si>
    <t>ATPt_c_r</t>
  </si>
  <si>
    <t>EX_hco3_e</t>
  </si>
  <si>
    <t>HCO3E_m</t>
  </si>
  <si>
    <t>HCO3E_n</t>
  </si>
  <si>
    <t>HCO3E_c</t>
  </si>
  <si>
    <t>HCO3E_e</t>
  </si>
  <si>
    <t>HCO3t_c_n</t>
  </si>
  <si>
    <t>EX_co2_e</t>
  </si>
  <si>
    <t>CRNt_c_x</t>
  </si>
  <si>
    <t>CRNCARt_c_x</t>
  </si>
  <si>
    <t>CDPt_c_n</t>
  </si>
  <si>
    <t>EX_chol_e</t>
  </si>
  <si>
    <t>CHOLt_c_en</t>
  </si>
  <si>
    <t>CHRPL_c</t>
  </si>
  <si>
    <t>CITt_c_e</t>
  </si>
  <si>
    <t>EX_cit_e</t>
  </si>
  <si>
    <t>CITICTta_x</t>
  </si>
  <si>
    <t>CITMALta_x</t>
  </si>
  <si>
    <t>CMPN_c</t>
  </si>
  <si>
    <t>CO2t_c_r</t>
  </si>
  <si>
    <t>CO2t_c_n</t>
  </si>
  <si>
    <t>CO2t_c_x</t>
  </si>
  <si>
    <t>CO2t_c_m</t>
  </si>
  <si>
    <t>CO2t_c_e</t>
  </si>
  <si>
    <t>COAt_c_r</t>
  </si>
  <si>
    <t>COAt_c_n</t>
  </si>
  <si>
    <t>COAt_c_x</t>
  </si>
  <si>
    <t>EX_cytd_e</t>
  </si>
  <si>
    <t>CYTK1_c</t>
  </si>
  <si>
    <t>CYTK2_c</t>
  </si>
  <si>
    <t>EX_csn_e</t>
  </si>
  <si>
    <t>EX_arab__D_e</t>
  </si>
  <si>
    <t>ARABDt_c</t>
  </si>
  <si>
    <t>E4Pt_c_m</t>
  </si>
  <si>
    <t>EX_fru_e</t>
  </si>
  <si>
    <t>EX_gal_e</t>
  </si>
  <si>
    <t>EX_galur_e</t>
  </si>
  <si>
    <t>EX_sbt__D_e</t>
  </si>
  <si>
    <t>GAM6Pt_c</t>
  </si>
  <si>
    <t>EX_glc__D_e</t>
  </si>
  <si>
    <t>EX_man_e</t>
  </si>
  <si>
    <t>EX_rib__D_e</t>
  </si>
  <si>
    <t>SBTDt_c</t>
  </si>
  <si>
    <t>EX_xyl__D_e</t>
  </si>
  <si>
    <t>XYLt_c_e</t>
  </si>
  <si>
    <t>DADPt_c_n</t>
  </si>
  <si>
    <t>DCDPt_c_n</t>
  </si>
  <si>
    <t>ATPHs_c</t>
  </si>
  <si>
    <t>NTPDA2_c</t>
  </si>
  <si>
    <t>NDPDA1_c</t>
  </si>
  <si>
    <t>NDPDA2_c</t>
  </si>
  <si>
    <t>DNADt_c_n</t>
  </si>
  <si>
    <t>EX_dca_e</t>
  </si>
  <si>
    <t>DADt_c_e</t>
  </si>
  <si>
    <t>DADK_c</t>
  </si>
  <si>
    <t>EX_dcyt_e</t>
  </si>
  <si>
    <t>DCYTt_c_e</t>
  </si>
  <si>
    <t>DGSNt_c_e</t>
  </si>
  <si>
    <t>DINt_c_e</t>
  </si>
  <si>
    <t>DURIK1_c</t>
  </si>
  <si>
    <t>DURIt_c_e</t>
  </si>
  <si>
    <t>DPCOAK_c</t>
  </si>
  <si>
    <t>DGDPt_c_n</t>
  </si>
  <si>
    <t>DHNPTt_c_m</t>
  </si>
  <si>
    <t>SPRMAT_c</t>
  </si>
  <si>
    <t>DHFt_c_m</t>
  </si>
  <si>
    <t>DNTPPA_c</t>
  </si>
  <si>
    <t>DHPTt_c_m</t>
  </si>
  <si>
    <t>DHAPt_c_m</t>
  </si>
  <si>
    <t>PPIt_c_x</t>
  </si>
  <si>
    <t>DOLPt_c_r</t>
  </si>
  <si>
    <t>EX_dttp_e</t>
  </si>
  <si>
    <t>DTTPt_c</t>
  </si>
  <si>
    <t>DUDPt_c_n</t>
  </si>
  <si>
    <t>DUMPt_c_n</t>
  </si>
  <si>
    <t>EX_epist_e</t>
  </si>
  <si>
    <t>ERGTETROLt_c_r</t>
  </si>
  <si>
    <t>EX_ergst_e</t>
  </si>
  <si>
    <t>ERGSTt_c_r</t>
  </si>
  <si>
    <t>ERGSTt_c_l</t>
  </si>
  <si>
    <t>ERGSTt_c_en</t>
  </si>
  <si>
    <t>EX_etoh_e</t>
  </si>
  <si>
    <t>ETOHt_c_e</t>
  </si>
  <si>
    <t>ETOHt_c_m</t>
  </si>
  <si>
    <t>EX_etha_e</t>
  </si>
  <si>
    <t>EX_etac_e</t>
  </si>
  <si>
    <t>FRDPt_c_m</t>
  </si>
  <si>
    <t>DCAt_c_x</t>
  </si>
  <si>
    <t>DDCAt_c_x</t>
  </si>
  <si>
    <t>TTDCAt_c_x</t>
  </si>
  <si>
    <t>OCTAt_c_x</t>
  </si>
  <si>
    <t>TTDCAt_c_e</t>
  </si>
  <si>
    <t>EX_fecost_e</t>
  </si>
  <si>
    <t>FMNAT_m</t>
  </si>
  <si>
    <t>EX_fmn_e</t>
  </si>
  <si>
    <t>EX_fol_e</t>
  </si>
  <si>
    <t>EX_for_e</t>
  </si>
  <si>
    <t>FORt_c_m</t>
  </si>
  <si>
    <t>FORt_c_e</t>
  </si>
  <si>
    <t>FUMt_c_e</t>
  </si>
  <si>
    <t>FRUK_c</t>
  </si>
  <si>
    <t>EX_fum_e</t>
  </si>
  <si>
    <t>EX_4abut_e</t>
  </si>
  <si>
    <t>GDPt_c_g</t>
  </si>
  <si>
    <t>GDPt_c_n</t>
  </si>
  <si>
    <t>GDPMANNt_c_g</t>
  </si>
  <si>
    <t>GLCt_c_v</t>
  </si>
  <si>
    <t>EX_gthox_e</t>
  </si>
  <si>
    <t>EX_gthrd_e</t>
  </si>
  <si>
    <t>EX_glyc_e</t>
  </si>
  <si>
    <t>GLYC3Pt_c_m</t>
  </si>
  <si>
    <t>EX_gly_e</t>
  </si>
  <si>
    <t>GLYt_c_m</t>
  </si>
  <si>
    <t>GCALDt_c_m</t>
  </si>
  <si>
    <t>GCALDt_c_e</t>
  </si>
  <si>
    <t>EX_gcald_e</t>
  </si>
  <si>
    <t>EX_glx_e</t>
  </si>
  <si>
    <t>GLXt_c_e</t>
  </si>
  <si>
    <t>GLXt_c_x</t>
  </si>
  <si>
    <t>EX_gua_e</t>
  </si>
  <si>
    <t>GUAt_c_m</t>
  </si>
  <si>
    <t>EX_gsn_e</t>
  </si>
  <si>
    <t>GSNK_c</t>
  </si>
  <si>
    <t>GSNt_c_m</t>
  </si>
  <si>
    <t>GSNt_c_e</t>
  </si>
  <si>
    <t>Ht_c_e</t>
  </si>
  <si>
    <t>Ht_c_r</t>
  </si>
  <si>
    <t>Ht_c_g</t>
  </si>
  <si>
    <t>Ht_c_l</t>
  </si>
  <si>
    <t>Ht_c_n</t>
  </si>
  <si>
    <t>Ht_c_x</t>
  </si>
  <si>
    <t>Ht_c_v</t>
  </si>
  <si>
    <t>HXCCOAt_c_r</t>
  </si>
  <si>
    <t>EX_hxdcal_e</t>
  </si>
  <si>
    <t>HDCAt_c_e</t>
  </si>
  <si>
    <t>HDCEAt_c_e</t>
  </si>
  <si>
    <t>HISt_c_m</t>
  </si>
  <si>
    <t>H2O2t_c_n</t>
  </si>
  <si>
    <t>HMGCOAt_c_m</t>
  </si>
  <si>
    <t>EX_hxan_e</t>
  </si>
  <si>
    <t>HXANt_c_e</t>
  </si>
  <si>
    <t>EX_id3acald_e</t>
  </si>
  <si>
    <t>ID3ACALDt_c_m</t>
  </si>
  <si>
    <t>ID3ACALDt_c_e</t>
  </si>
  <si>
    <t>IND3ACt_c_m</t>
  </si>
  <si>
    <t>EX_ins_e</t>
  </si>
  <si>
    <t>INSt_c_e</t>
  </si>
  <si>
    <t>INOSHPt_c_n</t>
  </si>
  <si>
    <t>INSK_c</t>
  </si>
  <si>
    <t>EX_fe2_e</t>
  </si>
  <si>
    <t>EX_iamac_e</t>
  </si>
  <si>
    <t>IAMOHt_c_e</t>
  </si>
  <si>
    <t>IAMOHt_c_m</t>
  </si>
  <si>
    <t>EX_iamoh_e</t>
  </si>
  <si>
    <t>EX_ibutoh_e</t>
  </si>
  <si>
    <t>EX_ibutac_e</t>
  </si>
  <si>
    <t>IBUTOHt_c_e</t>
  </si>
  <si>
    <t>IBUTOHt_c_m</t>
  </si>
  <si>
    <t>EX_ibtald_e</t>
  </si>
  <si>
    <t>PHCHGS_m</t>
  </si>
  <si>
    <t>AOBUTDs_c</t>
  </si>
  <si>
    <t>EX_ala__L_e</t>
  </si>
  <si>
    <t>ALAt_c_m</t>
  </si>
  <si>
    <t>EX_abt__L_e</t>
  </si>
  <si>
    <t>ABTt_c_e</t>
  </si>
  <si>
    <t>ARABLt_c</t>
  </si>
  <si>
    <t>EX_arab__L_e</t>
  </si>
  <si>
    <t>EX_arg__L_e</t>
  </si>
  <si>
    <t>EX_asn__L_e</t>
  </si>
  <si>
    <t>EX_asp__L_e</t>
  </si>
  <si>
    <t>CRNt_c_m</t>
  </si>
  <si>
    <t>EX_cys__L_e</t>
  </si>
  <si>
    <t>E4HGLUt_c_m</t>
  </si>
  <si>
    <t>E4HGLUt_c_x</t>
  </si>
  <si>
    <t>EX_sbt__L_e</t>
  </si>
  <si>
    <t>G5SADr_c</t>
  </si>
  <si>
    <t>EX_glu__L_e</t>
  </si>
  <si>
    <t>GLUt_c_n</t>
  </si>
  <si>
    <t>EX_gln__L_e</t>
  </si>
  <si>
    <t>GLNt_c_n</t>
  </si>
  <si>
    <t>EX_his__L_e</t>
  </si>
  <si>
    <t>HOMt_c_e</t>
  </si>
  <si>
    <t>EX_hom__L_e</t>
  </si>
  <si>
    <t>EX_ile__L_e</t>
  </si>
  <si>
    <t>ILEt_c_m</t>
  </si>
  <si>
    <t>EX_leu__L_e</t>
  </si>
  <si>
    <t>EX_lys__L_e</t>
  </si>
  <si>
    <t>MALt_c_e</t>
  </si>
  <si>
    <t>EX_met__L_e</t>
  </si>
  <si>
    <t>EX_phe__L_e</t>
  </si>
  <si>
    <t>EX_pro__L_e</t>
  </si>
  <si>
    <t>PROt_c_m</t>
  </si>
  <si>
    <t>EX_ser__L_e</t>
  </si>
  <si>
    <t>SERt_c_r</t>
  </si>
  <si>
    <t>SBTLt_c</t>
  </si>
  <si>
    <t>EX_srb__L_e</t>
  </si>
  <si>
    <t>SRBt_c_e</t>
  </si>
  <si>
    <t>EX_thr__L_e</t>
  </si>
  <si>
    <t>EX_trp__L_e</t>
  </si>
  <si>
    <t>EX_tyr__L_e</t>
  </si>
  <si>
    <t>EX_val__L_e</t>
  </si>
  <si>
    <t>EX_lanost_e</t>
  </si>
  <si>
    <t>EX_ddca_e</t>
  </si>
  <si>
    <t>LYSt_c_m</t>
  </si>
  <si>
    <t>MALOAAta_x</t>
  </si>
  <si>
    <t>EX_malt_e</t>
  </si>
  <si>
    <t>MANNANt_c_r</t>
  </si>
  <si>
    <t>METt_c_m</t>
  </si>
  <si>
    <t>MGSA_c</t>
  </si>
  <si>
    <t>EX_inost_e</t>
  </si>
  <si>
    <t>EX_Nfortyr2_e</t>
  </si>
  <si>
    <t>NADPt_c_r</t>
  </si>
  <si>
    <t>NADPHt_c_r</t>
  </si>
  <si>
    <t>NH4t_c_m</t>
  </si>
  <si>
    <t>NCAMt_c_n</t>
  </si>
  <si>
    <t>EX_nac_e</t>
  </si>
  <si>
    <t>EX_nmn_e</t>
  </si>
  <si>
    <t>NMNt_c_n</t>
  </si>
  <si>
    <t>NMNt_c_x</t>
  </si>
  <si>
    <t>NMNt_c_e</t>
  </si>
  <si>
    <t>NDP4_c</t>
  </si>
  <si>
    <t>NTP4_c</t>
  </si>
  <si>
    <t>ACRNt_c_m</t>
  </si>
  <si>
    <t>O2t_c_r</t>
  </si>
  <si>
    <t>O2t_c_m</t>
  </si>
  <si>
    <t>O2t_c_e</t>
  </si>
  <si>
    <t>O2t_c_x</t>
  </si>
  <si>
    <t>OCDCAt_c_e</t>
  </si>
  <si>
    <t>EX_octa_e</t>
  </si>
  <si>
    <t>EX_orn_e</t>
  </si>
  <si>
    <t>OAAt_c_e</t>
  </si>
  <si>
    <t>EX_oaa_e</t>
  </si>
  <si>
    <t>GTHOXt_c</t>
  </si>
  <si>
    <t>TRDOXt_c_x</t>
  </si>
  <si>
    <t>EX_o2_e</t>
  </si>
  <si>
    <t>EX_hdca_e</t>
  </si>
  <si>
    <t>EX_hdcea_e</t>
  </si>
  <si>
    <t>PMTCOAt_c_r</t>
  </si>
  <si>
    <t>PAN4Pt_c_m</t>
  </si>
  <si>
    <t>PAPt_c</t>
  </si>
  <si>
    <t>EX_pectin_e</t>
  </si>
  <si>
    <t>EX_pheac_e</t>
  </si>
  <si>
    <t>EX_pacald_e</t>
  </si>
  <si>
    <t>PACALDt_c_e</t>
  </si>
  <si>
    <t>PACALDt_c_m</t>
  </si>
  <si>
    <t>PHEt_c_m</t>
  </si>
  <si>
    <t>EX_pi_e</t>
  </si>
  <si>
    <t>PIt_c_v</t>
  </si>
  <si>
    <t>PPPG9t_c_m</t>
  </si>
  <si>
    <t>PRPPt_c_m</t>
  </si>
  <si>
    <t>EX_ptrc_e</t>
  </si>
  <si>
    <t>HYPOE_c</t>
  </si>
  <si>
    <t>EX_pydxn_e</t>
  </si>
  <si>
    <t>PMDPHT_c</t>
  </si>
  <si>
    <t>PYNP2r_c</t>
  </si>
  <si>
    <t>PPIt_c_m</t>
  </si>
  <si>
    <t>EX_pyr_e</t>
  </si>
  <si>
    <t>PYRtps_m</t>
  </si>
  <si>
    <t>QULNt_c_m</t>
  </si>
  <si>
    <t>TRDRDt_c_x</t>
  </si>
  <si>
    <t>EX_ribflv_e</t>
  </si>
  <si>
    <t>RIBFLVt_c_m</t>
  </si>
  <si>
    <t>RIBt_c_e</t>
  </si>
  <si>
    <t>AHCYSt_c_m</t>
  </si>
  <si>
    <t>EX_amet_e</t>
  </si>
  <si>
    <t>EX_mmet_e</t>
  </si>
  <si>
    <t>SERt_c_m</t>
  </si>
  <si>
    <t>EX_g3pc_e</t>
  </si>
  <si>
    <t>EX_na1_e</t>
  </si>
  <si>
    <t>SPMDAT_c</t>
  </si>
  <si>
    <t>EX_spmd_e</t>
  </si>
  <si>
    <t>EX_sprm_e</t>
  </si>
  <si>
    <t>SQLt_c_r</t>
  </si>
  <si>
    <t>SSQ23EPXt_c_r</t>
  </si>
  <si>
    <t>EX_ocdca_e</t>
  </si>
  <si>
    <t>EX_succ_e</t>
  </si>
  <si>
    <t>SUCCt_c_e</t>
  </si>
  <si>
    <t>EX_sucr_e</t>
  </si>
  <si>
    <t>EX_so4_e</t>
  </si>
  <si>
    <t>EX_so3_e</t>
  </si>
  <si>
    <t>EX_taur_e</t>
  </si>
  <si>
    <t>TTCCOAt_c_r</t>
  </si>
  <si>
    <t>THMP_c</t>
  </si>
  <si>
    <t>TMN_c</t>
  </si>
  <si>
    <t>EX_thmpp_e</t>
  </si>
  <si>
    <t>EX_thm_e</t>
  </si>
  <si>
    <t>EX_thmmp_e</t>
  </si>
  <si>
    <t>TMPK_c</t>
  </si>
  <si>
    <t>THZPSN2_c</t>
  </si>
  <si>
    <t>THZPSN1_c</t>
  </si>
  <si>
    <t>THRt_c_m</t>
  </si>
  <si>
    <t>EX_thymd_e</t>
  </si>
  <si>
    <t>TMDK1_c</t>
  </si>
  <si>
    <t>THYMDt_c_e</t>
  </si>
  <si>
    <t>TREtps_e</t>
  </si>
  <si>
    <t>TREt_c_v</t>
  </si>
  <si>
    <t>TRPt_c_m</t>
  </si>
  <si>
    <t>EX_ind3eth_e</t>
  </si>
  <si>
    <t>IND3ETHt_c_e</t>
  </si>
  <si>
    <t>IND3ETHt_c_m</t>
  </si>
  <si>
    <t>TYRt_c_m</t>
  </si>
  <si>
    <t>TYRt_c_x</t>
  </si>
  <si>
    <t>UMPt_c_n</t>
  </si>
  <si>
    <t>EX_ura_e</t>
  </si>
  <si>
    <t>EX_urea_e</t>
  </si>
  <si>
    <t>EX_uri_e</t>
  </si>
  <si>
    <t>VALt_c_m</t>
  </si>
  <si>
    <t>H2Ot_c_r</t>
  </si>
  <si>
    <t>H2Ot_c_g</t>
  </si>
  <si>
    <t>H2Ot_c_m</t>
  </si>
  <si>
    <t>H2Ot_c_n</t>
  </si>
  <si>
    <t>H2Ot_c_x</t>
  </si>
  <si>
    <t>H2Ot_c_v</t>
  </si>
  <si>
    <t>XANt_c_e</t>
  </si>
  <si>
    <t>EX_xtsn_e</t>
  </si>
  <si>
    <t>XTSNt_c_e</t>
  </si>
  <si>
    <t>EX_xylt_e</t>
  </si>
  <si>
    <t>XYLTt_c_e</t>
  </si>
  <si>
    <t>EX_zymst_e</t>
  </si>
  <si>
    <t>ZYMSTt_c_en</t>
  </si>
  <si>
    <t>KYNAT2_c</t>
  </si>
  <si>
    <t>QUILSYN_c</t>
  </si>
  <si>
    <t>ALCD2i2_c</t>
  </si>
  <si>
    <t>ALDD2x_c</t>
  </si>
  <si>
    <t>COAt_c_l</t>
  </si>
  <si>
    <t>SBP_c</t>
  </si>
  <si>
    <t>Ht_c_m</t>
  </si>
  <si>
    <t>ICDHyi_m</t>
  </si>
  <si>
    <t>AKGMALta_m</t>
  </si>
  <si>
    <t>EAR40y_m</t>
  </si>
  <si>
    <t>EAR60y_m</t>
  </si>
  <si>
    <t>EAR80y_m</t>
  </si>
  <si>
    <t>3OACE200_rm</t>
  </si>
  <si>
    <t>3OACE220_rm</t>
  </si>
  <si>
    <t>3OACE240_rm</t>
  </si>
  <si>
    <t>3OACE260_rm</t>
  </si>
  <si>
    <t>3OACR200_rm</t>
  </si>
  <si>
    <t>3OACR220_rm</t>
  </si>
  <si>
    <t>3OACR240_rm</t>
  </si>
  <si>
    <t>3OACR260_rm</t>
  </si>
  <si>
    <t>3HACD200_rm</t>
  </si>
  <si>
    <t>3HACD220_rm</t>
  </si>
  <si>
    <t>3HACD240_rm</t>
  </si>
  <si>
    <t>3HACD260_rm</t>
  </si>
  <si>
    <t>ECOAR200_rm</t>
  </si>
  <si>
    <t>ECOAR220_rm</t>
  </si>
  <si>
    <t>ECOAR240_rm</t>
  </si>
  <si>
    <t>ECOAR260_rm</t>
  </si>
  <si>
    <t>ACOADS160_rm</t>
  </si>
  <si>
    <t>ACOADS180_rm</t>
  </si>
  <si>
    <t>OCTAt_c_e</t>
  </si>
  <si>
    <t>DCAt_c_e</t>
  </si>
  <si>
    <t>DDCAt_c_e</t>
  </si>
  <si>
    <t>EX_but_e</t>
  </si>
  <si>
    <t>EX_hxa_e</t>
  </si>
  <si>
    <t>EX_ocdcea_e</t>
  </si>
  <si>
    <t>BUTt_c_e</t>
  </si>
  <si>
    <t>HXAt_c_e</t>
  </si>
  <si>
    <t>OCDCEAt_c_e</t>
  </si>
  <si>
    <t>EX_ttdca_e</t>
  </si>
  <si>
    <t>FACOAL120_rm</t>
  </si>
  <si>
    <t>FACOAL140_rm</t>
  </si>
  <si>
    <t>FACOAL160_rm</t>
  </si>
  <si>
    <t>FACOAL161_rm</t>
  </si>
  <si>
    <t>FACOAL180_rm</t>
  </si>
  <si>
    <t>FACOAL181_rm</t>
  </si>
  <si>
    <t>FACOAL120_l</t>
  </si>
  <si>
    <t>FACOAL140_l</t>
  </si>
  <si>
    <t>FACOAL160_l</t>
  </si>
  <si>
    <t>FACOAL161_l</t>
  </si>
  <si>
    <t>FACOAL180_l</t>
  </si>
  <si>
    <t>FACOAL181_l</t>
  </si>
  <si>
    <t>FACOAL161_x</t>
  </si>
  <si>
    <t>FACOAL180_x</t>
  </si>
  <si>
    <t>FACOAL181_x</t>
  </si>
  <si>
    <t>FACOAL200_en</t>
  </si>
  <si>
    <t>FACOAL220_en</t>
  </si>
  <si>
    <t>FACOAL240_en</t>
  </si>
  <si>
    <t>FACOAL260_en</t>
  </si>
  <si>
    <t>FACOAL220_rm</t>
  </si>
  <si>
    <t>FACOAL240_rm</t>
  </si>
  <si>
    <t>FACOAL260_rm</t>
  </si>
  <si>
    <t>FACOAL220_l</t>
  </si>
  <si>
    <t>FACOAL240_l</t>
  </si>
  <si>
    <t>FACOAL260_l</t>
  </si>
  <si>
    <t>FACOA120tabc_x</t>
  </si>
  <si>
    <t>FACOA140tabc_x</t>
  </si>
  <si>
    <t>FACOA160tabc_x</t>
  </si>
  <si>
    <t>FACOA161tabc_x</t>
  </si>
  <si>
    <t>FACOA180tabc_x</t>
  </si>
  <si>
    <t>FACOA181tabc_x</t>
  </si>
  <si>
    <t>FACOA200tabc_x</t>
  </si>
  <si>
    <t>FACOA220tabc_x</t>
  </si>
  <si>
    <t>FACOA240tabc_x</t>
  </si>
  <si>
    <t>FACOA260tabc_x</t>
  </si>
  <si>
    <t>BUTt_c_x</t>
  </si>
  <si>
    <t>HXAt_c_x</t>
  </si>
  <si>
    <t>FACOAE40_x</t>
  </si>
  <si>
    <t>FACOAE60_x</t>
  </si>
  <si>
    <t>FACOAE161_x</t>
  </si>
  <si>
    <t>FACOAE181_x</t>
  </si>
  <si>
    <t>ACOAO40_x</t>
  </si>
  <si>
    <t>ACOAO60_x</t>
  </si>
  <si>
    <t>ACOAO80_x</t>
  </si>
  <si>
    <t>ACOAO200_x</t>
  </si>
  <si>
    <t>ACOAO220_x</t>
  </si>
  <si>
    <t>ACOAO240_x</t>
  </si>
  <si>
    <t>ACOAO161b_x</t>
  </si>
  <si>
    <t>ACOAO141b_x</t>
  </si>
  <si>
    <t>ACOAO121a_x</t>
  </si>
  <si>
    <t>ACOAO181a_x</t>
  </si>
  <si>
    <t>ACOAO161a_x</t>
  </si>
  <si>
    <t>ACOAO141a_x</t>
  </si>
  <si>
    <t>ECOAH100_x</t>
  </si>
  <si>
    <t>ECOAH120_x</t>
  </si>
  <si>
    <t>ECOAH140_x</t>
  </si>
  <si>
    <t>ECOAH160_x</t>
  </si>
  <si>
    <t>ECOAH180_x</t>
  </si>
  <si>
    <t>ECOAH260_x</t>
  </si>
  <si>
    <t>ECOAH40_x</t>
  </si>
  <si>
    <t>ECOAH60_x</t>
  </si>
  <si>
    <t>ECOAH80_x</t>
  </si>
  <si>
    <t>ECOAH200_x</t>
  </si>
  <si>
    <t>ECOAH220_x</t>
  </si>
  <si>
    <t>ECOAH240_x</t>
  </si>
  <si>
    <t>ECOAH161b_x</t>
  </si>
  <si>
    <t>ECOAH141b_x</t>
  </si>
  <si>
    <t>ECOAH121a_x</t>
  </si>
  <si>
    <t>ECOAH181a_x</t>
  </si>
  <si>
    <t>ECOAH161c_x</t>
  </si>
  <si>
    <t>ECOAH141c_x</t>
  </si>
  <si>
    <t>HACD100i_x</t>
  </si>
  <si>
    <t>HACD120i_x</t>
  </si>
  <si>
    <t>HACD160i_x</t>
  </si>
  <si>
    <t>HACD180i_x</t>
  </si>
  <si>
    <t>HACD260i_x</t>
  </si>
  <si>
    <t>HACD40i_x</t>
  </si>
  <si>
    <t>HACD60i_x</t>
  </si>
  <si>
    <t>HACD80i_x</t>
  </si>
  <si>
    <t>HACD200i_x</t>
  </si>
  <si>
    <t>HACD220i_x</t>
  </si>
  <si>
    <t>HACD240i_x</t>
  </si>
  <si>
    <t>HACD161bi_x</t>
  </si>
  <si>
    <t>HACD141bi_x</t>
  </si>
  <si>
    <t>HACD121ai_x</t>
  </si>
  <si>
    <t>HACD181ai_x</t>
  </si>
  <si>
    <t>HACD161ai_x</t>
  </si>
  <si>
    <t>HACD141ai_x</t>
  </si>
  <si>
    <t>ACACT40i_x</t>
  </si>
  <si>
    <t>ACACT60i_x</t>
  </si>
  <si>
    <t>ACACT80i_x</t>
  </si>
  <si>
    <t>ACACT200i_x</t>
  </si>
  <si>
    <t>ACACT220i_x</t>
  </si>
  <si>
    <t>ACACT240i_x</t>
  </si>
  <si>
    <t>ACACT161bi_x</t>
  </si>
  <si>
    <t>ACACT141bi_x</t>
  </si>
  <si>
    <t>ACACT121ai_x</t>
  </si>
  <si>
    <t>ACACT181ai_x</t>
  </si>
  <si>
    <t>ACACT161ai_x</t>
  </si>
  <si>
    <t>ACACT141ai_x</t>
  </si>
  <si>
    <t>ECOAI101a_x</t>
  </si>
  <si>
    <t>ECOAI122c_x</t>
  </si>
  <si>
    <t>ECOAI121b_x</t>
  </si>
  <si>
    <t>ECOAI121a_x</t>
  </si>
  <si>
    <t>ECOAI142c_x</t>
  </si>
  <si>
    <t>ECOAI141a_x</t>
  </si>
  <si>
    <t>ECOAR122_x</t>
  </si>
  <si>
    <t>ECOAR142_x</t>
  </si>
  <si>
    <t>STEHz161_en</t>
  </si>
  <si>
    <t>STEHz181_en</t>
  </si>
  <si>
    <t>DDCAt_c_rm</t>
  </si>
  <si>
    <t>TTDCAt_c_rm</t>
  </si>
  <si>
    <t>HDCAt_c_rm</t>
  </si>
  <si>
    <t>HDCEAt_c_rm</t>
  </si>
  <si>
    <t>OCDCAt_c_rm</t>
  </si>
  <si>
    <t>OCDCEAt_c_rm</t>
  </si>
  <si>
    <t>MALCOAt_c_rm</t>
  </si>
  <si>
    <t>DDCACOAt_c_rm</t>
  </si>
  <si>
    <t>TDCOAt_c_rm</t>
  </si>
  <si>
    <t>PMTCOAt_c_rm</t>
  </si>
  <si>
    <t>HDCOAt_c_rm</t>
  </si>
  <si>
    <t>STCOAt_c_rm</t>
  </si>
  <si>
    <t>ODECOAt_c_rm</t>
  </si>
  <si>
    <t>ICOSCOAt_c_rm</t>
  </si>
  <si>
    <t>DOCOSCOAt_c_rm</t>
  </si>
  <si>
    <t>TTCCOAt_c_rm</t>
  </si>
  <si>
    <t>HXCCOAt_c_rm</t>
  </si>
  <si>
    <t>Ht_c_rm</t>
  </si>
  <si>
    <t>H2Ot_c_rm</t>
  </si>
  <si>
    <t>CO2t_c_rm</t>
  </si>
  <si>
    <t>COAt_c_rm</t>
  </si>
  <si>
    <t>NADPHt_c_rm</t>
  </si>
  <si>
    <t>NADPt_c_rm</t>
  </si>
  <si>
    <t>O2t_c_rm</t>
  </si>
  <si>
    <t>NADHt_c_rm</t>
  </si>
  <si>
    <t>NADt_c_rm</t>
  </si>
  <si>
    <t>GLYC3Pt_c_rm</t>
  </si>
  <si>
    <t>DHAPt_c_rm</t>
  </si>
  <si>
    <t>PPIt_c_rm</t>
  </si>
  <si>
    <t>PIt_c_rm</t>
  </si>
  <si>
    <t>CTPt_c_rm</t>
  </si>
  <si>
    <t>CDPt_c_rm</t>
  </si>
  <si>
    <t>CMPt_c_rm</t>
  </si>
  <si>
    <t>CDPEAt_c_rm</t>
  </si>
  <si>
    <t>CDPCHOLt_c_rm</t>
  </si>
  <si>
    <t>ATPt_c_rm</t>
  </si>
  <si>
    <t>AMPt_c_rm</t>
  </si>
  <si>
    <t>SERt_c_rm</t>
  </si>
  <si>
    <t>INOSTt_c_rm</t>
  </si>
  <si>
    <t>AMETt_c_rm</t>
  </si>
  <si>
    <t>AHCYSt_c_rm</t>
  </si>
  <si>
    <t>EPISTt_c_rm</t>
  </si>
  <si>
    <t>FECOSTt_c_rm</t>
  </si>
  <si>
    <t>LANOSTt_c_rm</t>
  </si>
  <si>
    <t>ERGSTt_c_rm</t>
  </si>
  <si>
    <t>ZYMSTt_c_rm</t>
  </si>
  <si>
    <t>G3PCt_c_rm</t>
  </si>
  <si>
    <t>HDCAt_c_l</t>
  </si>
  <si>
    <t>HDCEAt_c_l</t>
  </si>
  <si>
    <t>OCDCAt_c_l</t>
  </si>
  <si>
    <t>OCDCEAt_c_l</t>
  </si>
  <si>
    <t>DDCACOAt_c_l</t>
  </si>
  <si>
    <t>TDCOAt_c_l</t>
  </si>
  <si>
    <t>PMTCOAt_c_l</t>
  </si>
  <si>
    <t>HDCOAt_c_l</t>
  </si>
  <si>
    <t>STCOAt_c_l</t>
  </si>
  <si>
    <t>ODECOAt_c_l</t>
  </si>
  <si>
    <t>GLYC3Pt_c_l</t>
  </si>
  <si>
    <t>DHAPt_c_l</t>
  </si>
  <si>
    <t>NADPHt_c_l</t>
  </si>
  <si>
    <t>NADPt_c_l</t>
  </si>
  <si>
    <t>ATPt_c_l</t>
  </si>
  <si>
    <t>AMPt_c_l</t>
  </si>
  <si>
    <t>PPIt_c_l</t>
  </si>
  <si>
    <t>H2Ot_c_l</t>
  </si>
  <si>
    <t>GLYCt_c_l</t>
  </si>
  <si>
    <t>DOCOSCOAt_c_l</t>
  </si>
  <si>
    <t>TTCCOAt_c_l</t>
  </si>
  <si>
    <t>HXCCOAt_c_l</t>
  </si>
  <si>
    <t>ATPt_c_en</t>
  </si>
  <si>
    <t>ADPt_c_en</t>
  </si>
  <si>
    <t>Ht_c_en</t>
  </si>
  <si>
    <t>H2Ot_c_en</t>
  </si>
  <si>
    <t>PIt_c_en</t>
  </si>
  <si>
    <t>G3PCt_c_en</t>
  </si>
  <si>
    <t>G3PIt_c_en</t>
  </si>
  <si>
    <t>HDCAt_c_en</t>
  </si>
  <si>
    <t>HDCEAt_c_en</t>
  </si>
  <si>
    <t>OCDCAt_c_en</t>
  </si>
  <si>
    <t>OCDCEAt_c_en</t>
  </si>
  <si>
    <t>ICOSCOAt_c_en</t>
  </si>
  <si>
    <t>DOCOSCOAt_c_en</t>
  </si>
  <si>
    <t>TTCCOAt_c_en</t>
  </si>
  <si>
    <t>HXCCOAt_c_en</t>
  </si>
  <si>
    <t>H2Ot_c_vm</t>
  </si>
  <si>
    <t>PIt_c_vm</t>
  </si>
  <si>
    <t>Ht_c_vm</t>
  </si>
  <si>
    <t>ATPt_c_vm</t>
  </si>
  <si>
    <t>ADPt_c_vm</t>
  </si>
  <si>
    <t>CO2t_c_vm</t>
  </si>
  <si>
    <t>H2Ot_c_gm</t>
  </si>
  <si>
    <t>PIt_c_gm</t>
  </si>
  <si>
    <t>Ht_c_gm</t>
  </si>
  <si>
    <t>CO2t_c_gm</t>
  </si>
  <si>
    <t>ATPt_c_gm</t>
  </si>
  <si>
    <t>ADPt_c_gm</t>
  </si>
  <si>
    <t>H2Ot_c_mm</t>
  </si>
  <si>
    <t>CO2t_c_mm</t>
  </si>
  <si>
    <t>HDCOAt_c_mm</t>
  </si>
  <si>
    <t>ODECOAt_c_mm</t>
  </si>
  <si>
    <t>HDCAt_c_mm</t>
  </si>
  <si>
    <t>OCDCAt_c_mm</t>
  </si>
  <si>
    <t>COAt_c_mm</t>
  </si>
  <si>
    <t>DDCAt_l_rm</t>
  </si>
  <si>
    <t>TTDCAt_l_rm</t>
  </si>
  <si>
    <t>HXCAt_l_rm</t>
  </si>
  <si>
    <t>EPISTt_l_rm</t>
  </si>
  <si>
    <t>FECOSTt_l_rm</t>
  </si>
  <si>
    <t>LANOSTt_l_rm</t>
  </si>
  <si>
    <t>ZYMSTt_l_rm</t>
  </si>
  <si>
    <t>ZYM161t_l_rm</t>
  </si>
  <si>
    <t>ZYM181t_l_rm</t>
  </si>
  <si>
    <t>HXCAt_en_rm</t>
  </si>
  <si>
    <t>ZYM161t_en_rm</t>
  </si>
  <si>
    <t>ZYM181t_en_rm</t>
  </si>
  <si>
    <t>HXCAt_r_rm</t>
  </si>
  <si>
    <t>PIt_r_rm</t>
  </si>
  <si>
    <t>Ht_m_mm</t>
  </si>
  <si>
    <t>GLYC3Pt_m_mm</t>
  </si>
  <si>
    <t>CMPt_m_mm</t>
  </si>
  <si>
    <t>CTPt_m_mm</t>
  </si>
  <si>
    <t>PIt_m_mm</t>
  </si>
  <si>
    <t>PPIt_m_mm</t>
  </si>
  <si>
    <t>GTHRDtabc_v</t>
  </si>
  <si>
    <t>GLYCDy_c</t>
  </si>
  <si>
    <t>uniDOLDP_l</t>
  </si>
  <si>
    <t>CRNOAT_m</t>
  </si>
  <si>
    <t>EX_h_e</t>
  </si>
  <si>
    <t>EX_k_e</t>
  </si>
  <si>
    <t>EX_h2o_e</t>
  </si>
  <si>
    <t>EX_14dmlanost_e</t>
  </si>
  <si>
    <t>14DMLANOSTt_c_e</t>
  </si>
  <si>
    <t>EX_ergtetrol_e</t>
  </si>
  <si>
    <t>ERGTETROLt_c_e</t>
  </si>
  <si>
    <t>HSDx_c</t>
  </si>
  <si>
    <t>ME2_m</t>
  </si>
  <si>
    <t>RAFH_e</t>
  </si>
  <si>
    <t>URIH_c</t>
  </si>
  <si>
    <t>HEMEAt_c_m</t>
  </si>
  <si>
    <t>EX_raffin_e</t>
  </si>
  <si>
    <t>EX_melib_e</t>
  </si>
  <si>
    <t>PYDX5PS_c</t>
  </si>
  <si>
    <t>4AMPMS_c</t>
  </si>
  <si>
    <t>AROHL_c</t>
  </si>
  <si>
    <t>4HPPCL_c</t>
  </si>
  <si>
    <t>EX_fe3_e</t>
  </si>
  <si>
    <t>4HPEOR_c</t>
  </si>
  <si>
    <t>GUAPRT_c</t>
  </si>
  <si>
    <t>AICART_c</t>
  </si>
  <si>
    <t>HCITS_m</t>
  </si>
  <si>
    <t>MTHFD_c</t>
  </si>
  <si>
    <t>IMPD_c</t>
  </si>
  <si>
    <t>TKT2_c</t>
  </si>
  <si>
    <t>TKT1_c</t>
  </si>
  <si>
    <t>ATPASEV_v</t>
  </si>
  <si>
    <t>FRUtps_e</t>
  </si>
  <si>
    <t>PSP_L_c</t>
  </si>
  <si>
    <t>MANtps_e</t>
  </si>
  <si>
    <t>IMPC_c</t>
  </si>
  <si>
    <t>SUCDq9_m</t>
  </si>
  <si>
    <t>GLYOX_m</t>
  </si>
  <si>
    <t>LANOSTt_c_e</t>
  </si>
  <si>
    <t>SERD_L_c</t>
  </si>
  <si>
    <t>EPISTt_c_e</t>
  </si>
  <si>
    <t>PGL_c</t>
  </si>
  <si>
    <t>ERGSTt_c_e</t>
  </si>
  <si>
    <t>IPPS_c</t>
  </si>
  <si>
    <t>ALDD22x_c</t>
  </si>
  <si>
    <t>AOXS_c</t>
  </si>
  <si>
    <t>HCITS_n</t>
  </si>
  <si>
    <t>GNK_c</t>
  </si>
  <si>
    <t>CRNAT120_m</t>
  </si>
  <si>
    <t>MPYRCNST_c</t>
  </si>
  <si>
    <t>MANNANH_e</t>
  </si>
  <si>
    <t>GLUTCOADH_m</t>
  </si>
  <si>
    <t>3OAS140_c</t>
  </si>
  <si>
    <t>URO_c</t>
  </si>
  <si>
    <t>3HAD120_c</t>
  </si>
  <si>
    <t>ASPTA4_c</t>
  </si>
  <si>
    <t>TRPDC_c</t>
  </si>
  <si>
    <t>3OAR80_c</t>
  </si>
  <si>
    <t>3OAS100_c</t>
  </si>
  <si>
    <t>3HAD80_c</t>
  </si>
  <si>
    <t>Kt_c_m</t>
  </si>
  <si>
    <t>3HAD180_c</t>
  </si>
  <si>
    <t>QUINDH_c</t>
  </si>
  <si>
    <t>3OAS120_c</t>
  </si>
  <si>
    <t>3HBHYOX_c</t>
  </si>
  <si>
    <t>3OADPCOAT_m</t>
  </si>
  <si>
    <t>MI134PPH_c</t>
  </si>
  <si>
    <t>BZHYOX_c</t>
  </si>
  <si>
    <t>AVNORy_c</t>
  </si>
  <si>
    <t>HQLOR_c</t>
  </si>
  <si>
    <t>OCOAT1_m</t>
  </si>
  <si>
    <t>3HAD60_c</t>
  </si>
  <si>
    <t>PGCPH_c</t>
  </si>
  <si>
    <t>ARAI2_c</t>
  </si>
  <si>
    <t>3OAS160_c</t>
  </si>
  <si>
    <t>MACACI_c</t>
  </si>
  <si>
    <t>SPHINGSt_c_e</t>
  </si>
  <si>
    <t>3INDACNLAH_c</t>
  </si>
  <si>
    <t>DAG3Pabct_c_m</t>
  </si>
  <si>
    <t>FUMACACH_c</t>
  </si>
  <si>
    <t>3OAS80_c</t>
  </si>
  <si>
    <t>EAR100y_c</t>
  </si>
  <si>
    <t>3HAD40_c</t>
  </si>
  <si>
    <t>XAND_c</t>
  </si>
  <si>
    <t>MERLACOR_c</t>
  </si>
  <si>
    <t>3OAS60_c</t>
  </si>
  <si>
    <t>3OAS40_c</t>
  </si>
  <si>
    <t>PCLAD_c</t>
  </si>
  <si>
    <t>HXAND_c</t>
  </si>
  <si>
    <t>NITRy_c</t>
  </si>
  <si>
    <t>LCYSTAT_c</t>
  </si>
  <si>
    <t>3HAD100_c</t>
  </si>
  <si>
    <t>3OAS180_c</t>
  </si>
  <si>
    <t>3HAD140_c</t>
  </si>
  <si>
    <t>3OAR60_c</t>
  </si>
  <si>
    <t>HIBH_m</t>
  </si>
  <si>
    <t>3OAR140_c</t>
  </si>
  <si>
    <t>PEtabc_m</t>
  </si>
  <si>
    <t>3OAR100_c</t>
  </si>
  <si>
    <t>PTRCAT1_c</t>
  </si>
  <si>
    <t>NITRx_c</t>
  </si>
  <si>
    <t>ETFOXRq9_m</t>
  </si>
  <si>
    <t>NOX_c</t>
  </si>
  <si>
    <t>3OAR120_c</t>
  </si>
  <si>
    <t>EAR180y_c</t>
  </si>
  <si>
    <t>DHPM2_c</t>
  </si>
  <si>
    <t>HGENDO_c</t>
  </si>
  <si>
    <t>QUINt_c_e</t>
  </si>
  <si>
    <t>ACKr_c</t>
  </si>
  <si>
    <t>PGt_c_m</t>
  </si>
  <si>
    <t>3OAR160_c</t>
  </si>
  <si>
    <t>3OAR40_c</t>
  </si>
  <si>
    <t>OPAH_c</t>
  </si>
  <si>
    <t>DOLDPP_c</t>
  </si>
  <si>
    <t>HACDm40_c</t>
  </si>
  <si>
    <t>3HAD160_c</t>
  </si>
  <si>
    <t>OAR1_c</t>
  </si>
  <si>
    <t>SPHGAT181_c</t>
  </si>
  <si>
    <t>UREA_c</t>
  </si>
  <si>
    <t>CAROL3_c</t>
  </si>
  <si>
    <t>GLUR_c</t>
  </si>
  <si>
    <t>PHYTOES_c</t>
  </si>
  <si>
    <t>CSNPURt_c_e</t>
  </si>
  <si>
    <t>GLCDx_c</t>
  </si>
  <si>
    <t>OAR2_c</t>
  </si>
  <si>
    <t>GLCtps_e</t>
  </si>
  <si>
    <t>CITCOAL_c</t>
  </si>
  <si>
    <t>CAROL2_c</t>
  </si>
  <si>
    <t>ACt_c_m</t>
  </si>
  <si>
    <t>HEX7b_c</t>
  </si>
  <si>
    <t>HIBTD_c</t>
  </si>
  <si>
    <t>CAROL1_c</t>
  </si>
  <si>
    <t>ACHAH_c</t>
  </si>
  <si>
    <t>CLt_c_e</t>
  </si>
  <si>
    <t>GLCNtps_e</t>
  </si>
  <si>
    <t>FER_c</t>
  </si>
  <si>
    <t>EAR80y_c</t>
  </si>
  <si>
    <t>DPGT_c</t>
  </si>
  <si>
    <t>ACOATA_c</t>
  </si>
  <si>
    <t>3MOPR_m</t>
  </si>
  <si>
    <t>ECOAH40_m</t>
  </si>
  <si>
    <t>OAR3_m</t>
  </si>
  <si>
    <t>ECOAH140_m</t>
  </si>
  <si>
    <t>3MOBR_m</t>
  </si>
  <si>
    <t>EAR140y_c</t>
  </si>
  <si>
    <t>ECOAH80_m</t>
  </si>
  <si>
    <t>EAR160y_c</t>
  </si>
  <si>
    <t>ECOAH160_m</t>
  </si>
  <si>
    <t>MANNANH_c</t>
  </si>
  <si>
    <t>PKETF_c</t>
  </si>
  <si>
    <t>EAR120y_c</t>
  </si>
  <si>
    <t>ECOAH100_m</t>
  </si>
  <si>
    <t>4MOPR_m</t>
  </si>
  <si>
    <t>ECOAH120_m</t>
  </si>
  <si>
    <t>ECOAH60_m</t>
  </si>
  <si>
    <t>NO3t_c_e</t>
  </si>
  <si>
    <t>CBMHL_c</t>
  </si>
  <si>
    <t>3OAR180_c</t>
  </si>
  <si>
    <t>ACITL_c</t>
  </si>
  <si>
    <t>ACEST1_m</t>
  </si>
  <si>
    <t>GLYCK_c</t>
  </si>
  <si>
    <t>AGMT_e</t>
  </si>
  <si>
    <t>MASCBRx_c</t>
  </si>
  <si>
    <t>AHGDf_m</t>
  </si>
  <si>
    <t>RHMND2_c</t>
  </si>
  <si>
    <t>SALCMOX_x</t>
  </si>
  <si>
    <t>BETALDHx_x</t>
  </si>
  <si>
    <t>INOSHP3H_v</t>
  </si>
  <si>
    <t>CHITOSNSE_c</t>
  </si>
  <si>
    <t>DGLCND3H_c</t>
  </si>
  <si>
    <t>DGLCND5H_c</t>
  </si>
  <si>
    <t>ACCOAt_c_r</t>
  </si>
  <si>
    <t>GMAND_c</t>
  </si>
  <si>
    <t>AFLTXNB1S_c</t>
  </si>
  <si>
    <t>AFLTXNB2S_c</t>
  </si>
  <si>
    <t>CPLSPNEST_e</t>
  </si>
  <si>
    <t>NGLYCANS1_c</t>
  </si>
  <si>
    <t>NGLYCANS2_c</t>
  </si>
  <si>
    <t>NGLYCANS3_c</t>
  </si>
  <si>
    <t>NGLYCANS4_c</t>
  </si>
  <si>
    <t>NGLYCANS5_c</t>
  </si>
  <si>
    <t>NGLYCANS6_c</t>
  </si>
  <si>
    <t>NGLYCANS7_c</t>
  </si>
  <si>
    <t>NGLYCANS8_r</t>
  </si>
  <si>
    <t>NGLYCANS9_r</t>
  </si>
  <si>
    <t>NGLYCANS10_r</t>
  </si>
  <si>
    <t>NGLYCANS11_r</t>
  </si>
  <si>
    <t>NGLYCANS12_r</t>
  </si>
  <si>
    <t>NGLYCANS13_r</t>
  </si>
  <si>
    <t>NGLYCANS14_r</t>
  </si>
  <si>
    <t>NGLYCANS15_r</t>
  </si>
  <si>
    <t>NGLYCANS16_r</t>
  </si>
  <si>
    <t>NGLYCANS17_r</t>
  </si>
  <si>
    <t>NGLYCANS18_r</t>
  </si>
  <si>
    <t>NGLYCANS19_g</t>
  </si>
  <si>
    <t>OGLYCANS1_r</t>
  </si>
  <si>
    <t>OGLYCANS_B3GAT1_r</t>
  </si>
  <si>
    <t>TROPNDH_c</t>
  </si>
  <si>
    <t>PADAH_c</t>
  </si>
  <si>
    <t>PACt_c_x</t>
  </si>
  <si>
    <t>PACCOAL_x</t>
  </si>
  <si>
    <t>PACCOAE_c</t>
  </si>
  <si>
    <t>CHOLD_c</t>
  </si>
  <si>
    <t>LYSN6MOX_c</t>
  </si>
  <si>
    <t>ORNN5MOX_c</t>
  </si>
  <si>
    <t>CMBOLHcis_c</t>
  </si>
  <si>
    <t>CMBOLHtrans_c</t>
  </si>
  <si>
    <t>PYDXNOR_c</t>
  </si>
  <si>
    <t>RDH_c</t>
  </si>
  <si>
    <t>UDPGD_c</t>
  </si>
  <si>
    <t>TDPDRR_c</t>
  </si>
  <si>
    <t>NITROPP_c</t>
  </si>
  <si>
    <t>PGLYCP_c</t>
  </si>
  <si>
    <t>4CMCOAL_x</t>
  </si>
  <si>
    <t>XYLI1_c</t>
  </si>
  <si>
    <t>XYLI2_c</t>
  </si>
  <si>
    <t>3DHSKD_c</t>
  </si>
  <si>
    <t>CMPA_c</t>
  </si>
  <si>
    <t>FRMDH_c</t>
  </si>
  <si>
    <t>DAOorn_x</t>
  </si>
  <si>
    <t>DAOpro_x</t>
  </si>
  <si>
    <t>DAOarg_x</t>
  </si>
  <si>
    <t>DAOala_x</t>
  </si>
  <si>
    <t>DAOgly_x</t>
  </si>
  <si>
    <t>DAO4hpro_x</t>
  </si>
  <si>
    <t>CEPHSCOX_x</t>
  </si>
  <si>
    <t>RADHx_m</t>
  </si>
  <si>
    <t>ETNO2OX_c</t>
  </si>
  <si>
    <t>PAFH_c</t>
  </si>
  <si>
    <t>SDPDS_c</t>
  </si>
  <si>
    <t>PHACRDC1_c</t>
  </si>
  <si>
    <t>PHACRDC2_c</t>
  </si>
  <si>
    <t>PHACRDC3_c</t>
  </si>
  <si>
    <t>PHACRDC4_c</t>
  </si>
  <si>
    <t>CHTNH_e</t>
  </si>
  <si>
    <t>CHTNH_v</t>
  </si>
  <si>
    <t>MUCOCI_c</t>
  </si>
  <si>
    <t>MUCOCI_e</t>
  </si>
  <si>
    <t>CMUCOC_c</t>
  </si>
  <si>
    <t>3HBRDH_c</t>
  </si>
  <si>
    <t>PHEN2MOXy_c</t>
  </si>
  <si>
    <t>3HPPPNH_c</t>
  </si>
  <si>
    <t>3HCINNMH_c</t>
  </si>
  <si>
    <t>MCCC_m</t>
  </si>
  <si>
    <t>ARAK_c</t>
  </si>
  <si>
    <t>DNTP_c</t>
  </si>
  <si>
    <t>CATOX_e</t>
  </si>
  <si>
    <t>ASCBOX_c</t>
  </si>
  <si>
    <t>VANLLOX_x</t>
  </si>
  <si>
    <t>2DOXG6PP_c</t>
  </si>
  <si>
    <t>F1PP_c</t>
  </si>
  <si>
    <t>PGS_x</t>
  </si>
  <si>
    <t>CELLBH_e</t>
  </si>
  <si>
    <t>CFCOAMT_c</t>
  </si>
  <si>
    <t>ARSO4H_c</t>
  </si>
  <si>
    <t>ACGAM6S1_r</t>
  </si>
  <si>
    <t>ACGAM6S2_r</t>
  </si>
  <si>
    <t>CHLSTI2_c</t>
  </si>
  <si>
    <t>TYRCBOX_x</t>
  </si>
  <si>
    <t>MDLDH_x</t>
  </si>
  <si>
    <t>ACRNAH_x</t>
  </si>
  <si>
    <t>ACOAD40f_m</t>
  </si>
  <si>
    <t>ACOAD60f_m</t>
  </si>
  <si>
    <t>ACOADm30f_m</t>
  </si>
  <si>
    <t>ACOADm40f_m</t>
  </si>
  <si>
    <t>ACOAD80f_m</t>
  </si>
  <si>
    <t>ACOADm50f_m</t>
  </si>
  <si>
    <t>INO3GALT_c</t>
  </si>
  <si>
    <t>XYLRy_c</t>
  </si>
  <si>
    <t>ARABRy_c</t>
  </si>
  <si>
    <t>XYLURy_c</t>
  </si>
  <si>
    <t>XYLURx_c</t>
  </si>
  <si>
    <t>RBK_D_c</t>
  </si>
  <si>
    <t>GTPDPDP_c</t>
  </si>
  <si>
    <t>PPGPPDP_c</t>
  </si>
  <si>
    <t>2OGMAH_c</t>
  </si>
  <si>
    <t>2OSUCAH_c</t>
  </si>
  <si>
    <t>ORNCD_m</t>
  </si>
  <si>
    <t>GBBOX_c</t>
  </si>
  <si>
    <t>HACD40y_c</t>
  </si>
  <si>
    <t>UDPGLDC_c</t>
  </si>
  <si>
    <t>FRMDAH_c</t>
  </si>
  <si>
    <t>MGCH_m</t>
  </si>
  <si>
    <t>ADPRDP_m</t>
  </si>
  <si>
    <t>G6PE_c</t>
  </si>
  <si>
    <t>SULFOX2_c</t>
  </si>
  <si>
    <t>MANNAN14H_c</t>
  </si>
  <si>
    <t>AEPI1_c</t>
  </si>
  <si>
    <t>AEPI2_c</t>
  </si>
  <si>
    <t>GALOX_e</t>
  </si>
  <si>
    <t>ACPCS_c</t>
  </si>
  <si>
    <t>CATDOX_c</t>
  </si>
  <si>
    <t>TMLYSOX_m</t>
  </si>
  <si>
    <t>BZHYOX_r</t>
  </si>
  <si>
    <t>ARAB14LO_x</t>
  </si>
  <si>
    <t>3OAR80_m</t>
  </si>
  <si>
    <t>3OAR60_m</t>
  </si>
  <si>
    <t>3OAR40_m</t>
  </si>
  <si>
    <t>ACHAH_e</t>
  </si>
  <si>
    <t>BTS1_m</t>
  </si>
  <si>
    <t>FACOAE120_c</t>
  </si>
  <si>
    <t>FACOAE160_c</t>
  </si>
  <si>
    <t>FACOAE140_c</t>
  </si>
  <si>
    <t>FACOAE180_c</t>
  </si>
  <si>
    <t>FACOAE161_c</t>
  </si>
  <si>
    <t>FACOAE181_c</t>
  </si>
  <si>
    <t>FACOAL200_x</t>
  </si>
  <si>
    <t>FACOAL220_x</t>
  </si>
  <si>
    <t>FACOAL240_x</t>
  </si>
  <si>
    <t>FACOAL260_x</t>
  </si>
  <si>
    <t>FUMACACH_m</t>
  </si>
  <si>
    <t>TYRTA_m</t>
  </si>
  <si>
    <t>PHETA1_m</t>
  </si>
  <si>
    <t>EGHLAT_m</t>
  </si>
  <si>
    <t>ALDD20y_c</t>
  </si>
  <si>
    <t>STEHz161_rm</t>
  </si>
  <si>
    <t>STEHz181_rm</t>
  </si>
  <si>
    <t>MCOATA_m</t>
  </si>
  <si>
    <t>ACONTa_m</t>
  </si>
  <si>
    <t>ACONTb_m</t>
  </si>
  <si>
    <t>MALT_c</t>
  </si>
  <si>
    <t>CERS2A24_r</t>
  </si>
  <si>
    <t>ALATA_L_m</t>
  </si>
  <si>
    <t>GPIA1_c</t>
  </si>
  <si>
    <t>GPIA2_c</t>
  </si>
  <si>
    <t>GPIA3_c_r</t>
  </si>
  <si>
    <t>GPIA4_r</t>
  </si>
  <si>
    <t>GPIA5_r</t>
  </si>
  <si>
    <t>GPIA6_r</t>
  </si>
  <si>
    <t>GPIA7_r</t>
  </si>
  <si>
    <t>GPIA8a_r</t>
  </si>
  <si>
    <t>GPIA9a_r</t>
  </si>
  <si>
    <t>GPIA10a_r</t>
  </si>
  <si>
    <t>GPIA8b_r</t>
  </si>
  <si>
    <t>PCOATA140_c</t>
  </si>
  <si>
    <t>PCOATA160_c</t>
  </si>
  <si>
    <t>PCOATA180_c</t>
  </si>
  <si>
    <t>ACCOAC_c</t>
  </si>
  <si>
    <t>EAR40y_c</t>
  </si>
  <si>
    <t>EAR60y_c</t>
  </si>
  <si>
    <t>MCOATA_c</t>
  </si>
  <si>
    <t>3HAD40_m</t>
  </si>
  <si>
    <t>3HAD60_m</t>
  </si>
  <si>
    <t>3HAD80_m</t>
  </si>
  <si>
    <t>EX_arach_e</t>
  </si>
  <si>
    <t>ARACHt_c_e</t>
  </si>
  <si>
    <t>FACOAL200_rm</t>
  </si>
  <si>
    <t>FACOAL200_l</t>
  </si>
  <si>
    <t>ACACT180i_m</t>
  </si>
  <si>
    <t>ACACT260i_m</t>
  </si>
  <si>
    <t>ACACT160i_m</t>
  </si>
  <si>
    <t>ACACT140i_m</t>
  </si>
  <si>
    <t>ACACT100i_m</t>
  </si>
  <si>
    <t>ACACT120i_m</t>
  </si>
  <si>
    <t>ACACT40i_m</t>
  </si>
  <si>
    <t>ACACT60i_m</t>
  </si>
  <si>
    <t>ACACT80i_m</t>
  </si>
  <si>
    <t>ACACT200i_m</t>
  </si>
  <si>
    <t>ACACT220i_m</t>
  </si>
  <si>
    <t>ACACT240i_m</t>
  </si>
  <si>
    <t>ACACT161bi_m</t>
  </si>
  <si>
    <t>ACACT141bi_m</t>
  </si>
  <si>
    <t>ACACT121ai_m</t>
  </si>
  <si>
    <t>ACACT181ai_m</t>
  </si>
  <si>
    <t>ACACT161ai_m</t>
  </si>
  <si>
    <t>ACACT141ai_m</t>
  </si>
  <si>
    <t>ECOAH180_m</t>
  </si>
  <si>
    <t>ECOAH161b_m</t>
  </si>
  <si>
    <t>ECOAH141b_m</t>
  </si>
  <si>
    <t>ECOAH121a_m</t>
  </si>
  <si>
    <t>ECOAH181a_m</t>
  </si>
  <si>
    <t>ECOAH161c_m</t>
  </si>
  <si>
    <t>ECOAH141c_m</t>
  </si>
  <si>
    <t>HACD40i_m</t>
  </si>
  <si>
    <t>HACD60i_m</t>
  </si>
  <si>
    <t>HACD80i_m</t>
  </si>
  <si>
    <t>HACD100i_m</t>
  </si>
  <si>
    <t>HACD120i_m</t>
  </si>
  <si>
    <t>HACD140i_m</t>
  </si>
  <si>
    <t>HACD160i_m</t>
  </si>
  <si>
    <t>HACD180i_m</t>
  </si>
  <si>
    <t>HACD121ai_m</t>
  </si>
  <si>
    <t>HACD141ai_m</t>
  </si>
  <si>
    <t>HACD141bi_m</t>
  </si>
  <si>
    <t>HACD161ai_m</t>
  </si>
  <si>
    <t>HACD161bi_m</t>
  </si>
  <si>
    <t>HACD181ai_m</t>
  </si>
  <si>
    <t>NADHcplxI_c_m</t>
  </si>
  <si>
    <t>PGMT_c</t>
  </si>
  <si>
    <t>ATPS_m</t>
  </si>
  <si>
    <t>FECRq9_m</t>
  </si>
  <si>
    <t>FECOOR_m</t>
  </si>
  <si>
    <t>ACEST1_x</t>
  </si>
  <si>
    <t>MDH_c</t>
  </si>
  <si>
    <t>ASPTAi_m</t>
  </si>
  <si>
    <t>PHYTOED1_c</t>
  </si>
  <si>
    <t>PHYTOED2_c</t>
  </si>
  <si>
    <t>PHYTOED3_c</t>
  </si>
  <si>
    <t>PHYTOED4_c</t>
  </si>
  <si>
    <t>PHYTOED5_c</t>
  </si>
  <si>
    <t>CAROMOX1_c</t>
  </si>
  <si>
    <t>CAROMOX2_c</t>
  </si>
  <si>
    <t>ZEAEPOX1_c</t>
  </si>
  <si>
    <t>ZEAEPOX2_c</t>
  </si>
  <si>
    <t>C3STKR1_c</t>
  </si>
  <si>
    <t>C3STKR2_c</t>
  </si>
  <si>
    <t>CERS124_c</t>
  </si>
  <si>
    <t>CERS126_c</t>
  </si>
  <si>
    <t>CERS2A26_r</t>
  </si>
  <si>
    <t>PRAIi_c</t>
  </si>
  <si>
    <t>PRPPS_c</t>
  </si>
  <si>
    <t>FCLT_m</t>
  </si>
  <si>
    <t>MTHFC_c</t>
  </si>
  <si>
    <t>FTHFL_c</t>
  </si>
  <si>
    <t>MALS_c</t>
  </si>
  <si>
    <t>NFTYROX_c</t>
  </si>
  <si>
    <t>PYDAMK_c</t>
  </si>
  <si>
    <t>PYDXK_c</t>
  </si>
  <si>
    <t>PYDXNK_c</t>
  </si>
  <si>
    <t>THIORDXi_m</t>
  </si>
  <si>
    <t>TRDR_m</t>
  </si>
  <si>
    <t>ARGtpa_v</t>
  </si>
  <si>
    <t>TCHOLAtabc_v</t>
  </si>
  <si>
    <t>ACt_c_e</t>
  </si>
  <si>
    <t>NNATi_c</t>
  </si>
  <si>
    <t>G3PT_c</t>
  </si>
  <si>
    <t>ANNAT_n</t>
  </si>
  <si>
    <t>ANNAT_c</t>
  </si>
  <si>
    <t>DKMPPH_c</t>
  </si>
  <si>
    <t>DKMEOX_c</t>
  </si>
  <si>
    <t>DOLDPt_c_l</t>
  </si>
  <si>
    <t>G00006t_c_r</t>
  </si>
  <si>
    <t>G00011t_g_r</t>
  </si>
  <si>
    <t>G13027t_g_r</t>
  </si>
  <si>
    <t>OGLYCANS2_g</t>
  </si>
  <si>
    <t>OGLYCANS3_g</t>
  </si>
  <si>
    <t>OGLYCANS4_g</t>
  </si>
  <si>
    <t>OGLYCANS5_g</t>
  </si>
  <si>
    <t>EX_nad_e</t>
  </si>
  <si>
    <t>EX_nadp_e</t>
  </si>
  <si>
    <t>EX_pydx5p_e</t>
  </si>
  <si>
    <t>EX_q9h2_e</t>
  </si>
  <si>
    <t>EX_ca2_e</t>
  </si>
  <si>
    <t>EX_cl_e</t>
  </si>
  <si>
    <t>EX_cobalt2_e</t>
  </si>
  <si>
    <t>EX_cu2_e</t>
  </si>
  <si>
    <t>EX_mg2_e</t>
  </si>
  <si>
    <t>EX_mn2_e</t>
  </si>
  <si>
    <t>EX_mobd_e</t>
  </si>
  <si>
    <t>EX_ni2_e</t>
  </si>
  <si>
    <t>EX_zn2_e</t>
  </si>
  <si>
    <t>NADt_c_e</t>
  </si>
  <si>
    <t>NADPt_c_e</t>
  </si>
  <si>
    <t>PYDX5Pt_c_e</t>
  </si>
  <si>
    <t>Q9H2t_c_e</t>
  </si>
  <si>
    <t>Q9H2t_c_m</t>
  </si>
  <si>
    <t>CA2t_c_e</t>
  </si>
  <si>
    <t>COBALT2t_c_e</t>
  </si>
  <si>
    <t>COBALT2t_c_x</t>
  </si>
  <si>
    <t>CU2t_c_e</t>
  </si>
  <si>
    <t>Kt_c_e</t>
  </si>
  <si>
    <t>MG2t_c_e</t>
  </si>
  <si>
    <t>MN2t_c_e</t>
  </si>
  <si>
    <t>MOBDt_c_e</t>
  </si>
  <si>
    <t>NI2t_c_e</t>
  </si>
  <si>
    <t>ZN2t_c_e</t>
  </si>
  <si>
    <t>DHAPAT_rm</t>
  </si>
  <si>
    <t>DHAPAT_l</t>
  </si>
  <si>
    <t>G3PAT_rm</t>
  </si>
  <si>
    <t>G3PAT_l</t>
  </si>
  <si>
    <t>AGNPR_rm</t>
  </si>
  <si>
    <t>AGNPR_l</t>
  </si>
  <si>
    <t>AGPAT_rm</t>
  </si>
  <si>
    <t>AGPAT_l</t>
  </si>
  <si>
    <t>ETHAPT_rm</t>
  </si>
  <si>
    <t>CHOLPT_rm</t>
  </si>
  <si>
    <t>CDPDAGS_rm</t>
  </si>
  <si>
    <t>CDPDAGS_mm</t>
  </si>
  <si>
    <t>PSSA_rm</t>
  </si>
  <si>
    <t>PAILS_rm</t>
  </si>
  <si>
    <t>PGPS_mm</t>
  </si>
  <si>
    <t>PGPP_mm</t>
  </si>
  <si>
    <t>CLPNS_mm</t>
  </si>
  <si>
    <t>CLAH1_mm</t>
  </si>
  <si>
    <t>CLAH3_mm</t>
  </si>
  <si>
    <t>1MLCLAT_mm</t>
  </si>
  <si>
    <t>3MLCLAT_mm</t>
  </si>
  <si>
    <t>PAP_rm</t>
  </si>
  <si>
    <t>PAP_vm</t>
  </si>
  <si>
    <t>DGAT_rm</t>
  </si>
  <si>
    <t>DGAT_l</t>
  </si>
  <si>
    <t>TAGL_l</t>
  </si>
  <si>
    <t>TAGL_m</t>
  </si>
  <si>
    <t>DAGL_l</t>
  </si>
  <si>
    <t>DAGL_m</t>
  </si>
  <si>
    <t>MAGL_l</t>
  </si>
  <si>
    <t>DAGK_rm</t>
  </si>
  <si>
    <t>DGPP_vm</t>
  </si>
  <si>
    <t>LPAP_vm</t>
  </si>
  <si>
    <t>PDAGATpe_rm</t>
  </si>
  <si>
    <t>PDAGATpc_rm</t>
  </si>
  <si>
    <t>PSD_mm</t>
  </si>
  <si>
    <t>PSD_gm</t>
  </si>
  <si>
    <t>PSD_vm</t>
  </si>
  <si>
    <t>PEMT_rm</t>
  </si>
  <si>
    <t>PMEMT_rm</t>
  </si>
  <si>
    <t>PDMEMT_rm</t>
  </si>
  <si>
    <t>LPCAT_mm</t>
  </si>
  <si>
    <t>PLAA2pc_rm</t>
  </si>
  <si>
    <t>PLAA2pc_en</t>
  </si>
  <si>
    <t>PLAA2pe_en</t>
  </si>
  <si>
    <t>PLAA2pc_mm</t>
  </si>
  <si>
    <t>PLAA2pe_mm</t>
  </si>
  <si>
    <t>PLAA1lpc_rm</t>
  </si>
  <si>
    <t>PLAA1lpc_en</t>
  </si>
  <si>
    <t>PLAA1lpe_en</t>
  </si>
  <si>
    <t>PLAA1lpc_mm</t>
  </si>
  <si>
    <t>PLAA1lpe_mm</t>
  </si>
  <si>
    <t>PLACipc_r</t>
  </si>
  <si>
    <t>PLACmipc_r</t>
  </si>
  <si>
    <t>PLACmip2c_m</t>
  </si>
  <si>
    <t>PLACipc_m</t>
  </si>
  <si>
    <t>PLACmipc_m</t>
  </si>
  <si>
    <t>PLACpail_c</t>
  </si>
  <si>
    <t>PLACpail45p_c</t>
  </si>
  <si>
    <t>PLACpail45p_n</t>
  </si>
  <si>
    <t>PLACpg_mm</t>
  </si>
  <si>
    <t>PLADpc_en</t>
  </si>
  <si>
    <t>PI3PP_en</t>
  </si>
  <si>
    <t>PI3PP_c</t>
  </si>
  <si>
    <t>PI3PP_rm</t>
  </si>
  <si>
    <t>PI3PP_gm</t>
  </si>
  <si>
    <t>PI4PP_en</t>
  </si>
  <si>
    <t>PI4PP_c</t>
  </si>
  <si>
    <t>PI4PP_rm</t>
  </si>
  <si>
    <t>PI4PP_gm</t>
  </si>
  <si>
    <t>LPIAT_rm</t>
  </si>
  <si>
    <t>PAIL4K_en</t>
  </si>
  <si>
    <t>PAIL4K_vm</t>
  </si>
  <si>
    <t>PAIL4K_gm</t>
  </si>
  <si>
    <t>PAIL4K_n</t>
  </si>
  <si>
    <t>PAIL3K_vm</t>
  </si>
  <si>
    <t>PI4P5K_n</t>
  </si>
  <si>
    <t>PI4P5K_en</t>
  </si>
  <si>
    <t>PI45P5P_c</t>
  </si>
  <si>
    <t>PI45P5P_en</t>
  </si>
  <si>
    <t>PI3P5K_vm</t>
  </si>
  <si>
    <t>PI35P5P_en</t>
  </si>
  <si>
    <t>PI35P5P_c</t>
  </si>
  <si>
    <t>PI35P5P_vm</t>
  </si>
  <si>
    <t>IPCS_g</t>
  </si>
  <si>
    <t>MIPCS_g</t>
  </si>
  <si>
    <t>IPT_g</t>
  </si>
  <si>
    <t>STATg_rm</t>
  </si>
  <si>
    <t>compCER_m</t>
  </si>
  <si>
    <t>compCER_r</t>
  </si>
  <si>
    <t>compCER_g</t>
  </si>
  <si>
    <t>compACYLCOA_c</t>
  </si>
  <si>
    <t>compACYLCOA_l</t>
  </si>
  <si>
    <t>compACYLCOA_m</t>
  </si>
  <si>
    <t>compACYLCOA_r</t>
  </si>
  <si>
    <t>compACYLCOA_rm</t>
  </si>
  <si>
    <t>compACYLCOA_x</t>
  </si>
  <si>
    <t>compFALPD_mm</t>
  </si>
  <si>
    <t>compFALPD_m</t>
  </si>
  <si>
    <t>compFALPD_rm</t>
  </si>
  <si>
    <t>compFALPD_en</t>
  </si>
  <si>
    <t>PAt_gm_rm</t>
  </si>
  <si>
    <t>PAt_l_rm</t>
  </si>
  <si>
    <t>PAt_mm_rm</t>
  </si>
  <si>
    <t>PAt_rm_vm</t>
  </si>
  <si>
    <t>PAt_en_rm</t>
  </si>
  <si>
    <t>DAGt_c_l</t>
  </si>
  <si>
    <t>DAGt_c_mm</t>
  </si>
  <si>
    <t>DAGt_c_n</t>
  </si>
  <si>
    <t>DAGt_c_rm</t>
  </si>
  <si>
    <t>DAGt_gm_rm</t>
  </si>
  <si>
    <t>TAGt_c_rm</t>
  </si>
  <si>
    <t>TAGt_l_rm</t>
  </si>
  <si>
    <t>1AGPEt_l_rm</t>
  </si>
  <si>
    <t>1AGPCt_l_rm</t>
  </si>
  <si>
    <t>PSt_c_m</t>
  </si>
  <si>
    <t>PSt_c_rm</t>
  </si>
  <si>
    <t>PSt_en_rm</t>
  </si>
  <si>
    <t>PSt_mm_rm</t>
  </si>
  <si>
    <t>PSt_gm_rm</t>
  </si>
  <si>
    <t>PSt_rm_vm</t>
  </si>
  <si>
    <t>PAILt_c_rm</t>
  </si>
  <si>
    <t>PAILt_en_rm</t>
  </si>
  <si>
    <t>PAILt_rm_vm</t>
  </si>
  <si>
    <t>PAILt_gm_rm</t>
  </si>
  <si>
    <t>PAILt_n_rm</t>
  </si>
  <si>
    <t>CERt_g_r</t>
  </si>
  <si>
    <t>PCt_l_rm</t>
  </si>
  <si>
    <t>PCt_en_rm</t>
  </si>
  <si>
    <t>PCt_mm_rm</t>
  </si>
  <si>
    <t>PCt_c_rm</t>
  </si>
  <si>
    <t>PEt_l_rm</t>
  </si>
  <si>
    <t>PEt_gm_rm</t>
  </si>
  <si>
    <t>PEt_c_rm</t>
  </si>
  <si>
    <t>PEt_en_rm</t>
  </si>
  <si>
    <t>PEt_mm_rm</t>
  </si>
  <si>
    <t>PEt_rm_vm</t>
  </si>
  <si>
    <t>PAIL4Pt_c_en</t>
  </si>
  <si>
    <t>PAIL4Pt_en_rm</t>
  </si>
  <si>
    <t>PAIL45Pt_c_n</t>
  </si>
  <si>
    <t>PAIL45Pt_c_en</t>
  </si>
  <si>
    <t>PAIL45Pt_en_rm</t>
  </si>
  <si>
    <t>PAIL3Pt_gm_vm</t>
  </si>
  <si>
    <t>PAIL3Pt_rm_vm</t>
  </si>
  <si>
    <t>PAIL35Pt_c_vm</t>
  </si>
  <si>
    <t>PAIL35Pt_en_vm</t>
  </si>
  <si>
    <t>IPCt_g_r</t>
  </si>
  <si>
    <t>MIPCt_g_r</t>
  </si>
  <si>
    <t>MIP2Ct_g_r</t>
  </si>
  <si>
    <t>ERGSTESTt_l_rm</t>
  </si>
  <si>
    <t>ERGSTESTt_c_rm</t>
  </si>
  <si>
    <t>FRDPt_c_l</t>
  </si>
  <si>
    <t>IPDPt_c_l</t>
  </si>
  <si>
    <t>PEt_c_r</t>
  </si>
  <si>
    <t>DAGt_c_r</t>
  </si>
  <si>
    <t>MANt_c_g</t>
  </si>
  <si>
    <t>GLCt_c_r</t>
  </si>
  <si>
    <t>DOLGLCPt_c_r</t>
  </si>
  <si>
    <t>DOLDPt_c_r</t>
  </si>
  <si>
    <t>4CMCOAL_c</t>
  </si>
  <si>
    <t>4HBZF_c</t>
  </si>
  <si>
    <t>SPRMS_c</t>
  </si>
  <si>
    <t>SPMS_c</t>
  </si>
  <si>
    <t>EX_btn_c</t>
  </si>
  <si>
    <t>tpsbtn_c_m</t>
  </si>
  <si>
    <t>ACOADS181_rm</t>
  </si>
  <si>
    <t>LINOCOAt_c_rm</t>
  </si>
  <si>
    <t>LINOCOAt_c_l</t>
  </si>
  <si>
    <t>LINOEAt_c_l</t>
  </si>
  <si>
    <t>FACOAL182_l</t>
  </si>
  <si>
    <t>FACOAL182_rm</t>
  </si>
  <si>
    <t>FACOAL182_x</t>
  </si>
  <si>
    <t>FACOAE182_c</t>
  </si>
  <si>
    <t>FACOAE182_x</t>
  </si>
  <si>
    <t>ACOADS182_rm</t>
  </si>
  <si>
    <t>LINOLNCOAt_c_rm</t>
  </si>
  <si>
    <t>LINOLNCOAt_c_l</t>
  </si>
  <si>
    <t>LINOLENt_c_l</t>
  </si>
  <si>
    <t>FACOAL183_l</t>
  </si>
  <si>
    <t>FACOAL183_rm</t>
  </si>
  <si>
    <t>FACOAL183_x</t>
  </si>
  <si>
    <t>FACOAE183_c</t>
  </si>
  <si>
    <t>FACOAE183_x</t>
  </si>
  <si>
    <t>FE3t_c_e</t>
  </si>
  <si>
    <t>FE3t_c_m</t>
  </si>
  <si>
    <t>4HPPR_c</t>
  </si>
  <si>
    <t>4HPLH_c</t>
  </si>
  <si>
    <t>4HBZCOAS_c</t>
  </si>
  <si>
    <t>4HBZNPT_m</t>
  </si>
  <si>
    <t>3NPDHBZH_m</t>
  </si>
  <si>
    <t>3NPDHMT_m</t>
  </si>
  <si>
    <t>3NP4H5MOBCL_m</t>
  </si>
  <si>
    <t>Q9MO_m</t>
  </si>
  <si>
    <t>Q9MT1_m</t>
  </si>
  <si>
    <t>Q9OR_m</t>
  </si>
  <si>
    <t>Q9MT2_m</t>
  </si>
  <si>
    <t>PREN9DPt_c_l</t>
  </si>
  <si>
    <t>PREN9DPt_c_m</t>
  </si>
  <si>
    <t>BIOMASS_RT_CLIM</t>
  </si>
  <si>
    <t>DM_5mta_c</t>
  </si>
  <si>
    <t>AMETt_c_e</t>
  </si>
  <si>
    <t>FOLR_c</t>
  </si>
  <si>
    <t>FOLR_m</t>
  </si>
  <si>
    <t>DHAD1_c</t>
  </si>
  <si>
    <t>DHAD2_c</t>
  </si>
  <si>
    <t>DBTS_c</t>
  </si>
  <si>
    <t>ATPM_c</t>
  </si>
  <si>
    <t>ABTLD_c</t>
  </si>
  <si>
    <t>ABTD4Dx_c</t>
  </si>
  <si>
    <t>XYLTOR_c</t>
  </si>
  <si>
    <t>ABTDt_c_e</t>
  </si>
  <si>
    <t>EX_abt__D_e</t>
  </si>
  <si>
    <t>EX_tag_c</t>
  </si>
  <si>
    <t>EX_caro_c</t>
  </si>
  <si>
    <t>EX_cellb_e</t>
  </si>
  <si>
    <t>THMtps_e</t>
  </si>
  <si>
    <t>PLACmip2c_r</t>
  </si>
  <si>
    <t>THRtps_e</t>
  </si>
  <si>
    <t>ASNN_e</t>
  </si>
  <si>
    <t>GLUN_e</t>
  </si>
  <si>
    <t>FALPDt_c_l</t>
  </si>
  <si>
    <t>FALPDt_c_m</t>
  </si>
  <si>
    <t>FALPDt_c_en</t>
  </si>
  <si>
    <t>FALPDt_c_rm</t>
  </si>
  <si>
    <t>FALPDt_c_mm</t>
  </si>
  <si>
    <t>compFALPD_c</t>
  </si>
  <si>
    <t>DOCOSAt_c_l</t>
  </si>
  <si>
    <t>TTCOSAt_c_l</t>
  </si>
  <si>
    <t>TAGt_c_m</t>
  </si>
  <si>
    <t>DOCOSAt_c_e</t>
  </si>
  <si>
    <t>TTCOSAt_c_e</t>
  </si>
  <si>
    <t>EX_docosa_e</t>
  </si>
  <si>
    <t>EX_ttcosa_e</t>
  </si>
  <si>
    <t>ME2_c</t>
  </si>
  <si>
    <t>FACOA182tabc_x</t>
  </si>
  <si>
    <t>FACOA183tabc_x</t>
  </si>
  <si>
    <t>MAGL_m</t>
  </si>
  <si>
    <t>GLYCt_c_m</t>
  </si>
  <si>
    <t>CRNAT120_x</t>
  </si>
  <si>
    <t>CRN120t_c_x</t>
  </si>
  <si>
    <t>ACOAD40f_x</t>
  </si>
  <si>
    <t>ACOAD60f_x</t>
  </si>
  <si>
    <t>ACOAD80f_x</t>
  </si>
  <si>
    <t>ACOAD100f_x</t>
  </si>
  <si>
    <t>ACOAD120f_x</t>
  </si>
  <si>
    <t>ACOAD140f_x</t>
  </si>
  <si>
    <t>ACOAD160f_x</t>
  </si>
  <si>
    <t>ARACHt_c_rm</t>
  </si>
  <si>
    <t>DOCOSAt_c_rm</t>
  </si>
  <si>
    <t>TTCOSAt_c_rm</t>
  </si>
  <si>
    <t>EX_hxca_e</t>
  </si>
  <si>
    <t>HXCAt_c_e</t>
  </si>
  <si>
    <t>HXCAt_c_rm</t>
  </si>
  <si>
    <t>DM_gcald_c</t>
  </si>
  <si>
    <t>ACOAD100f_m</t>
  </si>
  <si>
    <t>ACOAD120f_m</t>
  </si>
  <si>
    <t>FADt_c_m</t>
  </si>
  <si>
    <t>ACOAD180f_x</t>
  </si>
  <si>
    <t>ACOAD161bf_x</t>
  </si>
  <si>
    <t>ACOAD141bf_x</t>
  </si>
  <si>
    <t>ACOAD121af_x</t>
  </si>
  <si>
    <t>ACOAD181af_x</t>
  </si>
  <si>
    <t>ACOAD161af_x</t>
  </si>
  <si>
    <t>ACOAD141af_x</t>
  </si>
  <si>
    <t>HLYSMT_m</t>
  </si>
  <si>
    <t>GHMT3_m</t>
  </si>
  <si>
    <t>TMABADH_m</t>
  </si>
  <si>
    <t>BBOX_m</t>
  </si>
  <si>
    <t>CRNAT40_m</t>
  </si>
  <si>
    <t>CRNAT60_m</t>
  </si>
  <si>
    <t>CRNAT80_m</t>
  </si>
  <si>
    <t>CRNAT100_m</t>
  </si>
  <si>
    <t>CRN40t_c_x</t>
  </si>
  <si>
    <t>CRN60t_c_x</t>
  </si>
  <si>
    <t>CRN80t_c_x</t>
  </si>
  <si>
    <t>CRN100t_c_x</t>
  </si>
  <si>
    <t>CRN40t_c_m</t>
  </si>
  <si>
    <t>CRN60t_c_m</t>
  </si>
  <si>
    <t>CRN80t_c_m</t>
  </si>
  <si>
    <t>CRN100t_c_m</t>
  </si>
  <si>
    <t>CRN120t_c_m</t>
  </si>
  <si>
    <t>CRNAT40_x</t>
  </si>
  <si>
    <t>CRNAT60_x</t>
  </si>
  <si>
    <t>CRNAT80_x</t>
  </si>
  <si>
    <t>CRNAT100_x</t>
  </si>
  <si>
    <t>NADPHt_c_x</t>
  </si>
  <si>
    <t>NADPt_c_x</t>
  </si>
  <si>
    <t>RNDR4_c</t>
  </si>
  <si>
    <t>RNDR4_n</t>
  </si>
  <si>
    <t>FACOAL80_c</t>
  </si>
  <si>
    <t>FACOAL100_c</t>
  </si>
  <si>
    <t>FACOAL120_c</t>
  </si>
  <si>
    <t>FACOAL40_c</t>
  </si>
  <si>
    <t>FACOAL60_c</t>
  </si>
  <si>
    <t>FACOAL40o_x</t>
  </si>
  <si>
    <t>PKETX_c</t>
  </si>
  <si>
    <t>ACCOATsucac_m</t>
  </si>
  <si>
    <t>ACCOATsucpp_m</t>
  </si>
  <si>
    <t>PPAt_c_m</t>
  </si>
  <si>
    <t>PPAt_c_e</t>
  </si>
  <si>
    <t>EX_ppa_e</t>
  </si>
  <si>
    <t>XU5PFGT_x</t>
  </si>
  <si>
    <t>EX_fald_e</t>
  </si>
  <si>
    <t>LDH_L_x</t>
  </si>
  <si>
    <t>G3PD1i_x</t>
  </si>
  <si>
    <t>DHAPt_c_x</t>
  </si>
  <si>
    <t>GLYC3Pt_c_x</t>
  </si>
  <si>
    <t>ACOAD182f_x</t>
  </si>
  <si>
    <t>ACOAO182_x</t>
  </si>
  <si>
    <t>ECOAH182_x</t>
  </si>
  <si>
    <t>HACD182i_x</t>
  </si>
  <si>
    <t>ACACT182i_x</t>
  </si>
  <si>
    <t>ACOAD162f_x</t>
  </si>
  <si>
    <t>ACOAO162_x</t>
  </si>
  <si>
    <t>ECOAH162_x</t>
  </si>
  <si>
    <t>HACD162i_x</t>
  </si>
  <si>
    <t>ACACT162i_x</t>
  </si>
  <si>
    <t>ACOAD142f_x</t>
  </si>
  <si>
    <t>ACOAO142_x</t>
  </si>
  <si>
    <t>ECOAH142_x</t>
  </si>
  <si>
    <t>HACD142i_x</t>
  </si>
  <si>
    <t>ACACT142i_x</t>
  </si>
  <si>
    <t>ECOAI122d_x</t>
  </si>
  <si>
    <t>ECOAH121d_x</t>
  </si>
  <si>
    <t>HACD121di_x</t>
  </si>
  <si>
    <t>ACACT121di_x</t>
  </si>
  <si>
    <t>ACOAD101df_x</t>
  </si>
  <si>
    <t>ACOAO101d_x</t>
  </si>
  <si>
    <t>DECOAR102d_x</t>
  </si>
  <si>
    <t>ECOAI101d_x</t>
  </si>
  <si>
    <t>ACOAD183f_x</t>
  </si>
  <si>
    <t>ACOAO183_x</t>
  </si>
  <si>
    <t>ECOAH183_x</t>
  </si>
  <si>
    <t>HACD183i_x</t>
  </si>
  <si>
    <t>ACACT183i_x</t>
  </si>
  <si>
    <t>ACOAD163f_x</t>
  </si>
  <si>
    <t>ACOAO163_x</t>
  </si>
  <si>
    <t>ECOAH163_x</t>
  </si>
  <si>
    <t>HACD163i_x</t>
  </si>
  <si>
    <t>ACACT163i_x</t>
  </si>
  <si>
    <t>ACOAD143f_x</t>
  </si>
  <si>
    <t>ACOAO143_x</t>
  </si>
  <si>
    <t>ECOAH143_x</t>
  </si>
  <si>
    <t>HACD143i_x</t>
  </si>
  <si>
    <t>ACACT143i_x</t>
  </si>
  <si>
    <t>ECOAI123e_x</t>
  </si>
  <si>
    <t>ECOAH122e_x</t>
  </si>
  <si>
    <t>HACD122ei_x</t>
  </si>
  <si>
    <t>ACACT122ei_x</t>
  </si>
  <si>
    <t>ACOAD102ef_x</t>
  </si>
  <si>
    <t>ACOAO102e_x</t>
  </si>
  <si>
    <t>DECOAR103e_x</t>
  </si>
  <si>
    <t>ECOAI102e_x</t>
  </si>
  <si>
    <t>ECOAH101e_x</t>
  </si>
  <si>
    <t>HACD101ei_x</t>
  </si>
  <si>
    <t>ACACT101ei_x</t>
  </si>
  <si>
    <t>ACOAD82ef_x</t>
  </si>
  <si>
    <t>ACOAO82e_x</t>
  </si>
  <si>
    <t>ECOAI82e_x</t>
  </si>
  <si>
    <t>DECOAI82e_x</t>
  </si>
  <si>
    <t>DECOAR82e_x</t>
  </si>
  <si>
    <t>ECOAI81e_x</t>
  </si>
  <si>
    <t>PACCOAE_x</t>
  </si>
  <si>
    <t>ACS_c</t>
  </si>
  <si>
    <t>ABTD2Dx_c</t>
  </si>
  <si>
    <t>ABTD4Dy_c</t>
  </si>
  <si>
    <t>ABTD2Dy_c</t>
  </si>
  <si>
    <t>AKGDH_m</t>
  </si>
  <si>
    <t>ALDD2y_c</t>
  </si>
  <si>
    <t>OAADC_c</t>
  </si>
  <si>
    <t>Ktps_e</t>
  </si>
  <si>
    <t>G5SADr_m</t>
  </si>
  <si>
    <t>GHMT2r_m</t>
  </si>
  <si>
    <t>ETFOXRq9_c</t>
  </si>
  <si>
    <t>rxn</t>
  </si>
  <si>
    <t>In GSM?</t>
  </si>
  <si>
    <t>rxn name</t>
  </si>
  <si>
    <t>unique rxn names</t>
  </si>
  <si>
    <t>b4 FWD/REV</t>
  </si>
  <si>
    <t>Row Labels</t>
  </si>
  <si>
    <t>Grand Total</t>
  </si>
  <si>
    <t>dir</t>
  </si>
  <si>
    <t>max</t>
  </si>
  <si>
    <t>min</t>
  </si>
  <si>
    <t>max (adjusted for dir and nscale)</t>
  </si>
  <si>
    <t>Sum of max (adjusted for dir and nscale)</t>
  </si>
  <si>
    <t>min (adjusted for dir and nscale)</t>
  </si>
  <si>
    <t>Sum of min (adjusted for dir and nscale)</t>
  </si>
  <si>
    <t>N-Glycan biosynthesis</t>
  </si>
  <si>
    <t>Transport</t>
  </si>
  <si>
    <t>Starch and sucrose metabolism</t>
  </si>
  <si>
    <t>Cell wall biosynthesis</t>
  </si>
  <si>
    <t>Glycerophospholipid biosynthesis</t>
  </si>
  <si>
    <t>Alternative carbon metabolism</t>
  </si>
  <si>
    <t>Alanine, aspartate and glutamate metabolism</t>
  </si>
  <si>
    <t>Phenylalanine, tyrosine and tryptophan metabolism</t>
  </si>
  <si>
    <t>Sphingolipid biosynthesis</t>
  </si>
  <si>
    <t>Fatty acid elongation</t>
  </si>
  <si>
    <t>Fatty acid biosynthesis</t>
  </si>
  <si>
    <t>Tryptophan metabolism</t>
  </si>
  <si>
    <t>Unassigned</t>
  </si>
  <si>
    <t>Synthesis and degradation of ketone bodies</t>
  </si>
  <si>
    <t>Ubiquinone biosynthesis</t>
  </si>
  <si>
    <t>Benzoate degradation</t>
  </si>
  <si>
    <t>Thiamine metabolism</t>
  </si>
  <si>
    <t>Tyrosine metabolism</t>
  </si>
  <si>
    <t>Glycine, serine and threonine metabolism</t>
  </si>
  <si>
    <t>Methylglyoxal metabolism</t>
  </si>
  <si>
    <t>Lysine metabolism</t>
  </si>
  <si>
    <t>Arginine and proline metabolism</t>
  </si>
  <si>
    <t>Fatty acid degradation</t>
  </si>
  <si>
    <t>Terpenoid backbone biosynthesis</t>
  </si>
  <si>
    <t>Acetyl-CoA synthesis</t>
  </si>
  <si>
    <t>Propanoate metabolism</t>
  </si>
  <si>
    <t>Amino sugar and nucleotide sugar metabolism</t>
  </si>
  <si>
    <t>Glycosaminoglycan degradation</t>
  </si>
  <si>
    <t>Glycerophospholipid metabolism</t>
  </si>
  <si>
    <t>Valine, leucine and isoleucine metabolism</t>
  </si>
  <si>
    <t>Pyruvate metabolism</t>
  </si>
  <si>
    <t>Biosynthesis of unsaturated fatty acids</t>
  </si>
  <si>
    <t>C5-Branched dibasic acid metabolism</t>
  </si>
  <si>
    <t>Citric acid cycle</t>
  </si>
  <si>
    <t>Riboflavin metabolism</t>
  </si>
  <si>
    <t>Cysteine and methionine metabolism</t>
  </si>
  <si>
    <t>Styrene degradation</t>
  </si>
  <si>
    <t>Purine metabolism</t>
  </si>
  <si>
    <t>Folate metabolism</t>
  </si>
  <si>
    <t>Aflatoxin biosynthesis</t>
  </si>
  <si>
    <t>Butanoate metabolism</t>
  </si>
  <si>
    <t>Aminoacyl-tRNA biosynthesis</t>
  </si>
  <si>
    <t>Pentose and glucuronate interconversions</t>
  </si>
  <si>
    <t>beta-Alanine metabolism</t>
  </si>
  <si>
    <t>Biotin metabolism</t>
  </si>
  <si>
    <t>Nicotinate and nicotinamide metabolism</t>
  </si>
  <si>
    <t>Histidine metabolism</t>
  </si>
  <si>
    <t>Steroid hormone biosynthesis</t>
  </si>
  <si>
    <t>Ascorbate and aldarate metabolism</t>
  </si>
  <si>
    <t>Pyrimidine metabolism</t>
  </si>
  <si>
    <t>Oxidative phosphorylation</t>
  </si>
  <si>
    <t>Carnitine biosynthesis</t>
  </si>
  <si>
    <t>Pseudoreaction</t>
  </si>
  <si>
    <t>Sulfur metabolism</t>
  </si>
  <si>
    <t>Ergosterol biosynthesis</t>
  </si>
  <si>
    <t>Carotenoid biosynthesis</t>
  </si>
  <si>
    <t>Penicillin and cephalosporin biosynthesis</t>
  </si>
  <si>
    <t>Phosphonate and phosphinate metabolism</t>
  </si>
  <si>
    <t>Steroid biosynthesis</t>
  </si>
  <si>
    <t>Carbon fixation pathways in prokaryotes</t>
  </si>
  <si>
    <t>Chlorocyclohexane and chlorobenzene degradation</t>
  </si>
  <si>
    <t>Heme metabolism</t>
  </si>
  <si>
    <t>Triacylglycerol degradation</t>
  </si>
  <si>
    <t>D-Arginine and D-ornithine metabolism</t>
  </si>
  <si>
    <t>Triacylglycerol biosynthesis</t>
  </si>
  <si>
    <t>Glycerolipid metabolism</t>
  </si>
  <si>
    <t>O-Glycan biosynthesis</t>
  </si>
  <si>
    <t>Pantothenate and CoA biosynthesis</t>
  </si>
  <si>
    <t>Glycolysis / Gluconeogenesis</t>
  </si>
  <si>
    <t>Pentose phosphate pathway</t>
  </si>
  <si>
    <t>Nitrogen metabolism</t>
  </si>
  <si>
    <t>Exchange</t>
  </si>
  <si>
    <t>Detoxification</t>
  </si>
  <si>
    <t>Fructose and mannose metabolism</t>
  </si>
  <si>
    <t>Cofactors and prosthetic groups biosynthesis</t>
  </si>
  <si>
    <t>Glyoxylate metabolism</t>
  </si>
  <si>
    <t>Cyanoamino acid metabolism</t>
  </si>
  <si>
    <t>Phospholipid biosynthesis</t>
  </si>
  <si>
    <t>Galactose metabolism</t>
  </si>
  <si>
    <t/>
  </si>
  <si>
    <t>D-Glutamine and D-glutamate metabolism</t>
  </si>
  <si>
    <t>GPI biosynthesis</t>
  </si>
  <si>
    <t>Glutathione metabolism</t>
  </si>
  <si>
    <t>Taurine and hypotaurine metabolism</t>
  </si>
  <si>
    <t>Vitamin B6 metabolism</t>
  </si>
  <si>
    <t>Inositol phosphate metabolism</t>
  </si>
  <si>
    <t>Arachidonic acid metabolism</t>
  </si>
  <si>
    <t>Nucleotide metabolism</t>
  </si>
  <si>
    <t>Aminobenzoate degradation</t>
  </si>
  <si>
    <t>Glycosaminoglycan biosynthesis - chondroitin sulfate / dermatan sulfate</t>
  </si>
  <si>
    <t>Ether lipid metabolism</t>
  </si>
  <si>
    <t>Glyoxylate and dicarboxylate metabolism</t>
  </si>
  <si>
    <t>Phenylpropanoid biosynthesis</t>
  </si>
  <si>
    <t>Sphingolipid metabolism</t>
  </si>
  <si>
    <t>Retinol metabolism</t>
  </si>
  <si>
    <t>Dioxin degradation</t>
  </si>
  <si>
    <t>Lipid metabolism</t>
  </si>
  <si>
    <t>Streptomycin biosynthesis</t>
  </si>
  <si>
    <t>Tropane, piperidine and pyridine alkaloid biosynthesis</t>
  </si>
  <si>
    <t>Methane metabolism</t>
  </si>
  <si>
    <t>Subsystem</t>
  </si>
  <si>
    <t>GSM - RBA</t>
  </si>
  <si>
    <t>(GSM - RBA) / (|GSM| + |RBA|)</t>
  </si>
  <si>
    <t>ENZLOAD-1MLCLAT_mm_FWD-rt8106   0.18210666      0.00000000</t>
  </si>
  <si>
    <t>ENZLOAD-1MLCLAT_mm_REV-rt8106   0.18210666      0.00000000</t>
  </si>
  <si>
    <t>ENZLOAD-2OXOADPt_c_m_FWD-rt2267 0.18367569      0.00000000</t>
  </si>
  <si>
    <t>ENZLOAD-2OXOADPt_c_m_REV-rt2267 0.18367294      0.00000000</t>
  </si>
  <si>
    <t>ENZLOAD-3DHSKD_c_FWD-rt3472     0.15562913      0.00000000</t>
  </si>
  <si>
    <t>ENZLOAD-3DHSKD_c_REV-rt3472     0.15562913      0.00000000</t>
  </si>
  <si>
    <t>ENZLOAD-3DSPHR_r_FWD-rt1611     0.00000000      0.00000025</t>
  </si>
  <si>
    <t>ENZLOAD-3HACD200_rm_FWD-rt2309  0.19299404      0.00000073</t>
  </si>
  <si>
    <t>ENZLOAD-3HACD200_rm_REV-rt2309  0.00000000      0.00000000</t>
  </si>
  <si>
    <t>ENZLOAD-3HACD220_rm_FWD-rt2309  0.19299404      0.00000073</t>
  </si>
  <si>
    <t>ENZLOAD-3HACD220_rm_REV-rt2309  0.19299331      0.00000000</t>
  </si>
  <si>
    <t>ENZLOAD-3HACD240_rm_REV-rt2309  0.19299331      0.00000000</t>
  </si>
  <si>
    <t>ENZLOAD-3HACD260_rm_FWD-rt2309  0.19299343      0.00000012</t>
  </si>
  <si>
    <t>ENZLOAD-3HACD260_rm_REV-rt2309  0.19299331      0.00000000</t>
  </si>
  <si>
    <t>ENZLOAD-3HAD120_c_FWD-rt0302    0.00000000      0.00000820</t>
  </si>
  <si>
    <t>ENZLOAD-3HAD140_c_FWD-rt0302    0.00054626      0.00000820</t>
  </si>
  <si>
    <t>ENZLOAD-3HAD180_c_FWD-rt0302    0.00000000      0.00000000</t>
  </si>
  <si>
    <t>ENZLOAD-3HAD40_c_FWD-rt0302     0.00000000      0.00000820</t>
  </si>
  <si>
    <t>ENZLOAD-3HAD40_c_REV-rt0302     0.04424785      0.00000000</t>
  </si>
  <si>
    <t>ENZLOAD-3HAD40_m_FWD-rt7207_m   0.16091549      0.00000000</t>
  </si>
  <si>
    <t>ENZLOAD-3HAD40_m_REV-rt7207_m   0.16091549      0.00000000</t>
  </si>
  <si>
    <t>ENZLOAD-3HAD60_c_FWD-rt0302     0.00000000      0.00000820</t>
  </si>
  <si>
    <t>ENZLOAD-3HAD60_m_FWD-rt7207_m   0.16091549      0.00000000</t>
  </si>
  <si>
    <t>ENZLOAD-3HAD60_m_REV-rt7207_m   0.16091549      0.00000000</t>
  </si>
  <si>
    <t>ENZLOAD-3HAD80_c_FWD-rt0302     0.00000000      0.00000820</t>
  </si>
  <si>
    <t>ENZLOAD-3HAD80_m_FWD-rt7207_m   0.16091549      0.00000000</t>
  </si>
  <si>
    <t>ENZLOAD-3HAD80_m_REV-rt7207_m   0.16091549      0.00000000</t>
  </si>
  <si>
    <t>ENZLOAD-3HAO_c_FWD-rt0234       0.00000000      0.00000000</t>
  </si>
  <si>
    <t>ENZLOAD-3HBHYOX_c_FWD-rt5813    0.00000000      0.00000000</t>
  </si>
  <si>
    <t>ENZLOAD-3HBRDH_c_FWD-rt4427     0.19677756      0.00000000</t>
  </si>
  <si>
    <t>ENZLOAD-3HBRDH_c_REV-rt4427     0.19677756      0.00000000</t>
  </si>
  <si>
    <t>ENZLOAD-3HCINNMH_c_FWD-rt6518   0.00000000      0.00000000</t>
  </si>
  <si>
    <t>ENZLOAD-3HPPPNH_c_FWD-rt6518    0.00000000      0.00000000</t>
  </si>
  <si>
    <t>ENZSYN-rt2093   0.00000000      0.00000000</t>
  </si>
  <si>
    <t>ENZSYN-rt6298   0.22076547      0.00000050</t>
  </si>
  <si>
    <t>ENZSYN-rt8106   0.00000000      0.00000000</t>
  </si>
  <si>
    <t>ENZSYN-rt2267   0.36737331      0.00000000</t>
  </si>
  <si>
    <t>ENZSYN-rt3472   0.31125826      0.00000000</t>
  </si>
  <si>
    <t>ENZSYN-rt1611   0.00000000      0.00000025</t>
  </si>
  <si>
    <t>ENZSYN-rt2309   0.38598881      0.00000219</t>
  </si>
  <si>
    <t>ENZSYN-rt0302   0.08870298      0.00014365</t>
  </si>
  <si>
    <t>ENZSYN-rt7207_m 0.32183098      0.00000000</t>
  </si>
  <si>
    <t>ENZSYN-rt4427   0.39355511      0.00000000</t>
  </si>
  <si>
    <t>ENZSYN-rt4042   0.37863779      0.00000000</t>
  </si>
  <si>
    <t>ENZSYN-rt41987068       0.12519163      0.00000000</t>
  </si>
  <si>
    <t>ENZSYN-rt4198   0.00000000      0.00000000</t>
  </si>
  <si>
    <t>ENZSYN-rt8327   0.00000000      0.00000219</t>
  </si>
  <si>
    <t>ENZSYN-rt4722   0.22034710      0.00000000</t>
  </si>
  <si>
    <t>ENZSYN-rt0409   0.03831476      0.00006362</t>
  </si>
  <si>
    <t>ENZSYN-rt1363   0.38192780      0.00000000</t>
  </si>
  <si>
    <t>ENZSYN-rt2183   0.38998143      0.00000000</t>
  </si>
  <si>
    <t>ENZSYN-rt2190   0.39639862      0.00000000</t>
  </si>
  <si>
    <t>ENZSYN-rt1622_m 0.00000000      0.00000000</t>
  </si>
  <si>
    <t>ENZSYN-rt2901   0.00000000      0.00000000</t>
  </si>
  <si>
    <t>ENZSYN-rt4390   0.20195025      0.00000000</t>
  </si>
  <si>
    <t>ENZSYN-rt2779   0.00000000      0.00000000</t>
  </si>
  <si>
    <t>ENZSYN-rt3465   0.00000000      0.00000000</t>
  </si>
  <si>
    <t>ENZSYN-rt5332   0.00000000      0.00000000</t>
  </si>
  <si>
    <t>ENZSYN-rt6434_c 0.00000000      0.00000000</t>
  </si>
  <si>
    <t>ENZSYN-rt8267_c 0.00000000      0.00000000</t>
  </si>
  <si>
    <t>ENZSYN-rt3465_x 0.00000000      0.00000000</t>
  </si>
  <si>
    <t>ENZSYN-rt5332_x 0.00000000      0.00000000</t>
  </si>
  <si>
    <t>ENZSYN-rt6434_x 0.00000000      0.00000000</t>
  </si>
  <si>
    <t>ENZSYN-rt8267_x 0.00000000      0.00000000</t>
  </si>
  <si>
    <t>ENZSYN-rt1973   0.00000000      0.00000000</t>
  </si>
  <si>
    <t>ENZSYN-rt6869   0.00000000      0.00000000</t>
  </si>
  <si>
    <t>ENZSYN-rt0201   0.00000000      0.00000000</t>
  </si>
  <si>
    <t>RXN-EX_lac__D_e_FWD-SPONT       7701.65059825   0.00000000</t>
  </si>
  <si>
    <t>RXN-EX_mev__R_e_FWD-SPONT       3236.81927547   0.00000000</t>
  </si>
  <si>
    <t>RXN-EX_pnto__R_e_FWD-SPONT      2178.38388759   0.00000000</t>
  </si>
  <si>
    <t>RXN-EX_pnto__R_e_REV-SPONT      250.00000000    0.00000000</t>
  </si>
  <si>
    <t>RXN-EX_btd_e_FWD-SPONT  4571.68166600   0.00000000</t>
  </si>
  <si>
    <t>RXN-EX_3mop_e_FWD-SPONT 3347.08336141   0.00000000</t>
  </si>
  <si>
    <t>RXN-EX_mal__L_e_FWD-SPONT       6649.27771802   0.00000000</t>
  </si>
  <si>
    <t>RXN-EX_3c3hmp_e_FWD-SPONT       3104.57028223   0.00000000</t>
  </si>
  <si>
    <t>RXN-EX_2mbald_e_FWD-SPONT       3417.24116881   0.00000000</t>
  </si>
  <si>
    <t>RXN-EX_2mbtoh_e_FWD-SPONT       3216.38984027   0.00000000</t>
  </si>
  <si>
    <t>RXN-EX_akg_e_FWD-SPONT  5305.23781780   0.00000000</t>
  </si>
  <si>
    <t>RXN-EX_4abz_e_FWD-SPONT 3279.09149315   0.00000000</t>
  </si>
  <si>
    <t>RXN-EX_4abz_e_REV-SPONT 250.00000000    0.00000000</t>
  </si>
  <si>
    <t>RXN-EX_xan_e_FWD-SPONT  2975.92231353   0.00000000</t>
  </si>
  <si>
    <t>RXN-EX_acald_e_FWD-SPONT        9804.02133952   0.00000000</t>
  </si>
  <si>
    <t>RXN-EX_ac_e_FWD-SPONT   11886.36394130  0.00000000</t>
  </si>
  <si>
    <t>RXN-EX_pap_e_FWD-SPONT  2057.65112297   0.00000000</t>
  </si>
  <si>
    <t>RXN-EX_tre_e_FWD-SPONT  1951.56902752   0.00000000</t>
  </si>
  <si>
    <t>RXN-EX_gam6p_e_FWD-SPONT        3761.70760239   0.00000000</t>
  </si>
  <si>
    <t>RXN-EX_nh4_e_FWD-SPONT  0.00000000      0.00000000</t>
  </si>
  <si>
    <t>RXN-EX_nh4_e_REV-SPONT  1000000.00000000        367.66887128</t>
  </si>
  <si>
    <t>RXN-EX_hco3_e_FWD-SPONT 26600.61438049  0.00000000</t>
  </si>
  <si>
    <t>RXN-EX_co2_e_FWD-SPONT  26600.61438049  0.00000000</t>
  </si>
  <si>
    <t>RXN-EX_cit_e_FWD-SPONT  4432.75788127   0.00000000</t>
  </si>
  <si>
    <t>RXN-EX_glc__D_e_REV-SPONT       5000.00000000   957.79453910</t>
  </si>
  <si>
    <t>RXN-EX_dca_e_FWD-SPONT  1453.77436520   0.00000000</t>
  </si>
  <si>
    <t>RXN-EX_dttp_e_FWD-SPONT 2093.41439770   0.00000000</t>
  </si>
  <si>
    <t>RXN-EX_dttp_e_REV-SPONT 0.00000000      0.00000000</t>
  </si>
  <si>
    <t>RXN-EX_epist_e_FWD-SPONT        453.12823344    0.00000000</t>
  </si>
  <si>
    <t>RXN-EX_epist_e_REV-SPONT        0.00000000      0.00000000</t>
  </si>
  <si>
    <t>RXN-EX_ergst_e_FWD-SPONT        442.16927981    0.00000000</t>
  </si>
  <si>
    <t>RXN-EX_ergst_e_REV-SPONT        0.00000000      0.00000000</t>
  </si>
  <si>
    <t>RXN-EX_etoh_e_FWD-SPONT 8504.84125537   0.00000000</t>
  </si>
  <si>
    <t>RXN-EX_etoh_e_REV-SPONT 0.00000000      0.00000000</t>
  </si>
  <si>
    <t>RXN-EX_etha_e_FWD-SPONT 0.00000000      0.00000000</t>
  </si>
  <si>
    <t>RXN-EX_etha_e_REV-SPONT 0.00000000      0.00000000</t>
  </si>
  <si>
    <t>RXN-EX_etac_e_FWD-SPONT 0.00000000      0.00000000</t>
  </si>
  <si>
    <t>RXN-EX_etac_e_REV-SPONT 0.00000000      0.00000000</t>
  </si>
  <si>
    <t>RXN-EX_fecost_e_FWD-SPONT       0.00000000      0.00000000</t>
  </si>
  <si>
    <t>RXN-EX_fecost_e_REV-SPONT       0.00000000      0.00000000</t>
  </si>
  <si>
    <t>RXN-EX_fmn_e_FWD-SPONT  0.00000000      0.00000000</t>
  </si>
  <si>
    <t>RXN-EX_fmn_e_REV-SPONT  0.00000000      0.00000000</t>
  </si>
  <si>
    <t>RXN-EX_fol_e_FWD-SPONT  250.00000000    0.00000000</t>
  </si>
  <si>
    <t>RXN-EX_fol_e_REV-SPONT  250.00000000    0.00000000</t>
  </si>
  <si>
    <t>RXN-EX_for_e_FWD-SPONT  17858.26916938  0.00000000</t>
  </si>
  <si>
    <t>RXN-EX_for_e_REV-SPONT  0.00000000      0.00000000</t>
  </si>
  <si>
    <t>RXN-EX_fum_e_FWD-SPONT  6649.19903147   0.00000000</t>
  </si>
  <si>
    <t>RXN-EX_fum_e_REV-SPONT  0.00000000      0.00000000</t>
  </si>
  <si>
    <t>RXN-EX_4abut_e_FWD-SPONT        0.00000000      0.00000000</t>
  </si>
  <si>
    <t>RXN-EX_4abut_e_REV-SPONT        0.00000000      0.00000000</t>
  </si>
  <si>
    <t>RXN-EX_gthox_e_FWD-SPONT        0.00000000      0.00000000</t>
  </si>
  <si>
    <t>RXN-EX_gthox_e_REV-SPONT        0.00000000      0.00000000</t>
  </si>
  <si>
    <t>RXN-EX_gthrd_e_FWD-SPONT        0.00000000      0.00000000</t>
  </si>
  <si>
    <t>RXN-EX_gthrd_e_REV-SPONT        0.00000000      0.00000000</t>
  </si>
  <si>
    <t>RXN-EX_glyc_e_FWD-SPONT 6762.34129920   0.00000000</t>
  </si>
  <si>
    <t>RXN-EX_glyc_e_REV-SPONT 0.00000000      0.00000000</t>
  </si>
  <si>
    <t>RXN-EX_gly_e_FWD-SPONT  13299.41317139  0.00000000</t>
  </si>
  <si>
    <t>RXN-EX_gly_e_REV-SPONT  0.00000000      0.00000000</t>
  </si>
  <si>
    <t>RXN-EX_gcald_e_FWD-SPONT        0.27138898      0.00000000</t>
  </si>
  <si>
    <t>RXN-EX_gcald_e_REV-SPONT        0.00000000      0.00000000</t>
  </si>
  <si>
    <t>RXN-EX_glx_e_FWD-SPONT  13289.04496751  0.00000000</t>
  </si>
  <si>
    <t>RXN-EX_glx_e_REV-SPONT  0.00000000      0.00000000</t>
  </si>
  <si>
    <t>RXN-EX_gua_e_FWD-SPONT  0.00000000      0.00000000</t>
  </si>
  <si>
    <t>RXN-EX_gua_e_REV-SPONT  0.00000000      0.00000000</t>
  </si>
  <si>
    <t>RXN-EX_gsn_e_FWD-SPONT  0.00000000      0.00000000</t>
  </si>
  <si>
    <t>RXN-EX_gsn_e_REV-SPONT  0.00000000      0.00000000</t>
  </si>
  <si>
    <t>RXN-EX_hxdcal_e_FWD-SPONT       0.00000000      0.00000000</t>
  </si>
  <si>
    <t>RXN-EX_hxdcal_e_REV-SPONT       0.00000000      0.00000000</t>
  </si>
  <si>
    <t>RXN-EX_hxan_e_FWD-SPONT 2993.10670808   0.00000000</t>
  </si>
  <si>
    <t>RXN-EX_hxan_e_REV-SPONT 0.00000000      0.00000000</t>
  </si>
  <si>
    <t>RXN-EX_id3acald_e_FWD-SPONT     0.00000000      0.00000000</t>
  </si>
  <si>
    <t>RXN-EX_id3acald_e_REV-SPONT     0.00000000      0.00000000</t>
  </si>
  <si>
    <t>RXN-EX_ins_e_FWD-SPONT  0.00000000      0.00000000</t>
  </si>
  <si>
    <t>RXN-EX_ins_e_REV-SPONT  0.00000000      0.00000000</t>
  </si>
  <si>
    <t>RXN-EX_fe2_e_FWD-SPONT  0.00000000      0.00000000</t>
  </si>
  <si>
    <t>RXN-EX_fe2_e_REV-SPONT  1000000.00000000        0.00000000</t>
  </si>
  <si>
    <t>RXN-EX_iamac_e_FWD-SPONT        0.00000000      0.00000000</t>
  </si>
  <si>
    <t>RXN-EX_iamac_e_REV-SPONT        0.00000000      0.00000000</t>
  </si>
  <si>
    <t>RXN-EX_iamoh_e_FWD-SPONT        0.00000000      0.00000000</t>
  </si>
  <si>
    <t>RXN-EX_iamoh_e_REV-SPONT        0.00000000      0.00000000</t>
  </si>
  <si>
    <t>RXN-EX_ibutoh_e_FWD-SPONT       4175.65842454   0.00000000</t>
  </si>
  <si>
    <t>RXN-EX_ibutoh_e_REV-SPONT       0.00000000      0.00000000</t>
  </si>
  <si>
    <t>RXN-EX_ibutac_e_FWD-SPONT       0.00000000      0.00000000</t>
  </si>
  <si>
    <t>RXN-EX_ibutac_e_REV-SPONT       0.00000000      0.00000000</t>
  </si>
  <si>
    <t>RXN-EX_ibtald_e_FWD-SPONT       4466.40186663   0.00000000</t>
  </si>
  <si>
    <t>RXN-EX_ibtald_e_REV-SPONT       0.00000000      0.00000000</t>
  </si>
  <si>
    <t>RXN-EX_ala__L_e_FWD-SPONT       8202.39931114   0.00000000</t>
  </si>
  <si>
    <t>RXN-EX_ala__L_e_REV-SPONT       0.00000000      0.00000000</t>
  </si>
  <si>
    <t>RXN-EX_abt__L_e_FWD-SPONT       0.00000000      0.00000000</t>
  </si>
  <si>
    <t>RXN-EX_abt__L_e_REV-SPONT       0.00000000      0.00000000</t>
  </si>
  <si>
    <t>RXN-EX_arab__L_e_FWD-SPONT      0.00000000      0.00000000</t>
  </si>
  <si>
    <t>RXN-EX_arab__L_e_REV-SPONT      0.00000000      0.00000000</t>
  </si>
  <si>
    <t>RXN-EX_arg__L_e_FWD-SPONT       3640.49420335   0.00000000</t>
  </si>
  <si>
    <t>RXN-EX_arg__L_e_REV-SPONT       0.00000000      0.00000000</t>
  </si>
  <si>
    <t>RXN-EX_asn__L_e_FWD-SPONT       0.00000000      0.00000000</t>
  </si>
  <si>
    <t>RXN-EX_asn__L_e_REV-SPONT       0.00000000      0.00000000</t>
  </si>
  <si>
    <t>RXN-EX_asp__L_e_FWD-SPONT       6649.44264557   0.00000000</t>
  </si>
  <si>
    <t>RXN-EX_asp__L_e_REV-SPONT       0.00000000      0.00000000</t>
  </si>
  <si>
    <t>RXN-EX_cys__L_e_FWD-SPONT       4784.65986472   0.00000000</t>
  </si>
  <si>
    <t>RXN-EX_cys__L_e_REV-SPONT       0.00000000      0.00000000</t>
  </si>
  <si>
    <t>RXN-EX_sbt__L_e_FWD-SPONT       0.00000000      0.00000000</t>
  </si>
  <si>
    <t>RXN-EX_sbt__L_e_REV-SPONT       0.00000000      0.00000000</t>
  </si>
  <si>
    <t>RXN-EX_glu__L_e_FWD-SPONT       5040.24212239   0.00000000</t>
  </si>
  <si>
    <t>RXN-EX_glu__L_e_REV-SPONT       0.00000000      0.00000000</t>
  </si>
  <si>
    <t>RXN-EX_gln__L_e_FWD-SPONT       0.00000000      0.00000000</t>
  </si>
  <si>
    <t>RXN-EX_gln__L_e_REV-SPONT       0.00000000      0.00000000</t>
  </si>
  <si>
    <t>RXN-EX_his__L_e_FWD-SPONT       0.00000000      0.00000000</t>
  </si>
  <si>
    <t>RXN-EX_his__L_e_REV-SPONT       0.00000000      0.00000000</t>
  </si>
  <si>
    <t>RXN-EX_hom__L_e_FWD-SPONT       5794.87066913   0.00000000</t>
  </si>
  <si>
    <t>RXN-EX_hom__L_e_REV-SPONT       0.00000000      0.00000000</t>
  </si>
  <si>
    <t>RXN-EX_ile__L_e_FWD-SPONT       0.00000000      0.00000000</t>
  </si>
  <si>
    <t>RXN-EX_ile__L_e_REV-SPONT       0.00000000      0.00000000</t>
  </si>
  <si>
    <t>RXN-EX_leu__L_e_FWD-SPONT       0.00000000      0.00000000</t>
  </si>
  <si>
    <t>RXN-EX_leu__L_e_REV-SPONT       0.00000000      0.00000000</t>
  </si>
  <si>
    <t>RXN-EX_lys__L_e_FWD-SPONT       3275.98920803   0.00000000</t>
  </si>
  <si>
    <t>RXN-EX_lys__L_e_REV-SPONT       0.00000000      0.00000000</t>
  </si>
  <si>
    <t>RXN-EX_met__L_e_FWD-SPONT       3023.50611092   0.00000000</t>
  </si>
  <si>
    <t>RXN-EX_met__L_e_REV-SPONT       0.00000000      0.00000000</t>
  </si>
  <si>
    <t>RXN-EX_phe__L_e_FWD-SPONT       2354.89183871   0.00000000</t>
  </si>
  <si>
    <t>RXN-EX_phe__L_e_REV-SPONT       0.00000000      0.00000000</t>
  </si>
  <si>
    <t>RXN-EX_pro__L_e_FWD-SPONT       4362.46455865   0.00000000</t>
  </si>
  <si>
    <t>RXN-EX_pro__L_e_REV-SPONT       0.00000000      0.00000000</t>
  </si>
  <si>
    <t>RXN-EX_ser__L_e_FWD-SPONT       8866.73631529   0.00000000</t>
  </si>
  <si>
    <t>RXN-EX_ser__L_e_REV-SPONT       0.00000000      0.00000000</t>
  </si>
  <si>
    <t>RXN-EX_srb__L_e_FWD-SPONT       0.00000000      0.00000000</t>
  </si>
  <si>
    <t>RXN-EX_srb__L_e_REV-SPONT       0.00000000      0.00000000</t>
  </si>
  <si>
    <t>RXN-EX_thr__L_e_FWD-SPONT       5794.64515760   0.00000000</t>
  </si>
  <si>
    <t>RXN-EX_thr__L_e_REV-SPONT       0.00000000      0.00000000</t>
  </si>
  <si>
    <t>RXN-EX_trp__L_e_FWD-SPONT       0.00000000      0.00000000</t>
  </si>
  <si>
    <t>RXN-EX_trp__L_e_REV-SPONT       0.00000000      0.00000000</t>
  </si>
  <si>
    <t>RXN-EX_tyr__L_e_FWD-SPONT       0.00000000      0.00000000</t>
  </si>
  <si>
    <t>RXN-EX_tyr__L_e_REV-SPONT       0.00000000      0.00000000</t>
  </si>
  <si>
    <t>RXN-EX_val__L_e_FWD-SPONT       4175.31948576   0.00000000</t>
  </si>
  <si>
    <t>RXN-EX_val__L_e_REV-SPONT       0.00000000      0.00000000</t>
  </si>
  <si>
    <t>RXN-EX_lanost_e_FWD-SPONT       509.26580364    0.00000000</t>
  </si>
  <si>
    <t>RXN-EX_lanost_e_REV-SPONT       0.00000000      0.00000000</t>
  </si>
  <si>
    <t>RXN-EX_ddca_e_FWD-SPONT 0.00000000      0.00000000</t>
  </si>
  <si>
    <t>RXN-EX_ddca_e_REV-SPONT 0.00000000      0.00000000</t>
  </si>
  <si>
    <t>RXN-EX_malt_e_FWD-SPONT 0.00000000      0.00000000</t>
  </si>
  <si>
    <t>RXN-EX_malt_e_REV-SPONT 0.00000000      0.00000000</t>
  </si>
  <si>
    <t>RXN-EX_inost_e_FWD-SPONT        250.00000000    0.00000000</t>
  </si>
  <si>
    <t>RXN-EX_inost_e_REV-SPONT        250.00000000    0.00000000</t>
  </si>
  <si>
    <t>RXN-EX_Nfortyr2_e_FWD-SPONT     0.00000000      0.00000000</t>
  </si>
  <si>
    <t>RXN-EX_Nfortyr2_e_REV-SPONT     0.00000000      0.00000000</t>
  </si>
  <si>
    <t>RXN-EX_nac_e_FWD-SPONT  250.00000000    0.00000000</t>
  </si>
  <si>
    <t>RXN-EX_nac_e_REV-SPONT  250.00000000    0.00000000</t>
  </si>
  <si>
    <t>RXN-EX_nmn_e_FWD-SPONT  0.00000000      0.00000000</t>
  </si>
  <si>
    <t>RXN-EX_nmn_e_REV-SPONT  0.00000000      0.00000000</t>
  </si>
  <si>
    <t>RXN-EX_octa_e_FWD-SPONT 1703.51433969   0.00000000</t>
  </si>
  <si>
    <t>RXN-EX_octa_e_REV-SPONT 0.00000000      0.00000000</t>
  </si>
  <si>
    <t>RXN-EX_orn_e_FWD-SPONT  0.00000000      0.00000000</t>
  </si>
  <si>
    <t>RXN-EX_orn_e_REV-SPONT  0.00000000      0.00000000</t>
  </si>
  <si>
    <t>RXN-EX_oaa_e_FWD-SPONT  6649.17559027   0.00000000</t>
  </si>
  <si>
    <t>RXN-EX_oaa_e_REV-SPONT  0.00000000      0.00000000</t>
  </si>
  <si>
    <t>RXN-EX_o2_e_FWD-SPONT   0.00000000      0.00000000</t>
  </si>
  <si>
    <t>RXN-EX_o2_e_REV-SPONT   26248.12480457  740.11555740</t>
  </si>
  <si>
    <t>PROSYN-rt0008   0.00455155      0.00000000</t>
  </si>
  <si>
    <t>PROSYN-rt0017   0.00000000      0.00000000</t>
  </si>
  <si>
    <t>PROSYN-rt0031   0.02546433      0.00000000</t>
  </si>
  <si>
    <t>PROSYN-rt0063   0.46091540      0.00000000</t>
  </si>
  <si>
    <t>PROSYN-rt0066   0.31658264      0.00000000</t>
  </si>
  <si>
    <t>PROSYN-rt0073   0.00000000      0.00000000</t>
  </si>
  <si>
    <t>PROSYN-rt0078   0.00745671      0.00000000</t>
  </si>
  <si>
    <t>PROSYN-rt0084   0.52187742      0.00000000</t>
  </si>
  <si>
    <t>PROSYN-rt0088   0.00838030      0.00000000</t>
  </si>
  <si>
    <t>PROSYN-rt0092   0.00000000      0.00000000</t>
  </si>
  <si>
    <t>PROSYN-rt0111   0.09096957      0.00000000</t>
  </si>
  <si>
    <t>PROSYN-rt0136   0.24454258      0.00000000</t>
  </si>
  <si>
    <t>PROSYN-rt0150   0.00000000      0.00000000</t>
  </si>
  <si>
    <t>PROSYN-rt0172   0.00000000      0.00000000</t>
  </si>
  <si>
    <t>PROSYN-rt0207_c 0.00000000      0.00000000</t>
  </si>
  <si>
    <t>PROSYN-rt0207_m 0.00000000      0.00000000</t>
  </si>
  <si>
    <t>PROSYN-rt0208   0.00000000      0.00000000</t>
  </si>
  <si>
    <t>PROSYN-rt0211   0.55555556      0.00000000</t>
  </si>
  <si>
    <t>RIBOSYN-rrna25s_c       0.00000000      0.00000000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</si>
</sst>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ney, Eric James" refreshedDate="45243.915457060182" createdVersion="8" refreshedVersion="8" minRefreshableVersion="3" recordCount="110" xr:uid="{6ADAE2C6-CEAC-A944-AA71-142045E11E21}">
  <cacheSource type="worksheet">
    <worksheetSource ref="O1:Q111" sheet="Sheet1"/>
  </cacheSource>
  <cacheFields count="3">
    <cacheField name="max (adjusted for dir and nscale)" numFmtId="0">
      <sharedItems containsSemiMixedTypes="0" containsString="0" containsNumber="1" minValue="-0.98729162266000003" maxValue="1000"/>
    </cacheField>
    <cacheField name="min (adjusted for dir and nscale)" numFmtId="0">
      <sharedItems containsSemiMixedTypes="0" containsString="0" containsNumber="1" minValue="-1000" maxValue="0.1" count="3">
        <n v="0.1"/>
        <n v="0"/>
        <n v="-1000"/>
      </sharedItems>
    </cacheField>
    <cacheField name="rxn name" numFmtId="0">
      <sharedItems count="56">
        <s v="BIOMASS_RT_CLIM"/>
        <s v="EX_13BDglucan_e"/>
        <s v="EX_crn_e"/>
        <s v="EX_lac__D_e"/>
        <s v="EX_mev__R_e"/>
        <s v="EX_pnto__R_e"/>
        <s v="EX_btd_e"/>
        <s v="EX_3mop_e"/>
        <s v="EX_lac__L_e"/>
        <s v="EX_mal__L_e"/>
        <s v="EX_g3pi_e"/>
        <s v="EX_dad_2_e"/>
        <s v="EX_dgsn_e"/>
        <s v="EX_din_e"/>
        <s v="EX_duri_e"/>
        <s v="EX_3c3hmp_e"/>
        <s v="EX_2mbald_e"/>
        <s v="EX_2mbtoh_e"/>
        <s v="EX_2mbac_e"/>
        <s v="EX_akg_e"/>
        <s v="EX_2phetoh_e"/>
        <s v="EX_3mbald_e"/>
        <s v="EX_4abz_e"/>
        <s v="EX_5aop_e"/>
        <s v="EX_5fthf_e"/>
        <s v="EX_dann_e"/>
        <s v="EX_8aonn_e"/>
        <s v="EX_xan_e"/>
        <s v="EX_acald_e"/>
        <s v="EX_ac_e"/>
        <s v="EX_ade_e"/>
        <s v="EX_pap_e"/>
        <s v="EX_adn_e"/>
        <s v="EX_alltt_e"/>
        <s v="EX_alltn_e"/>
        <s v="EX_tre_e"/>
        <s v="EX_gam6p_e"/>
        <s v="EX_nh4_e"/>
        <s v="EX_hco3_e"/>
        <s v="EX_co2_e"/>
        <s v="EX_chol_e"/>
        <s v="EX_cit_e"/>
        <s v="EX_cytd_e"/>
        <s v="EX_csn_e"/>
        <s v="EX_arab__D_e"/>
        <s v="EX_fru_e"/>
        <s v="EX_gal_e"/>
        <s v="EX_galur_e"/>
        <s v="EX_sbt__D_e"/>
        <s v="EX_glc__D_e"/>
        <s v="EX_man_e"/>
        <s v="EX_rib__D_e"/>
        <s v="EX_xyl__D_e"/>
        <s v="EX_dca_e"/>
        <s v="EX_dcyt_e"/>
        <s v="EX_dttp_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n v="0.1"/>
    <x v="0"/>
    <x v="0"/>
  </r>
  <r>
    <n v="0"/>
    <x v="1"/>
    <x v="1"/>
  </r>
  <r>
    <n v="0"/>
    <x v="1"/>
    <x v="1"/>
  </r>
  <r>
    <n v="0"/>
    <x v="1"/>
    <x v="2"/>
  </r>
  <r>
    <n v="0"/>
    <x v="1"/>
    <x v="2"/>
  </r>
  <r>
    <n v="58.006992652690002"/>
    <x v="1"/>
    <x v="3"/>
  </r>
  <r>
    <n v="0"/>
    <x v="1"/>
    <x v="3"/>
  </r>
  <r>
    <n v="11.697939625249999"/>
    <x v="1"/>
    <x v="4"/>
  </r>
  <r>
    <n v="0"/>
    <x v="1"/>
    <x v="4"/>
  </r>
  <r>
    <n v="1000"/>
    <x v="1"/>
    <x v="5"/>
  </r>
  <r>
    <n v="0"/>
    <x v="2"/>
    <x v="5"/>
  </r>
  <r>
    <n v="0"/>
    <x v="1"/>
    <x v="6"/>
  </r>
  <r>
    <n v="0"/>
    <x v="1"/>
    <x v="6"/>
  </r>
  <r>
    <n v="0"/>
    <x v="1"/>
    <x v="7"/>
  </r>
  <r>
    <n v="0"/>
    <x v="1"/>
    <x v="7"/>
  </r>
  <r>
    <n v="0"/>
    <x v="1"/>
    <x v="8"/>
  </r>
  <r>
    <n v="0"/>
    <x v="1"/>
    <x v="8"/>
  </r>
  <r>
    <n v="22.694844983700001"/>
    <x v="1"/>
    <x v="9"/>
  </r>
  <r>
    <n v="0"/>
    <x v="1"/>
    <x v="9"/>
  </r>
  <r>
    <n v="0"/>
    <x v="1"/>
    <x v="10"/>
  </r>
  <r>
    <n v="0"/>
    <x v="1"/>
    <x v="10"/>
  </r>
  <r>
    <n v="0"/>
    <x v="1"/>
    <x v="11"/>
  </r>
  <r>
    <n v="0"/>
    <x v="1"/>
    <x v="11"/>
  </r>
  <r>
    <n v="0"/>
    <x v="1"/>
    <x v="12"/>
  </r>
  <r>
    <n v="0"/>
    <x v="1"/>
    <x v="12"/>
  </r>
  <r>
    <n v="0"/>
    <x v="1"/>
    <x v="13"/>
  </r>
  <r>
    <n v="0"/>
    <x v="1"/>
    <x v="13"/>
  </r>
  <r>
    <n v="0"/>
    <x v="1"/>
    <x v="14"/>
  </r>
  <r>
    <n v="0"/>
    <x v="1"/>
    <x v="14"/>
  </r>
  <r>
    <n v="13.27291864357"/>
    <x v="1"/>
    <x v="15"/>
  </r>
  <r>
    <n v="0"/>
    <x v="1"/>
    <x v="15"/>
  </r>
  <r>
    <n v="12.72794031412"/>
    <x v="1"/>
    <x v="16"/>
  </r>
  <r>
    <n v="0"/>
    <x v="1"/>
    <x v="16"/>
  </r>
  <r>
    <n v="0"/>
    <x v="1"/>
    <x v="17"/>
  </r>
  <r>
    <n v="0"/>
    <x v="1"/>
    <x v="17"/>
  </r>
  <r>
    <n v="0"/>
    <x v="1"/>
    <x v="18"/>
  </r>
  <r>
    <n v="0"/>
    <x v="1"/>
    <x v="18"/>
  </r>
  <r>
    <n v="13.102796049450001"/>
    <x v="1"/>
    <x v="19"/>
  </r>
  <r>
    <n v="0"/>
    <x v="1"/>
    <x v="19"/>
  </r>
  <r>
    <n v="0"/>
    <x v="1"/>
    <x v="20"/>
  </r>
  <r>
    <n v="0"/>
    <x v="1"/>
    <x v="20"/>
  </r>
  <r>
    <n v="0"/>
    <x v="1"/>
    <x v="21"/>
  </r>
  <r>
    <n v="0"/>
    <x v="1"/>
    <x v="21"/>
  </r>
  <r>
    <n v="1000"/>
    <x v="1"/>
    <x v="22"/>
  </r>
  <r>
    <n v="0"/>
    <x v="2"/>
    <x v="22"/>
  </r>
  <r>
    <n v="0"/>
    <x v="1"/>
    <x v="23"/>
  </r>
  <r>
    <n v="0"/>
    <x v="1"/>
    <x v="23"/>
  </r>
  <r>
    <n v="0"/>
    <x v="1"/>
    <x v="24"/>
  </r>
  <r>
    <n v="0"/>
    <x v="1"/>
    <x v="24"/>
  </r>
  <r>
    <n v="0"/>
    <x v="1"/>
    <x v="25"/>
  </r>
  <r>
    <n v="0"/>
    <x v="1"/>
    <x v="25"/>
  </r>
  <r>
    <n v="0"/>
    <x v="1"/>
    <x v="26"/>
  </r>
  <r>
    <n v="0"/>
    <x v="1"/>
    <x v="26"/>
  </r>
  <r>
    <n v="3.0328024789499999"/>
    <x v="1"/>
    <x v="27"/>
  </r>
  <r>
    <n v="0"/>
    <x v="1"/>
    <x v="27"/>
  </r>
  <r>
    <n v="83.045185102910011"/>
    <x v="1"/>
    <x v="28"/>
  </r>
  <r>
    <n v="0"/>
    <x v="1"/>
    <x v="28"/>
  </r>
  <r>
    <n v="0"/>
    <x v="1"/>
    <x v="29"/>
  </r>
  <r>
    <n v="0"/>
    <x v="1"/>
    <x v="29"/>
  </r>
  <r>
    <n v="0"/>
    <x v="1"/>
    <x v="30"/>
  </r>
  <r>
    <n v="0"/>
    <x v="1"/>
    <x v="30"/>
  </r>
  <r>
    <n v="0"/>
    <x v="1"/>
    <x v="31"/>
  </r>
  <r>
    <n v="0"/>
    <x v="1"/>
    <x v="31"/>
  </r>
  <r>
    <n v="0"/>
    <x v="1"/>
    <x v="32"/>
  </r>
  <r>
    <n v="0"/>
    <x v="1"/>
    <x v="32"/>
  </r>
  <r>
    <n v="0"/>
    <x v="1"/>
    <x v="33"/>
  </r>
  <r>
    <n v="0"/>
    <x v="1"/>
    <x v="33"/>
  </r>
  <r>
    <n v="0"/>
    <x v="1"/>
    <x v="34"/>
  </r>
  <r>
    <n v="0"/>
    <x v="1"/>
    <x v="34"/>
  </r>
  <r>
    <n v="0"/>
    <x v="1"/>
    <x v="35"/>
  </r>
  <r>
    <n v="0"/>
    <x v="1"/>
    <x v="35"/>
  </r>
  <r>
    <n v="17.116326448610003"/>
    <x v="1"/>
    <x v="36"/>
  </r>
  <r>
    <n v="0"/>
    <x v="1"/>
    <x v="36"/>
  </r>
  <r>
    <n v="999.63224929741"/>
    <x v="1"/>
    <x v="37"/>
  </r>
  <r>
    <n v="-0.36775070258999998"/>
    <x v="2"/>
    <x v="37"/>
  </r>
  <r>
    <n v="95.191058209749997"/>
    <x v="1"/>
    <x v="38"/>
  </r>
  <r>
    <n v="0"/>
    <x v="1"/>
    <x v="38"/>
  </r>
  <r>
    <n v="106.43332110012"/>
    <x v="1"/>
    <x v="39"/>
  </r>
  <r>
    <n v="0"/>
    <x v="1"/>
    <x v="39"/>
  </r>
  <r>
    <n v="0"/>
    <x v="1"/>
    <x v="40"/>
  </r>
  <r>
    <n v="0"/>
    <x v="1"/>
    <x v="40"/>
  </r>
  <r>
    <n v="12.963094045050001"/>
    <x v="1"/>
    <x v="41"/>
  </r>
  <r>
    <n v="0"/>
    <x v="1"/>
    <x v="41"/>
  </r>
  <r>
    <n v="0"/>
    <x v="1"/>
    <x v="42"/>
  </r>
  <r>
    <n v="0"/>
    <x v="1"/>
    <x v="42"/>
  </r>
  <r>
    <n v="0"/>
    <x v="1"/>
    <x v="43"/>
  </r>
  <r>
    <n v="0"/>
    <x v="1"/>
    <x v="43"/>
  </r>
  <r>
    <n v="0"/>
    <x v="1"/>
    <x v="44"/>
  </r>
  <r>
    <n v="0"/>
    <x v="1"/>
    <x v="44"/>
  </r>
  <r>
    <n v="0"/>
    <x v="1"/>
    <x v="45"/>
  </r>
  <r>
    <n v="0"/>
    <x v="1"/>
    <x v="45"/>
  </r>
  <r>
    <n v="0"/>
    <x v="1"/>
    <x v="46"/>
  </r>
  <r>
    <n v="0"/>
    <x v="1"/>
    <x v="46"/>
  </r>
  <r>
    <n v="0"/>
    <x v="1"/>
    <x v="47"/>
  </r>
  <r>
    <n v="0"/>
    <x v="1"/>
    <x v="47"/>
  </r>
  <r>
    <n v="0"/>
    <x v="1"/>
    <x v="48"/>
  </r>
  <r>
    <n v="0"/>
    <x v="1"/>
    <x v="48"/>
  </r>
  <r>
    <n v="0"/>
    <x v="1"/>
    <x v="49"/>
  </r>
  <r>
    <n v="-0.98729162266000003"/>
    <x v="1"/>
    <x v="49"/>
  </r>
  <r>
    <n v="0"/>
    <x v="1"/>
    <x v="50"/>
  </r>
  <r>
    <n v="0"/>
    <x v="1"/>
    <x v="50"/>
  </r>
  <r>
    <n v="0"/>
    <x v="1"/>
    <x v="51"/>
  </r>
  <r>
    <n v="0"/>
    <x v="1"/>
    <x v="51"/>
  </r>
  <r>
    <n v="0"/>
    <x v="1"/>
    <x v="52"/>
  </r>
  <r>
    <n v="0"/>
    <x v="1"/>
    <x v="52"/>
  </r>
  <r>
    <n v="0"/>
    <x v="1"/>
    <x v="53"/>
  </r>
  <r>
    <n v="0"/>
    <x v="1"/>
    <x v="53"/>
  </r>
  <r>
    <n v="0"/>
    <x v="1"/>
    <x v="54"/>
  </r>
  <r>
    <n v="0"/>
    <x v="1"/>
    <x v="54"/>
  </r>
  <r>
    <n v="3.5759986450400003"/>
    <x v="1"/>
    <x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E20063-608B-5F4A-80BE-1440B8CE55D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0" firstHeaderRow="0" firstDataRow="1" firstDataCol="1"/>
  <pivotFields count="3">
    <pivotField dataField="1" showAll="0"/>
    <pivotField dataField="1" showAll="0">
      <items count="4">
        <item x="2"/>
        <item x="1"/>
        <item x="0"/>
        <item t="default"/>
      </items>
    </pivotField>
    <pivotField axis="axisRow" showAll="0">
      <items count="57">
        <item x="0"/>
        <item x="1"/>
        <item x="18"/>
        <item x="16"/>
        <item x="17"/>
        <item x="20"/>
        <item x="15"/>
        <item x="21"/>
        <item x="7"/>
        <item x="22"/>
        <item x="23"/>
        <item x="24"/>
        <item x="26"/>
        <item x="29"/>
        <item x="28"/>
        <item x="30"/>
        <item x="32"/>
        <item x="19"/>
        <item x="34"/>
        <item x="33"/>
        <item x="44"/>
        <item x="6"/>
        <item x="40"/>
        <item x="41"/>
        <item x="39"/>
        <item x="2"/>
        <item x="43"/>
        <item x="42"/>
        <item x="11"/>
        <item x="25"/>
        <item x="53"/>
        <item x="54"/>
        <item x="12"/>
        <item x="13"/>
        <item x="55"/>
        <item x="14"/>
        <item x="45"/>
        <item x="10"/>
        <item x="46"/>
        <item x="47"/>
        <item x="36"/>
        <item x="49"/>
        <item x="38"/>
        <item x="3"/>
        <item x="8"/>
        <item x="9"/>
        <item x="50"/>
        <item x="4"/>
        <item x="37"/>
        <item x="31"/>
        <item x="5"/>
        <item x="51"/>
        <item x="48"/>
        <item x="35"/>
        <item x="27"/>
        <item x="52"/>
        <item t="default"/>
      </items>
    </pivotField>
  </pivotFields>
  <rowFields count="1">
    <field x="2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x (adjusted for dir and nscale)" fld="0" baseField="0" baseItem="0"/>
    <dataField name="Sum of min (adjusted for dir and nscale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E987F2-3320-DA4E-A6C7-CB372F487A43}" name="Table2" displayName="Table2" ref="E1:N1345" totalsRowShown="0" dataDxfId="10">
  <autoFilter ref="E1:N1345" xr:uid="{C7E987F2-3320-DA4E-A6C7-CB372F487A43}"/>
  <tableColumns count="10">
    <tableColumn id="1" xr3:uid="{78AFF018-C76C-CB44-A5FA-EF9AE414B681}" name="RBA version" dataDxfId="9"/>
    <tableColumn id="2" xr3:uid="{C5B5CED5-4154-CE46-92A5-B6DF7D9CAEC3}" name="rxn" dataDxfId="8">
      <calculatedColumnFormula>_xlfn.TEXTBEFORE(E2," ")</calculatedColumnFormula>
    </tableColumn>
    <tableColumn id="3" xr3:uid="{4B890E51-3BC1-E942-899F-500B828A0B48}" name="max" dataDxfId="7">
      <calculatedColumnFormula>_xlfn.NUMBERVALUE(SUBSTITUTE(_xlfn.TEXTBEFORE(_xlfn.TEXTAFTER(E2," ")," ",-1)," ",""))</calculatedColumnFormula>
    </tableColumn>
    <tableColumn id="4" xr3:uid="{B4FA00E5-A4B1-564D-9308-B5C16AA31318}" name="min" dataDxfId="6">
      <calculatedColumnFormula>_xlfn.NUMBERVALUE(_xlfn.TEXTAFTER(E2," ",-1))</calculatedColumnFormula>
    </tableColumn>
    <tableColumn id="5" xr3:uid="{26AA294A-C153-D947-86C4-6D572B28A9D0}" name="In GSM?" dataDxfId="5">
      <calculatedColumnFormula>OR(LEFT(Table2[[#This Row],[rxn]],4)="RXN-",Table2[[#This Row],[rxn]]="BIOSYN-BIODILAERO")</calculatedColumnFormula>
    </tableColumn>
    <tableColumn id="6" xr3:uid="{5388CCD0-AD6C-5F40-8E87-3100756912B3}" name="rxn name" dataDxfId="4">
      <calculatedColumnFormula>IF(Table2[[#This Row],[In GSM?]],_xlfn.TEXTAFTER(Table2[[#This Row],[rxn]],"RXN-",,,,"BIOMASS_RT_CLIM"),"")</calculatedColumnFormula>
    </tableColumn>
    <tableColumn id="8" xr3:uid="{BF78036F-4E71-464F-AABD-D134A8565C1B}" name="b4 FWD/REV" dataDxfId="3">
      <calculatedColumnFormula>IF(Table2[[#This Row],[In GSM?]],_xlfn.TEXTBEFORE(SUBSTITUTE(Table2[[#This Row],[rxn name]],"_REV-","_FWD-"),"_FWD-",,,,Table2[[#This Row],[rxn name]]),"")</calculatedColumnFormula>
    </tableColumn>
    <tableColumn id="9" xr3:uid="{A1CFA438-5C61-4949-BF2B-47381B8FF904}" name="dir" dataDxfId="2">
      <calculatedColumnFormula>IF(Table2[[#This Row],[In GSM?]],_xlfn.TEXTBEFORE(_xlfn.TEXTAFTER(Table2[[#This Row],[rxn name]],Table2[[#This Row],[b4 FWD/REV]]&amp;"_",,,,"FWD"),"-",,,,"FWD"),"")</calculatedColumnFormula>
    </tableColumn>
    <tableColumn id="11" xr3:uid="{467504F0-128B-284E-A17A-FCCA4ECC87D2}" name="max (adjusted for dir and nscale)" dataDxfId="1">
      <calculatedColumnFormula array="1">IF(Table2[[#This Row],[In GSM?]],_xlfn.SWITCH(Table2[[#This Row],[dir]],"FWD",Table2[[#This Row],[max]],"REV",-Table2[[#This Row],[min]])/1000,"")</calculatedColumnFormula>
    </tableColumn>
    <tableColumn id="10" xr3:uid="{152F473E-30D5-C24E-B303-9E0BDC553DB5}" name="min (adjusted for dir and nscale)" dataDxfId="0">
      <calculatedColumnFormula array="1">IF(Table2[[#This Row],[In GSM?]],_xlfn.SWITCH(Table2[[#This Row],[dir]],"FWD",Table2[[#This Row],[min]],"REV",-Table2[[#This Row],[max]])/1000,"")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B0358B-6794-8E42-858D-B02EE687982F}" name="Table3" displayName="Table3" ref="A2:C2343" totalsRowShown="0">
  <autoFilter ref="A2:C2343" xr:uid="{2CB0358B-6794-8E42-858D-B02EE687982F}"/>
  <tableColumns count="3">
    <tableColumn id="1" xr3:uid="{46019584-2435-DB45-9A0A-7FC9091421BC}" name="rxn name"/>
    <tableColumn id="2" xr3:uid="{A87B2219-155E-DF4B-96FD-189D7DE4E358}" name="minimum"/>
    <tableColumn id="3" xr3:uid="{1AD42FD1-8489-3344-88F2-E3876E4DB923}" name="maxim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46DE-E659-7943-9B6D-60A3D5DF4D8B}">
  <dimension ref="A2:M2344"/>
  <sheetViews>
    <sheetView topLeftCell="A3" workbookViewId="0">
      <selection activeCell="M3" sqref="M3"/>
    </sheetView>
  </sheetViews>
  <sheetFormatPr baseColWidth="10" defaultRowHeight="16" x14ac:dyDescent="0.2"/>
  <cols>
    <col min="1" max="1" width="17.33203125" bestFit="1" customWidth="1"/>
    <col min="2" max="2" width="35.33203125" bestFit="1" customWidth="1"/>
    <col min="3" max="3" width="34.83203125" bestFit="1" customWidth="1"/>
  </cols>
  <sheetData>
    <row r="2" spans="1:13" x14ac:dyDescent="0.2">
      <c r="E2" t="s">
        <v>1101</v>
      </c>
      <c r="H2" t="s">
        <v>0</v>
      </c>
      <c r="J2" t="s">
        <v>3560</v>
      </c>
      <c r="L2" t="s">
        <v>3561</v>
      </c>
    </row>
    <row r="3" spans="1:13" x14ac:dyDescent="0.2">
      <c r="A3" s="3" t="s">
        <v>3450</v>
      </c>
      <c r="B3" t="s">
        <v>3456</v>
      </c>
      <c r="C3" t="s">
        <v>3458</v>
      </c>
      <c r="D3" t="s">
        <v>3559</v>
      </c>
      <c r="E3" t="str" cm="1">
        <f t="array" ref="E3:G3">Table3[#Headers]</f>
        <v>rxn name</v>
      </c>
      <c r="F3" t="str">
        <v>minimum</v>
      </c>
      <c r="G3" t="str">
        <v>maximum</v>
      </c>
      <c r="H3" t="str" cm="1">
        <f t="array" ref="H3:I3">_xlfn.DROP(_xlfn.ANCHORARRAY(E3),,1)</f>
        <v>minimum</v>
      </c>
      <c r="I3" t="str">
        <v>maximum</v>
      </c>
      <c r="J3" t="str" cm="1">
        <f t="array" ref="J3:K3">_xlfn.ANCHORARRAY(H3)</f>
        <v>minimum</v>
      </c>
      <c r="K3" t="str">
        <v>maximum</v>
      </c>
      <c r="L3" t="str" cm="1">
        <f t="array" ref="L3:M3">_xlfn.ANCHORARRAY(J3)</f>
        <v>minimum</v>
      </c>
      <c r="M3" t="str">
        <v>maximum</v>
      </c>
    </row>
    <row r="4" spans="1:13" x14ac:dyDescent="0.2">
      <c r="A4" s="4" t="s">
        <v>3269</v>
      </c>
      <c r="B4">
        <v>0.1</v>
      </c>
      <c r="C4">
        <v>0.1</v>
      </c>
      <c r="D4" t="s">
        <v>3459</v>
      </c>
      <c r="E4" t="str" cm="1">
        <f t="array" ref="E4:G2344">_xlfn._xlws.SORT(Table3[],1,1,FALSE)</f>
        <v>12AMANTF_g</v>
      </c>
      <c r="F4">
        <v>0</v>
      </c>
      <c r="G4">
        <v>0</v>
      </c>
      <c r="H4" cm="1">
        <f t="array" ref="H4:H2344">_xlfn.XLOOKUP(_xlfn.CHOOSECOLS(_xlfn.ANCHORARRAY($E$4),1),$A:$A,C:C,0)</f>
        <v>0</v>
      </c>
      <c r="I4" cm="1">
        <f t="array" ref="I4:I2344">_xlfn.XLOOKUP(_xlfn.CHOOSECOLS(_xlfn.ANCHORARRAY($E$4),1),$A:$A,B:B,0)</f>
        <v>0</v>
      </c>
      <c r="J4" cm="1">
        <f t="array" ref="J4:K2344">_xlfn.CHOOSECOLS(_xlfn.ANCHORARRAY(E4),2,3)-_xlfn.HSTACK(_xlfn.ANCHORARRAY(H4),_xlfn.ANCHORARRAY(I4))</f>
        <v>0</v>
      </c>
      <c r="K4">
        <v>0</v>
      </c>
      <c r="L4" cm="1">
        <f t="array" ref="L4:M2344">IFERROR(_xlfn.ANCHORARRAY(J4)/(ABS(_xlfn.DROP(_xlfn.ANCHORARRAY(E4),,1))+ABS(_xlfn.HSTACK(_xlfn.ANCHORARRAY(H4),_xlfn.ANCHORARRAY(I4)))),0)</f>
        <v>0</v>
      </c>
      <c r="M4">
        <v>0</v>
      </c>
    </row>
    <row r="5" spans="1:13" x14ac:dyDescent="0.2">
      <c r="A5" s="4" t="s">
        <v>1920</v>
      </c>
      <c r="B5">
        <v>0</v>
      </c>
      <c r="C5">
        <v>0</v>
      </c>
      <c r="D5" t="s">
        <v>3460</v>
      </c>
      <c r="E5" t="str">
        <v>13BDGLUCANt_c_en</v>
      </c>
      <c r="F5">
        <v>0.1001123</v>
      </c>
      <c r="G5">
        <v>0.1001123</v>
      </c>
      <c r="H5">
        <v>0</v>
      </c>
      <c r="I5">
        <v>0</v>
      </c>
      <c r="J5">
        <v>0.1001123</v>
      </c>
      <c r="K5">
        <v>0.1001123</v>
      </c>
      <c r="L5">
        <v>1</v>
      </c>
      <c r="M5">
        <v>1</v>
      </c>
    </row>
    <row r="6" spans="1:13" x14ac:dyDescent="0.2">
      <c r="A6" s="4" t="s">
        <v>1948</v>
      </c>
      <c r="B6">
        <v>0</v>
      </c>
      <c r="C6">
        <v>0</v>
      </c>
      <c r="D6" t="s">
        <v>3461</v>
      </c>
      <c r="E6" t="str">
        <v>13BGH_e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4" t="s">
        <v>1944</v>
      </c>
      <c r="B7">
        <v>12.72794031412</v>
      </c>
      <c r="C7">
        <v>0</v>
      </c>
      <c r="D7" t="s">
        <v>3461</v>
      </c>
      <c r="E7" t="str">
        <v>13GS_c</v>
      </c>
      <c r="F7">
        <v>0.1001123</v>
      </c>
      <c r="G7">
        <v>0.1001123</v>
      </c>
      <c r="H7">
        <v>0</v>
      </c>
      <c r="I7">
        <v>0</v>
      </c>
      <c r="J7">
        <v>0.1001123</v>
      </c>
      <c r="K7">
        <v>0.1001123</v>
      </c>
      <c r="L7">
        <v>1</v>
      </c>
      <c r="M7">
        <v>1</v>
      </c>
    </row>
    <row r="8" spans="1:13" x14ac:dyDescent="0.2">
      <c r="A8" s="4" t="s">
        <v>1947</v>
      </c>
      <c r="B8">
        <v>0</v>
      </c>
      <c r="C8">
        <v>0</v>
      </c>
      <c r="D8" t="s">
        <v>3459</v>
      </c>
      <c r="E8" t="str">
        <v>14BMANTF_c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4" t="s">
        <v>1955</v>
      </c>
      <c r="B9">
        <v>0</v>
      </c>
      <c r="C9">
        <v>0</v>
      </c>
      <c r="D9" t="s">
        <v>3460</v>
      </c>
      <c r="E9" t="str">
        <v>14DMLANOSTt_c_e</v>
      </c>
      <c r="F9">
        <v>-0.46466944726031001</v>
      </c>
      <c r="G9">
        <v>0</v>
      </c>
      <c r="H9">
        <v>0</v>
      </c>
      <c r="I9">
        <v>0</v>
      </c>
      <c r="J9">
        <v>-0.46466944726031001</v>
      </c>
      <c r="K9">
        <v>0</v>
      </c>
      <c r="L9">
        <v>-1</v>
      </c>
      <c r="M9">
        <v>0</v>
      </c>
    </row>
    <row r="10" spans="1:13" x14ac:dyDescent="0.2">
      <c r="A10" s="4" t="s">
        <v>1939</v>
      </c>
      <c r="B10">
        <v>13.27291864357</v>
      </c>
      <c r="C10">
        <v>0</v>
      </c>
      <c r="D10" t="s">
        <v>3462</v>
      </c>
      <c r="E10" t="str">
        <v>16GS_c</v>
      </c>
      <c r="F10">
        <v>2.6345400000000001E-2</v>
      </c>
      <c r="G10">
        <v>2.6345400000000001E-2</v>
      </c>
      <c r="H10">
        <v>0</v>
      </c>
      <c r="I10">
        <v>0</v>
      </c>
      <c r="J10">
        <v>2.6345400000000001E-2</v>
      </c>
      <c r="K10">
        <v>2.6345400000000001E-2</v>
      </c>
      <c r="L10">
        <v>1</v>
      </c>
      <c r="M10">
        <v>1</v>
      </c>
    </row>
    <row r="11" spans="1:13" x14ac:dyDescent="0.2">
      <c r="A11" s="4" t="s">
        <v>1960</v>
      </c>
      <c r="B11">
        <v>0</v>
      </c>
      <c r="C11">
        <v>0</v>
      </c>
      <c r="D11" t="s">
        <v>3460</v>
      </c>
      <c r="E11" t="str">
        <v>1AGPCt_l_rm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4" t="s">
        <v>1927</v>
      </c>
      <c r="B12">
        <v>0</v>
      </c>
      <c r="C12">
        <v>0</v>
      </c>
      <c r="D12" t="s">
        <v>3460</v>
      </c>
      <c r="E12" t="str">
        <v>1AGPEt_l_rm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4" t="s">
        <v>1965</v>
      </c>
      <c r="B13">
        <v>1000</v>
      </c>
      <c r="C13">
        <v>-1000</v>
      </c>
      <c r="D13" t="s">
        <v>3463</v>
      </c>
      <c r="E13" t="str">
        <v>1MLCLAT_mm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4" t="s">
        <v>1980</v>
      </c>
      <c r="B14">
        <v>0</v>
      </c>
      <c r="C14">
        <v>0</v>
      </c>
      <c r="D14" t="s">
        <v>3460</v>
      </c>
      <c r="E14" t="str">
        <v>2DDA7Pt_c_m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4" t="s">
        <v>1982</v>
      </c>
      <c r="B15">
        <v>0</v>
      </c>
      <c r="C15">
        <v>0</v>
      </c>
      <c r="D15" t="s">
        <v>3460</v>
      </c>
      <c r="E15" t="str">
        <v>2DHPt_c_m</v>
      </c>
      <c r="F15">
        <v>-1.8202377543892301</v>
      </c>
      <c r="G15">
        <v>-9.9999999998851008E-6</v>
      </c>
      <c r="H15">
        <v>0</v>
      </c>
      <c r="I15">
        <v>0</v>
      </c>
      <c r="J15">
        <v>-1.8202377543892301</v>
      </c>
      <c r="K15">
        <v>-9.9999999998851008E-6</v>
      </c>
      <c r="L15">
        <v>-1</v>
      </c>
      <c r="M15">
        <v>-1</v>
      </c>
    </row>
    <row r="16" spans="1:13" x14ac:dyDescent="0.2">
      <c r="A16" s="4" t="s">
        <v>1985</v>
      </c>
      <c r="B16">
        <v>0</v>
      </c>
      <c r="C16">
        <v>0</v>
      </c>
      <c r="D16" t="s">
        <v>3464</v>
      </c>
      <c r="E16" t="str">
        <v>2DOXG6PP_c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4" t="s">
        <v>1990</v>
      </c>
      <c r="B17">
        <v>0</v>
      </c>
      <c r="C17">
        <v>0</v>
      </c>
      <c r="D17" t="s">
        <v>3460</v>
      </c>
      <c r="E17" t="str">
        <v>2MBACt_c_e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4" t="s">
        <v>1987</v>
      </c>
      <c r="B18">
        <v>83.045185102910011</v>
      </c>
      <c r="C18">
        <v>0</v>
      </c>
      <c r="D18" t="s">
        <v>3460</v>
      </c>
      <c r="E18" t="str">
        <v>2MBALDt_c_e</v>
      </c>
      <c r="F18">
        <v>0</v>
      </c>
      <c r="G18">
        <v>3.2299306328942001</v>
      </c>
      <c r="H18">
        <v>0</v>
      </c>
      <c r="I18">
        <v>0</v>
      </c>
      <c r="J18">
        <v>0</v>
      </c>
      <c r="K18">
        <v>3.2299306328942001</v>
      </c>
      <c r="L18">
        <v>0</v>
      </c>
      <c r="M18">
        <v>1</v>
      </c>
    </row>
    <row r="19" spans="1:13" x14ac:dyDescent="0.2">
      <c r="A19" s="4" t="s">
        <v>1994</v>
      </c>
      <c r="B19">
        <v>0</v>
      </c>
      <c r="C19">
        <v>0</v>
      </c>
      <c r="D19" t="s">
        <v>3460</v>
      </c>
      <c r="E19" t="str">
        <v>2MBALDt_c_m</v>
      </c>
      <c r="F19">
        <v>0</v>
      </c>
      <c r="G19">
        <v>3.0465507710720598</v>
      </c>
      <c r="H19">
        <v>0</v>
      </c>
      <c r="I19">
        <v>0</v>
      </c>
      <c r="J19">
        <v>0</v>
      </c>
      <c r="K19">
        <v>3.0465507710720598</v>
      </c>
      <c r="L19">
        <v>0</v>
      </c>
      <c r="M19">
        <v>1</v>
      </c>
    </row>
    <row r="20" spans="1:13" x14ac:dyDescent="0.2">
      <c r="A20" s="4" t="s">
        <v>1998</v>
      </c>
      <c r="B20">
        <v>0</v>
      </c>
      <c r="C20">
        <v>0</v>
      </c>
      <c r="D20" t="s">
        <v>3460</v>
      </c>
      <c r="E20" t="str">
        <v>2MBTOHt_c_e</v>
      </c>
      <c r="F20">
        <v>0</v>
      </c>
      <c r="G20">
        <v>3.0465507710720399</v>
      </c>
      <c r="H20">
        <v>0</v>
      </c>
      <c r="I20">
        <v>0</v>
      </c>
      <c r="J20">
        <v>0</v>
      </c>
      <c r="K20">
        <v>3.0465507710720399</v>
      </c>
      <c r="L20">
        <v>0</v>
      </c>
      <c r="M20">
        <v>1</v>
      </c>
    </row>
    <row r="21" spans="1:13" x14ac:dyDescent="0.2">
      <c r="A21" s="4" t="s">
        <v>1952</v>
      </c>
      <c r="B21">
        <v>13.102796049450001</v>
      </c>
      <c r="C21">
        <v>0</v>
      </c>
      <c r="D21" t="s">
        <v>3460</v>
      </c>
      <c r="E21" t="str">
        <v>2MBTOHt_c_m</v>
      </c>
      <c r="F21">
        <v>-3.0465507710720501</v>
      </c>
      <c r="G21">
        <v>0</v>
      </c>
      <c r="H21">
        <v>0</v>
      </c>
      <c r="I21">
        <v>0</v>
      </c>
      <c r="J21">
        <v>-3.0465507710720501</v>
      </c>
      <c r="K21">
        <v>0</v>
      </c>
      <c r="L21">
        <v>-1</v>
      </c>
      <c r="M21">
        <v>0</v>
      </c>
    </row>
    <row r="22" spans="1:13" x14ac:dyDescent="0.2">
      <c r="A22" s="4" t="s">
        <v>2003</v>
      </c>
      <c r="B22">
        <v>0</v>
      </c>
      <c r="C22">
        <v>0</v>
      </c>
      <c r="D22" t="s">
        <v>3460</v>
      </c>
      <c r="E22" t="str">
        <v>2OBUTt_c_m</v>
      </c>
      <c r="F22">
        <v>0</v>
      </c>
      <c r="G22">
        <v>3.1892386011692602</v>
      </c>
      <c r="H22">
        <v>0</v>
      </c>
      <c r="I22">
        <v>0</v>
      </c>
      <c r="J22">
        <v>0</v>
      </c>
      <c r="K22">
        <v>3.1892386011692602</v>
      </c>
      <c r="L22">
        <v>0</v>
      </c>
      <c r="M22">
        <v>1</v>
      </c>
    </row>
    <row r="23" spans="1:13" x14ac:dyDescent="0.2">
      <c r="A23" s="4" t="s">
        <v>2002</v>
      </c>
      <c r="B23">
        <v>0</v>
      </c>
      <c r="C23">
        <v>0</v>
      </c>
      <c r="D23" t="s">
        <v>3465</v>
      </c>
      <c r="E23" t="str">
        <v>2OGMAH_c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4" t="s">
        <v>2043</v>
      </c>
      <c r="B24">
        <v>0</v>
      </c>
      <c r="C24">
        <v>0</v>
      </c>
      <c r="D24" t="s">
        <v>3465</v>
      </c>
      <c r="E24" t="str">
        <v>2OSUCAH_c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4" t="s">
        <v>1926</v>
      </c>
      <c r="B25">
        <v>0</v>
      </c>
      <c r="C25">
        <v>0</v>
      </c>
      <c r="D25" t="s">
        <v>3460</v>
      </c>
      <c r="E25" t="str">
        <v>2OXOADPt_c_m</v>
      </c>
      <c r="F25">
        <v>2.5974299999999999E-2</v>
      </c>
      <c r="G25">
        <v>2.94842754640122</v>
      </c>
      <c r="H25">
        <v>0</v>
      </c>
      <c r="I25">
        <v>0</v>
      </c>
      <c r="J25">
        <v>2.5974299999999999E-2</v>
      </c>
      <c r="K25">
        <v>2.94842754640122</v>
      </c>
      <c r="L25">
        <v>1</v>
      </c>
      <c r="M25">
        <v>1</v>
      </c>
    </row>
    <row r="26" spans="1:13" x14ac:dyDescent="0.2">
      <c r="A26" s="4" t="s">
        <v>2023</v>
      </c>
      <c r="B26">
        <v>0</v>
      </c>
      <c r="C26">
        <v>0</v>
      </c>
      <c r="D26" t="s">
        <v>3460</v>
      </c>
      <c r="E26" t="str">
        <v>2PHETOHt_c_e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4" t="s">
        <v>2027</v>
      </c>
      <c r="B27">
        <v>12.963094045050001</v>
      </c>
      <c r="C27">
        <v>0</v>
      </c>
      <c r="D27" t="s">
        <v>3460</v>
      </c>
      <c r="E27" t="str">
        <v>2PHETOHt_c_m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4" t="s">
        <v>2019</v>
      </c>
      <c r="B28">
        <v>106.43332110012</v>
      </c>
      <c r="C28">
        <v>0</v>
      </c>
      <c r="D28" t="s">
        <v>3460</v>
      </c>
      <c r="E28" t="str">
        <v>3C3HMPt_c_e</v>
      </c>
      <c r="F28">
        <v>0</v>
      </c>
      <c r="G28">
        <v>2.9777976830086299</v>
      </c>
      <c r="H28">
        <v>0</v>
      </c>
      <c r="I28">
        <v>0</v>
      </c>
      <c r="J28">
        <v>0</v>
      </c>
      <c r="K28">
        <v>2.9777976830086299</v>
      </c>
      <c r="L28">
        <v>0</v>
      </c>
      <c r="M28">
        <v>1</v>
      </c>
    </row>
    <row r="29" spans="1:13" x14ac:dyDescent="0.2">
      <c r="A29" s="4" t="s">
        <v>1922</v>
      </c>
      <c r="B29">
        <v>0</v>
      </c>
      <c r="C29">
        <v>0</v>
      </c>
      <c r="D29" t="s">
        <v>3460</v>
      </c>
      <c r="E29" t="str">
        <v>3C3HMPt_c_m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4" t="s">
        <v>2042</v>
      </c>
      <c r="B30">
        <v>0</v>
      </c>
      <c r="C30">
        <v>0</v>
      </c>
      <c r="D30" t="s">
        <v>3460</v>
      </c>
      <c r="E30" t="str">
        <v>3C4MOPt_c_m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4" t="s">
        <v>2039</v>
      </c>
      <c r="B31">
        <v>0</v>
      </c>
      <c r="C31">
        <v>0</v>
      </c>
      <c r="D31" t="s">
        <v>3466</v>
      </c>
      <c r="E31" t="str">
        <v>3DHSKD_c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4" t="s">
        <v>1933</v>
      </c>
      <c r="B32">
        <v>0</v>
      </c>
      <c r="C32">
        <v>0</v>
      </c>
      <c r="D32" t="s">
        <v>3467</v>
      </c>
      <c r="E32" t="str">
        <v>3DSPHR_r</v>
      </c>
      <c r="F32">
        <v>8.0809999999999996E-4</v>
      </c>
      <c r="G32">
        <v>8.0809999999999996E-4</v>
      </c>
      <c r="H32">
        <v>0</v>
      </c>
      <c r="I32">
        <v>0</v>
      </c>
      <c r="J32">
        <v>8.0809999999999996E-4</v>
      </c>
      <c r="K32">
        <v>8.0809999999999996E-4</v>
      </c>
      <c r="L32">
        <v>1</v>
      </c>
      <c r="M32">
        <v>1</v>
      </c>
    </row>
    <row r="33" spans="1:13" x14ac:dyDescent="0.2">
      <c r="A33" s="4" t="s">
        <v>1983</v>
      </c>
      <c r="B33">
        <v>0</v>
      </c>
      <c r="C33">
        <v>0</v>
      </c>
      <c r="D33" t="s">
        <v>3468</v>
      </c>
      <c r="E33" t="str">
        <v>3HACD200_rm</v>
      </c>
      <c r="F33">
        <v>2.3783842629999902E-3</v>
      </c>
      <c r="G33">
        <v>7.3089273251549498</v>
      </c>
      <c r="H33">
        <v>0</v>
      </c>
      <c r="I33">
        <v>0</v>
      </c>
      <c r="J33">
        <v>2.3783842629999902E-3</v>
      </c>
      <c r="K33">
        <v>7.3089273251549498</v>
      </c>
      <c r="L33">
        <v>1</v>
      </c>
      <c r="M33">
        <v>1</v>
      </c>
    </row>
    <row r="34" spans="1:13" x14ac:dyDescent="0.2">
      <c r="A34" s="4" t="s">
        <v>2064</v>
      </c>
      <c r="B34">
        <v>0</v>
      </c>
      <c r="C34">
        <v>0</v>
      </c>
      <c r="D34" t="s">
        <v>3468</v>
      </c>
      <c r="E34" t="str">
        <v>3HACD220_rm</v>
      </c>
      <c r="F34">
        <v>2.3783842629999902E-3</v>
      </c>
      <c r="G34">
        <v>5.6681758330006602</v>
      </c>
      <c r="H34">
        <v>0</v>
      </c>
      <c r="I34">
        <v>0</v>
      </c>
      <c r="J34">
        <v>2.3783842629999902E-3</v>
      </c>
      <c r="K34">
        <v>5.6681758330006602</v>
      </c>
      <c r="L34">
        <v>1</v>
      </c>
      <c r="M34">
        <v>1</v>
      </c>
    </row>
    <row r="35" spans="1:13" x14ac:dyDescent="0.2">
      <c r="A35" s="4" t="s">
        <v>2067</v>
      </c>
      <c r="B35">
        <v>0</v>
      </c>
      <c r="C35">
        <v>0</v>
      </c>
      <c r="D35" t="s">
        <v>3468</v>
      </c>
      <c r="E35" t="str">
        <v>3HACD240_rm</v>
      </c>
      <c r="F35">
        <v>1.9455280129999999E-3</v>
      </c>
      <c r="G35">
        <v>4.6287518656527604</v>
      </c>
      <c r="H35">
        <v>0</v>
      </c>
      <c r="I35">
        <v>0</v>
      </c>
      <c r="J35">
        <v>1.9455280129999999E-3</v>
      </c>
      <c r="K35">
        <v>4.6287518656527604</v>
      </c>
      <c r="L35">
        <v>1</v>
      </c>
      <c r="M35">
        <v>1</v>
      </c>
    </row>
    <row r="36" spans="1:13" x14ac:dyDescent="0.2">
      <c r="A36" s="4" t="s">
        <v>1934</v>
      </c>
      <c r="B36">
        <v>0</v>
      </c>
      <c r="C36">
        <v>0</v>
      </c>
      <c r="D36" t="s">
        <v>3468</v>
      </c>
      <c r="E36" t="str">
        <v>3HACD260_rm</v>
      </c>
      <c r="F36">
        <v>4.0404999999999998E-4</v>
      </c>
      <c r="G36">
        <v>3.9102286939326998</v>
      </c>
      <c r="H36">
        <v>0</v>
      </c>
      <c r="I36">
        <v>0</v>
      </c>
      <c r="J36">
        <v>4.0404999999999998E-4</v>
      </c>
      <c r="K36">
        <v>3.9102286939326998</v>
      </c>
      <c r="L36">
        <v>1</v>
      </c>
      <c r="M36">
        <v>1</v>
      </c>
    </row>
    <row r="37" spans="1:13" x14ac:dyDescent="0.2">
      <c r="A37" s="4" t="s">
        <v>1935</v>
      </c>
      <c r="B37">
        <v>0</v>
      </c>
      <c r="C37">
        <v>0</v>
      </c>
      <c r="D37" t="s">
        <v>3469</v>
      </c>
      <c r="E37" t="str">
        <v>3HAD100_c</v>
      </c>
      <c r="F37">
        <v>2.6503999999999899E-2</v>
      </c>
      <c r="G37">
        <v>2.8268883034741701</v>
      </c>
      <c r="H37">
        <v>0</v>
      </c>
      <c r="I37">
        <v>0</v>
      </c>
      <c r="J37">
        <v>2.6503999999999899E-2</v>
      </c>
      <c r="K37">
        <v>2.8268883034741701</v>
      </c>
      <c r="L37">
        <v>1</v>
      </c>
      <c r="M37">
        <v>1</v>
      </c>
    </row>
    <row r="38" spans="1:13" x14ac:dyDescent="0.2">
      <c r="A38" s="4" t="s">
        <v>2083</v>
      </c>
      <c r="B38">
        <v>3.5759986450400003</v>
      </c>
      <c r="C38">
        <v>0</v>
      </c>
      <c r="D38" t="s">
        <v>3469</v>
      </c>
      <c r="E38" t="str">
        <v>3HAD120_c</v>
      </c>
      <c r="F38">
        <v>2.6503999999999899E-2</v>
      </c>
      <c r="G38">
        <v>2.8268883034741501</v>
      </c>
      <c r="H38">
        <v>0</v>
      </c>
      <c r="I38">
        <v>0</v>
      </c>
      <c r="J38">
        <v>2.6503999999999899E-2</v>
      </c>
      <c r="K38">
        <v>2.8268883034741501</v>
      </c>
      <c r="L38">
        <v>1</v>
      </c>
      <c r="M38">
        <v>1</v>
      </c>
    </row>
    <row r="39" spans="1:13" x14ac:dyDescent="0.2">
      <c r="A39" s="4" t="s">
        <v>1936</v>
      </c>
      <c r="B39">
        <v>0</v>
      </c>
      <c r="C39">
        <v>0</v>
      </c>
      <c r="D39" t="s">
        <v>3469</v>
      </c>
      <c r="E39" t="str">
        <v>3HAD140_c</v>
      </c>
      <c r="F39">
        <v>2.6503999999999899E-2</v>
      </c>
      <c r="G39">
        <v>2.8268883034741799</v>
      </c>
      <c r="H39">
        <v>0</v>
      </c>
      <c r="I39">
        <v>0</v>
      </c>
      <c r="J39">
        <v>2.6503999999999899E-2</v>
      </c>
      <c r="K39">
        <v>2.8268883034741799</v>
      </c>
      <c r="L39">
        <v>1</v>
      </c>
      <c r="M39">
        <v>1</v>
      </c>
    </row>
    <row r="40" spans="1:13" x14ac:dyDescent="0.2">
      <c r="A40" s="4" t="s">
        <v>2046</v>
      </c>
      <c r="B40">
        <v>0</v>
      </c>
      <c r="C40">
        <v>0</v>
      </c>
      <c r="D40" t="s">
        <v>3469</v>
      </c>
      <c r="E40" t="str">
        <v>3HAD160_c</v>
      </c>
      <c r="F40">
        <v>2.6504E-2</v>
      </c>
      <c r="G40">
        <v>17.389051691143099</v>
      </c>
      <c r="H40">
        <v>0</v>
      </c>
      <c r="I40">
        <v>0</v>
      </c>
      <c r="J40">
        <v>2.6504E-2</v>
      </c>
      <c r="K40">
        <v>17.389051691143099</v>
      </c>
      <c r="L40">
        <v>1</v>
      </c>
      <c r="M40">
        <v>1</v>
      </c>
    </row>
    <row r="41" spans="1:13" x14ac:dyDescent="0.2">
      <c r="A41" s="4" t="s">
        <v>1930</v>
      </c>
      <c r="B41">
        <v>0</v>
      </c>
      <c r="C41">
        <v>0</v>
      </c>
      <c r="D41" t="s">
        <v>3469</v>
      </c>
      <c r="E41" t="str">
        <v>3HAD180_c</v>
      </c>
      <c r="F41">
        <v>2.00755302E-2</v>
      </c>
      <c r="G41">
        <v>10.3050329679338</v>
      </c>
      <c r="H41">
        <v>0</v>
      </c>
      <c r="I41">
        <v>0</v>
      </c>
      <c r="J41">
        <v>2.00755302E-2</v>
      </c>
      <c r="K41">
        <v>10.3050329679338</v>
      </c>
      <c r="L41">
        <v>1</v>
      </c>
      <c r="M41">
        <v>1</v>
      </c>
    </row>
    <row r="42" spans="1:13" x14ac:dyDescent="0.2">
      <c r="A42" s="4" t="s">
        <v>2047</v>
      </c>
      <c r="B42">
        <v>0</v>
      </c>
      <c r="C42">
        <v>0</v>
      </c>
      <c r="D42" t="s">
        <v>3469</v>
      </c>
      <c r="E42" t="str">
        <v>3HAD40_c</v>
      </c>
      <c r="F42">
        <v>2.6503999999999899E-2</v>
      </c>
      <c r="G42">
        <v>2.8268883034741701</v>
      </c>
      <c r="H42">
        <v>0</v>
      </c>
      <c r="I42">
        <v>0</v>
      </c>
      <c r="J42">
        <v>2.6503999999999899E-2</v>
      </c>
      <c r="K42">
        <v>2.8268883034741701</v>
      </c>
      <c r="L42">
        <v>1</v>
      </c>
      <c r="M42">
        <v>1</v>
      </c>
    </row>
    <row r="43" spans="1:13" x14ac:dyDescent="0.2">
      <c r="A43" s="4" t="s">
        <v>2048</v>
      </c>
      <c r="B43">
        <v>0</v>
      </c>
      <c r="C43">
        <v>0</v>
      </c>
      <c r="D43" t="s">
        <v>3469</v>
      </c>
      <c r="E43" t="str">
        <v>3HAD40_m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4" t="s">
        <v>2005</v>
      </c>
      <c r="B44">
        <v>17.116326448610003</v>
      </c>
      <c r="C44">
        <v>0</v>
      </c>
      <c r="D44" t="s">
        <v>3469</v>
      </c>
      <c r="E44" t="str">
        <v>3HAD60_c</v>
      </c>
      <c r="F44">
        <v>2.6503999999999899E-2</v>
      </c>
      <c r="G44">
        <v>2.8268883034741501</v>
      </c>
      <c r="H44">
        <v>0</v>
      </c>
      <c r="I44">
        <v>0</v>
      </c>
      <c r="J44">
        <v>2.6503999999999899E-2</v>
      </c>
      <c r="K44">
        <v>2.8268883034741501</v>
      </c>
      <c r="L44">
        <v>1</v>
      </c>
      <c r="M44">
        <v>1</v>
      </c>
    </row>
    <row r="45" spans="1:13" x14ac:dyDescent="0.2">
      <c r="A45" s="4" t="s">
        <v>2051</v>
      </c>
      <c r="B45">
        <v>-0.98729162266000003</v>
      </c>
      <c r="C45">
        <v>0</v>
      </c>
      <c r="D45" t="s">
        <v>3469</v>
      </c>
      <c r="E45" t="str">
        <v>3HAD60_m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4" t="s">
        <v>2013</v>
      </c>
      <c r="B46">
        <v>95.191058209749997</v>
      </c>
      <c r="C46">
        <v>0</v>
      </c>
      <c r="D46" t="s">
        <v>3469</v>
      </c>
      <c r="E46" t="str">
        <v>3HAD80_c</v>
      </c>
      <c r="F46">
        <v>2.6503999999999899E-2</v>
      </c>
      <c r="G46">
        <v>2.8268883034741701</v>
      </c>
      <c r="H46">
        <v>0</v>
      </c>
      <c r="I46">
        <v>0</v>
      </c>
      <c r="J46">
        <v>2.6503999999999899E-2</v>
      </c>
      <c r="K46">
        <v>2.8268883034741701</v>
      </c>
      <c r="L46">
        <v>1</v>
      </c>
      <c r="M46">
        <v>1</v>
      </c>
    </row>
    <row r="47" spans="1:13" x14ac:dyDescent="0.2">
      <c r="A47" s="4" t="s">
        <v>1923</v>
      </c>
      <c r="B47">
        <v>58.006992652690002</v>
      </c>
      <c r="C47">
        <v>0</v>
      </c>
      <c r="D47" t="s">
        <v>3469</v>
      </c>
      <c r="E47" t="str">
        <v>3HAD80_m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4" t="s">
        <v>1928</v>
      </c>
      <c r="B48">
        <v>0</v>
      </c>
      <c r="C48">
        <v>0</v>
      </c>
      <c r="D48" t="s">
        <v>3470</v>
      </c>
      <c r="E48" t="str">
        <v>3HAO_c</v>
      </c>
      <c r="F48">
        <v>1.9999999999975299E-5</v>
      </c>
      <c r="G48">
        <v>2.0000000002641999E-5</v>
      </c>
      <c r="H48">
        <v>0</v>
      </c>
      <c r="I48">
        <v>0</v>
      </c>
      <c r="J48">
        <v>1.9999999999975299E-5</v>
      </c>
      <c r="K48">
        <v>2.0000000002641999E-5</v>
      </c>
      <c r="L48">
        <v>1</v>
      </c>
      <c r="M48">
        <v>1</v>
      </c>
    </row>
    <row r="49" spans="1:13" x14ac:dyDescent="0.2">
      <c r="A49" s="4" t="s">
        <v>1929</v>
      </c>
      <c r="B49">
        <v>22.694844983700001</v>
      </c>
      <c r="C49">
        <v>0</v>
      </c>
      <c r="D49" t="s">
        <v>3471</v>
      </c>
      <c r="E49" t="str">
        <v>3HBHYOX_c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4" t="s">
        <v>2052</v>
      </c>
      <c r="B50">
        <v>0</v>
      </c>
      <c r="C50">
        <v>0</v>
      </c>
      <c r="D50" t="s">
        <v>3472</v>
      </c>
      <c r="E50" t="str">
        <v>3HBRDH_c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4" t="s">
        <v>1924</v>
      </c>
      <c r="B51">
        <v>11.697939625249999</v>
      </c>
      <c r="C51">
        <v>0</v>
      </c>
      <c r="D51" t="s">
        <v>3466</v>
      </c>
      <c r="E51" t="str">
        <v>3HCINNMH_c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4" t="s">
        <v>2006</v>
      </c>
      <c r="B52">
        <v>999.26449859482</v>
      </c>
      <c r="C52">
        <v>-1000</v>
      </c>
      <c r="D52" t="s">
        <v>3466</v>
      </c>
      <c r="E52" t="str">
        <v>3HPPPNH_c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4" t="s">
        <v>1996</v>
      </c>
      <c r="B53">
        <v>0</v>
      </c>
      <c r="C53">
        <v>0</v>
      </c>
      <c r="D53" t="s">
        <v>3460</v>
      </c>
      <c r="E53" t="str">
        <v>3HXPHBt_c_m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4" t="s">
        <v>1925</v>
      </c>
      <c r="B54">
        <v>1000</v>
      </c>
      <c r="C54">
        <v>-1000</v>
      </c>
      <c r="D54" t="s">
        <v>3470</v>
      </c>
      <c r="E54" t="str">
        <v>3INDACNLAH_c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4" t="s">
        <v>2053</v>
      </c>
      <c r="B55">
        <v>0</v>
      </c>
      <c r="C55">
        <v>0</v>
      </c>
      <c r="D55" t="s">
        <v>3471</v>
      </c>
      <c r="E55" t="str">
        <v>3IPM3MT_c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4" t="s">
        <v>2049</v>
      </c>
      <c r="B56">
        <v>0</v>
      </c>
      <c r="C56">
        <v>0</v>
      </c>
      <c r="D56" t="s">
        <v>3460</v>
      </c>
      <c r="E56" t="str">
        <v>3MBALDt_c_e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4" t="s">
        <v>2004</v>
      </c>
      <c r="B57">
        <v>0</v>
      </c>
      <c r="C57">
        <v>0</v>
      </c>
      <c r="D57" t="s">
        <v>3460</v>
      </c>
      <c r="E57" t="str">
        <v>3MBALDt_c_m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4" t="s">
        <v>1986</v>
      </c>
      <c r="B58">
        <v>3.0328024789499999</v>
      </c>
      <c r="C58">
        <v>0</v>
      </c>
      <c r="D58" t="s">
        <v>3463</v>
      </c>
      <c r="E58" t="str">
        <v>3MLCLAT_mm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4" t="s">
        <v>2055</v>
      </c>
      <c r="B59">
        <v>0</v>
      </c>
      <c r="C59">
        <v>0</v>
      </c>
      <c r="D59" t="s">
        <v>3471</v>
      </c>
      <c r="E59" t="str">
        <v>3MOBDC_c</v>
      </c>
      <c r="F59">
        <v>0</v>
      </c>
      <c r="G59">
        <v>4.2886052711851201</v>
      </c>
      <c r="H59">
        <v>0</v>
      </c>
      <c r="I59">
        <v>0</v>
      </c>
      <c r="J59">
        <v>0</v>
      </c>
      <c r="K59">
        <v>4.2886052711851201</v>
      </c>
      <c r="L59">
        <v>0</v>
      </c>
      <c r="M59">
        <v>1</v>
      </c>
    </row>
    <row r="60" spans="1:13" x14ac:dyDescent="0.2">
      <c r="A60" s="4" t="s">
        <v>3451</v>
      </c>
      <c r="B60">
        <v>3451.2384252713705</v>
      </c>
      <c r="C60">
        <v>-2999.9</v>
      </c>
      <c r="D60" t="s">
        <v>3471</v>
      </c>
      <c r="E60" t="str">
        <v>3MOBR_m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D61" t="s">
        <v>3471</v>
      </c>
      <c r="E61" t="str">
        <v>3MOPDC_c</v>
      </c>
      <c r="F61">
        <v>0</v>
      </c>
      <c r="G61">
        <v>3.2299306328941899</v>
      </c>
      <c r="H61">
        <v>0</v>
      </c>
      <c r="I61">
        <v>0</v>
      </c>
      <c r="J61">
        <v>0</v>
      </c>
      <c r="K61">
        <v>3.2299306328941899</v>
      </c>
      <c r="L61">
        <v>0</v>
      </c>
      <c r="M61">
        <v>1</v>
      </c>
    </row>
    <row r="62" spans="1:13" x14ac:dyDescent="0.2">
      <c r="D62" t="s">
        <v>3471</v>
      </c>
      <c r="E62" t="str">
        <v>3MOPR_m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D63" t="s">
        <v>3460</v>
      </c>
      <c r="E63" t="str">
        <v>3MOPt_c_e</v>
      </c>
      <c r="F63">
        <v>-3.1663993458584998</v>
      </c>
      <c r="G63">
        <v>0</v>
      </c>
      <c r="H63">
        <v>0</v>
      </c>
      <c r="I63">
        <v>0</v>
      </c>
      <c r="J63">
        <v>-3.1663993458584998</v>
      </c>
      <c r="K63">
        <v>0</v>
      </c>
      <c r="L63">
        <v>-1</v>
      </c>
      <c r="M63">
        <v>0</v>
      </c>
    </row>
    <row r="64" spans="1:13" x14ac:dyDescent="0.2">
      <c r="D64" t="s">
        <v>3473</v>
      </c>
      <c r="E64" t="str">
        <v>3NP4H5MOBCL_m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4:13" x14ac:dyDescent="0.2">
      <c r="D65" t="s">
        <v>3473</v>
      </c>
      <c r="E65" t="str">
        <v>3NPDHBZH_m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4:13" x14ac:dyDescent="0.2">
      <c r="D66" t="s">
        <v>3473</v>
      </c>
      <c r="E66" t="str">
        <v>3NPDHMT_m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4:13" x14ac:dyDescent="0.2">
      <c r="D67" t="s">
        <v>3468</v>
      </c>
      <c r="E67" t="str">
        <v>3OACE200_rm</v>
      </c>
      <c r="F67">
        <v>2.3783842629999902E-3</v>
      </c>
      <c r="G67">
        <v>7.3089273251549498</v>
      </c>
      <c r="H67">
        <v>0</v>
      </c>
      <c r="I67">
        <v>0</v>
      </c>
      <c r="J67">
        <v>2.3783842629999902E-3</v>
      </c>
      <c r="K67">
        <v>7.3089273251549498</v>
      </c>
      <c r="L67">
        <v>1</v>
      </c>
      <c r="M67">
        <v>1</v>
      </c>
    </row>
    <row r="68" spans="4:13" x14ac:dyDescent="0.2">
      <c r="D68" t="s">
        <v>3468</v>
      </c>
      <c r="E68" t="str">
        <v>3OACE220_rm</v>
      </c>
      <c r="F68">
        <v>2.3783842629999902E-3</v>
      </c>
      <c r="G68">
        <v>5.6681758330006602</v>
      </c>
      <c r="H68">
        <v>0</v>
      </c>
      <c r="I68">
        <v>0</v>
      </c>
      <c r="J68">
        <v>2.3783842629999902E-3</v>
      </c>
      <c r="K68">
        <v>5.6681758330006602</v>
      </c>
      <c r="L68">
        <v>1</v>
      </c>
      <c r="M68">
        <v>1</v>
      </c>
    </row>
    <row r="69" spans="4:13" x14ac:dyDescent="0.2">
      <c r="D69" t="s">
        <v>3468</v>
      </c>
      <c r="E69" t="str">
        <v>3OACE240_rm</v>
      </c>
      <c r="F69">
        <v>1.9455280129999999E-3</v>
      </c>
      <c r="G69">
        <v>4.6287518656527604</v>
      </c>
      <c r="H69">
        <v>0</v>
      </c>
      <c r="I69">
        <v>0</v>
      </c>
      <c r="J69">
        <v>1.9455280129999999E-3</v>
      </c>
      <c r="K69">
        <v>4.6287518656527604</v>
      </c>
      <c r="L69">
        <v>1</v>
      </c>
      <c r="M69">
        <v>1</v>
      </c>
    </row>
    <row r="70" spans="4:13" x14ac:dyDescent="0.2">
      <c r="D70" t="s">
        <v>3468</v>
      </c>
      <c r="E70" t="str">
        <v>3OACE260_rm</v>
      </c>
      <c r="F70">
        <v>4.0404999999999998E-4</v>
      </c>
      <c r="G70">
        <v>3.9102286939326998</v>
      </c>
      <c r="H70">
        <v>0</v>
      </c>
      <c r="I70">
        <v>0</v>
      </c>
      <c r="J70">
        <v>4.0404999999999998E-4</v>
      </c>
      <c r="K70">
        <v>3.9102286939326998</v>
      </c>
      <c r="L70">
        <v>1</v>
      </c>
      <c r="M70">
        <v>1</v>
      </c>
    </row>
    <row r="71" spans="4:13" x14ac:dyDescent="0.2">
      <c r="D71" t="s">
        <v>3468</v>
      </c>
      <c r="E71" t="str">
        <v>3OACR200_rm</v>
      </c>
      <c r="F71">
        <v>2.3783842629999902E-3</v>
      </c>
      <c r="G71">
        <v>7.3089273251549498</v>
      </c>
      <c r="H71">
        <v>0</v>
      </c>
      <c r="I71">
        <v>0</v>
      </c>
      <c r="J71">
        <v>2.3783842629999902E-3</v>
      </c>
      <c r="K71">
        <v>7.3089273251549498</v>
      </c>
      <c r="L71">
        <v>1</v>
      </c>
      <c r="M71">
        <v>1</v>
      </c>
    </row>
    <row r="72" spans="4:13" x14ac:dyDescent="0.2">
      <c r="D72" t="s">
        <v>3468</v>
      </c>
      <c r="E72" t="str">
        <v>3OACR220_rm</v>
      </c>
      <c r="F72">
        <v>2.3783842629999902E-3</v>
      </c>
      <c r="G72">
        <v>5.6681758330006602</v>
      </c>
      <c r="H72">
        <v>0</v>
      </c>
      <c r="I72">
        <v>0</v>
      </c>
      <c r="J72">
        <v>2.3783842629999902E-3</v>
      </c>
      <c r="K72">
        <v>5.6681758330006602</v>
      </c>
      <c r="L72">
        <v>1</v>
      </c>
      <c r="M72">
        <v>1</v>
      </c>
    </row>
    <row r="73" spans="4:13" x14ac:dyDescent="0.2">
      <c r="D73" t="s">
        <v>3468</v>
      </c>
      <c r="E73" t="str">
        <v>3OACR240_rm</v>
      </c>
      <c r="F73">
        <v>1.9455280129999999E-3</v>
      </c>
      <c r="G73">
        <v>4.6287518656527604</v>
      </c>
      <c r="H73">
        <v>0</v>
      </c>
      <c r="I73">
        <v>0</v>
      </c>
      <c r="J73">
        <v>1.9455280129999999E-3</v>
      </c>
      <c r="K73">
        <v>4.6287518656527604</v>
      </c>
      <c r="L73">
        <v>1</v>
      </c>
      <c r="M73">
        <v>1</v>
      </c>
    </row>
    <row r="74" spans="4:13" x14ac:dyDescent="0.2">
      <c r="D74" t="s">
        <v>3468</v>
      </c>
      <c r="E74" t="str">
        <v>3OACR260_rm</v>
      </c>
      <c r="F74">
        <v>4.0404999999999998E-4</v>
      </c>
      <c r="G74">
        <v>3.9102286939326998</v>
      </c>
      <c r="H74">
        <v>0</v>
      </c>
      <c r="I74">
        <v>0</v>
      </c>
      <c r="J74">
        <v>4.0404999999999998E-4</v>
      </c>
      <c r="K74">
        <v>3.9102286939326998</v>
      </c>
      <c r="L74">
        <v>1</v>
      </c>
      <c r="M74">
        <v>1</v>
      </c>
    </row>
    <row r="75" spans="4:13" x14ac:dyDescent="0.2">
      <c r="D75" t="s">
        <v>3474</v>
      </c>
      <c r="E75" t="str">
        <v>3OADPCOAT_m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4:13" x14ac:dyDescent="0.2">
      <c r="D76" t="s">
        <v>3469</v>
      </c>
      <c r="E76" t="str">
        <v>3OAR100_c</v>
      </c>
      <c r="F76">
        <v>2.6503999999999899E-2</v>
      </c>
      <c r="G76">
        <v>2.8268883034741799</v>
      </c>
      <c r="H76">
        <v>0</v>
      </c>
      <c r="I76">
        <v>0</v>
      </c>
      <c r="J76">
        <v>2.6503999999999899E-2</v>
      </c>
      <c r="K76">
        <v>2.8268883034741799</v>
      </c>
      <c r="L76">
        <v>1</v>
      </c>
      <c r="M76">
        <v>1</v>
      </c>
    </row>
    <row r="77" spans="4:13" x14ac:dyDescent="0.2">
      <c r="D77" t="s">
        <v>3469</v>
      </c>
      <c r="E77" t="str">
        <v>3OAR120_c</v>
      </c>
      <c r="F77">
        <v>2.6503999999999899E-2</v>
      </c>
      <c r="G77">
        <v>2.8268883034741399</v>
      </c>
      <c r="H77">
        <v>0</v>
      </c>
      <c r="I77">
        <v>0</v>
      </c>
      <c r="J77">
        <v>2.6503999999999899E-2</v>
      </c>
      <c r="K77">
        <v>2.8268883034741399</v>
      </c>
      <c r="L77">
        <v>1</v>
      </c>
      <c r="M77">
        <v>1</v>
      </c>
    </row>
    <row r="78" spans="4:13" x14ac:dyDescent="0.2">
      <c r="D78" t="s">
        <v>3469</v>
      </c>
      <c r="E78" t="str">
        <v>3OAR140_c</v>
      </c>
      <c r="F78">
        <v>2.6503999999999899E-2</v>
      </c>
      <c r="G78">
        <v>2.8268883034741799</v>
      </c>
      <c r="H78">
        <v>0</v>
      </c>
      <c r="I78">
        <v>0</v>
      </c>
      <c r="J78">
        <v>2.6503999999999899E-2</v>
      </c>
      <c r="K78">
        <v>2.8268883034741799</v>
      </c>
      <c r="L78">
        <v>1</v>
      </c>
      <c r="M78">
        <v>1</v>
      </c>
    </row>
    <row r="79" spans="4:13" x14ac:dyDescent="0.2">
      <c r="D79" t="s">
        <v>3469</v>
      </c>
      <c r="E79" t="str">
        <v>3OAR160_c</v>
      </c>
      <c r="F79">
        <v>2.6504E-2</v>
      </c>
      <c r="G79">
        <v>17.389051691143202</v>
      </c>
      <c r="H79">
        <v>0</v>
      </c>
      <c r="I79">
        <v>0</v>
      </c>
      <c r="J79">
        <v>2.6504E-2</v>
      </c>
      <c r="K79">
        <v>17.389051691143202</v>
      </c>
      <c r="L79">
        <v>1</v>
      </c>
      <c r="M79">
        <v>1</v>
      </c>
    </row>
    <row r="80" spans="4:13" x14ac:dyDescent="0.2">
      <c r="D80" t="s">
        <v>3469</v>
      </c>
      <c r="E80" t="str">
        <v>3OAR180_c</v>
      </c>
      <c r="F80">
        <v>2.00755301999999E-2</v>
      </c>
      <c r="G80">
        <v>10.3050329679338</v>
      </c>
      <c r="H80">
        <v>0</v>
      </c>
      <c r="I80">
        <v>0</v>
      </c>
      <c r="J80">
        <v>2.00755301999999E-2</v>
      </c>
      <c r="K80">
        <v>10.3050329679338</v>
      </c>
      <c r="L80">
        <v>1</v>
      </c>
      <c r="M80">
        <v>1</v>
      </c>
    </row>
    <row r="81" spans="4:13" x14ac:dyDescent="0.2">
      <c r="D81" t="s">
        <v>3469</v>
      </c>
      <c r="E81" t="str">
        <v>3OAR40_c</v>
      </c>
      <c r="F81">
        <v>2.6503999999999899E-2</v>
      </c>
      <c r="G81">
        <v>2.8268883034741501</v>
      </c>
      <c r="H81">
        <v>0</v>
      </c>
      <c r="I81">
        <v>0</v>
      </c>
      <c r="J81">
        <v>2.6503999999999899E-2</v>
      </c>
      <c r="K81">
        <v>2.8268883034741501</v>
      </c>
      <c r="L81">
        <v>1</v>
      </c>
      <c r="M81">
        <v>1</v>
      </c>
    </row>
    <row r="82" spans="4:13" x14ac:dyDescent="0.2">
      <c r="D82" t="s">
        <v>3469</v>
      </c>
      <c r="E82" t="str">
        <v>3OAR40_m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4:13" x14ac:dyDescent="0.2">
      <c r="D83" t="s">
        <v>3469</v>
      </c>
      <c r="E83" t="str">
        <v>3OAR60_c</v>
      </c>
      <c r="F83">
        <v>2.6503999999999899E-2</v>
      </c>
      <c r="G83">
        <v>2.8268883034741799</v>
      </c>
      <c r="H83">
        <v>0</v>
      </c>
      <c r="I83">
        <v>0</v>
      </c>
      <c r="J83">
        <v>2.6503999999999899E-2</v>
      </c>
      <c r="K83">
        <v>2.8268883034741799</v>
      </c>
      <c r="L83">
        <v>1</v>
      </c>
      <c r="M83">
        <v>1</v>
      </c>
    </row>
    <row r="84" spans="4:13" x14ac:dyDescent="0.2">
      <c r="D84" t="s">
        <v>3469</v>
      </c>
      <c r="E84" t="str">
        <v>3OAR60_m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4:13" x14ac:dyDescent="0.2">
      <c r="D85" t="s">
        <v>3469</v>
      </c>
      <c r="E85" t="str">
        <v>3OAR80_c</v>
      </c>
      <c r="F85">
        <v>2.6503999999999899E-2</v>
      </c>
      <c r="G85">
        <v>2.8268883034741501</v>
      </c>
      <c r="H85">
        <v>0</v>
      </c>
      <c r="I85">
        <v>0</v>
      </c>
      <c r="J85">
        <v>2.6503999999999899E-2</v>
      </c>
      <c r="K85">
        <v>2.8268883034741501</v>
      </c>
      <c r="L85">
        <v>1</v>
      </c>
      <c r="M85">
        <v>1</v>
      </c>
    </row>
    <row r="86" spans="4:13" x14ac:dyDescent="0.2">
      <c r="D86" t="s">
        <v>3469</v>
      </c>
      <c r="E86" t="str">
        <v>3OAR80_m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4:13" x14ac:dyDescent="0.2">
      <c r="D87" t="s">
        <v>3469</v>
      </c>
      <c r="E87" t="str">
        <v>3OAS100_c</v>
      </c>
      <c r="F87">
        <v>2.6503999999999899E-2</v>
      </c>
      <c r="G87">
        <v>2.8268883034741501</v>
      </c>
      <c r="H87">
        <v>0</v>
      </c>
      <c r="I87">
        <v>0</v>
      </c>
      <c r="J87">
        <v>2.6503999999999899E-2</v>
      </c>
      <c r="K87">
        <v>2.8268883034741501</v>
      </c>
      <c r="L87">
        <v>1</v>
      </c>
      <c r="M87">
        <v>1</v>
      </c>
    </row>
    <row r="88" spans="4:13" x14ac:dyDescent="0.2">
      <c r="D88" t="s">
        <v>3469</v>
      </c>
      <c r="E88" t="str">
        <v>3OAS120_c</v>
      </c>
      <c r="F88">
        <v>2.6503999999999899E-2</v>
      </c>
      <c r="G88">
        <v>2.8268883034741501</v>
      </c>
      <c r="H88">
        <v>0</v>
      </c>
      <c r="I88">
        <v>0</v>
      </c>
      <c r="J88">
        <v>2.6503999999999899E-2</v>
      </c>
      <c r="K88">
        <v>2.8268883034741501</v>
      </c>
      <c r="L88">
        <v>1</v>
      </c>
      <c r="M88">
        <v>1</v>
      </c>
    </row>
    <row r="89" spans="4:13" x14ac:dyDescent="0.2">
      <c r="D89" t="s">
        <v>3469</v>
      </c>
      <c r="E89" t="str">
        <v>3OAS140_c</v>
      </c>
      <c r="F89">
        <v>2.6503999999999899E-2</v>
      </c>
      <c r="G89">
        <v>2.8268883034741501</v>
      </c>
      <c r="H89">
        <v>0</v>
      </c>
      <c r="I89">
        <v>0</v>
      </c>
      <c r="J89">
        <v>2.6503999999999899E-2</v>
      </c>
      <c r="K89">
        <v>2.8268883034741501</v>
      </c>
      <c r="L89">
        <v>1</v>
      </c>
      <c r="M89">
        <v>1</v>
      </c>
    </row>
    <row r="90" spans="4:13" x14ac:dyDescent="0.2">
      <c r="D90" t="s">
        <v>3469</v>
      </c>
      <c r="E90" t="str">
        <v>3OAS160_c</v>
      </c>
      <c r="F90">
        <v>2.6504E-2</v>
      </c>
      <c r="G90">
        <v>17.389051691142999</v>
      </c>
      <c r="H90">
        <v>0</v>
      </c>
      <c r="I90">
        <v>0</v>
      </c>
      <c r="J90">
        <v>2.6504E-2</v>
      </c>
      <c r="K90">
        <v>17.389051691142999</v>
      </c>
      <c r="L90">
        <v>1</v>
      </c>
      <c r="M90">
        <v>1</v>
      </c>
    </row>
    <row r="91" spans="4:13" x14ac:dyDescent="0.2">
      <c r="D91" t="s">
        <v>3469</v>
      </c>
      <c r="E91" t="str">
        <v>3OAS180_c</v>
      </c>
      <c r="F91">
        <v>2.00755302E-2</v>
      </c>
      <c r="G91">
        <v>10.3050329679338</v>
      </c>
      <c r="H91">
        <v>0</v>
      </c>
      <c r="I91">
        <v>0</v>
      </c>
      <c r="J91">
        <v>2.00755302E-2</v>
      </c>
      <c r="K91">
        <v>10.3050329679338</v>
      </c>
      <c r="L91">
        <v>1</v>
      </c>
      <c r="M91">
        <v>1</v>
      </c>
    </row>
    <row r="92" spans="4:13" x14ac:dyDescent="0.2">
      <c r="D92" t="s">
        <v>3469</v>
      </c>
      <c r="E92" t="str">
        <v>3OAS40_c</v>
      </c>
      <c r="F92">
        <v>2.6503999999999899E-2</v>
      </c>
      <c r="G92">
        <v>2.8268883034741701</v>
      </c>
      <c r="H92">
        <v>0</v>
      </c>
      <c r="I92">
        <v>0</v>
      </c>
      <c r="J92">
        <v>2.6503999999999899E-2</v>
      </c>
      <c r="K92">
        <v>2.8268883034741701</v>
      </c>
      <c r="L92">
        <v>1</v>
      </c>
      <c r="M92">
        <v>1</v>
      </c>
    </row>
    <row r="93" spans="4:13" x14ac:dyDescent="0.2">
      <c r="D93" t="s">
        <v>3469</v>
      </c>
      <c r="E93" t="str">
        <v>3OAS60_c</v>
      </c>
      <c r="F93">
        <v>2.6503999999999899E-2</v>
      </c>
      <c r="G93">
        <v>2.8268883034741701</v>
      </c>
      <c r="H93">
        <v>0</v>
      </c>
      <c r="I93">
        <v>0</v>
      </c>
      <c r="J93">
        <v>2.6503999999999899E-2</v>
      </c>
      <c r="K93">
        <v>2.8268883034741701</v>
      </c>
      <c r="L93">
        <v>1</v>
      </c>
      <c r="M93">
        <v>1</v>
      </c>
    </row>
    <row r="94" spans="4:13" x14ac:dyDescent="0.2">
      <c r="D94" t="s">
        <v>3469</v>
      </c>
      <c r="E94" t="str">
        <v>3OAS80_c</v>
      </c>
      <c r="F94">
        <v>2.6503999999999899E-2</v>
      </c>
      <c r="G94">
        <v>2.8268883034741701</v>
      </c>
      <c r="H94">
        <v>0</v>
      </c>
      <c r="I94">
        <v>0</v>
      </c>
      <c r="J94">
        <v>2.6503999999999899E-2</v>
      </c>
      <c r="K94">
        <v>2.8268883034741701</v>
      </c>
      <c r="L94">
        <v>1</v>
      </c>
      <c r="M94">
        <v>1</v>
      </c>
    </row>
    <row r="95" spans="4:13" x14ac:dyDescent="0.2">
      <c r="D95" t="s">
        <v>3460</v>
      </c>
      <c r="E95" t="str">
        <v>4ABUTNt_c_m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4:13" x14ac:dyDescent="0.2">
      <c r="D96" t="s">
        <v>3460</v>
      </c>
      <c r="E96" t="str">
        <v>4ABUTt_c_m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4:13" x14ac:dyDescent="0.2">
      <c r="D97" t="s">
        <v>3460</v>
      </c>
      <c r="E97" t="str">
        <v>4ABUTtps_e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4:13" x14ac:dyDescent="0.2">
      <c r="D98" t="s">
        <v>3460</v>
      </c>
      <c r="E98" t="str">
        <v>4ABZt_c_e</v>
      </c>
      <c r="F98">
        <v>0</v>
      </c>
      <c r="G98">
        <v>2.8971155139768099</v>
      </c>
      <c r="H98">
        <v>0</v>
      </c>
      <c r="I98">
        <v>0</v>
      </c>
      <c r="J98">
        <v>0</v>
      </c>
      <c r="K98">
        <v>2.8971155139768099</v>
      </c>
      <c r="L98">
        <v>0</v>
      </c>
      <c r="M98">
        <v>1</v>
      </c>
    </row>
    <row r="99" spans="4:13" x14ac:dyDescent="0.2">
      <c r="D99" t="s">
        <v>3460</v>
      </c>
      <c r="E99" t="str">
        <v>4ABZt_c_m</v>
      </c>
      <c r="F99">
        <v>1.0000000000002999E-5</v>
      </c>
      <c r="G99">
        <v>1.0000000000002999E-5</v>
      </c>
      <c r="H99">
        <v>0</v>
      </c>
      <c r="I99">
        <v>0</v>
      </c>
      <c r="J99">
        <v>1.0000000000002999E-5</v>
      </c>
      <c r="K99">
        <v>1.0000000000002999E-5</v>
      </c>
      <c r="L99">
        <v>1</v>
      </c>
      <c r="M99">
        <v>1</v>
      </c>
    </row>
    <row r="100" spans="4:13" x14ac:dyDescent="0.2">
      <c r="D100" t="s">
        <v>3475</v>
      </c>
      <c r="E100" t="str">
        <v>4AMPMS_c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4:13" x14ac:dyDescent="0.2">
      <c r="D101" t="s">
        <v>3473</v>
      </c>
      <c r="E101" t="str">
        <v>4CMCOAL_c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4:13" x14ac:dyDescent="0.2">
      <c r="D102" t="s">
        <v>3473</v>
      </c>
      <c r="E102" t="str">
        <v>4CMCOAL_x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4:13" x14ac:dyDescent="0.2">
      <c r="D103" t="s">
        <v>3471</v>
      </c>
      <c r="E103" t="str">
        <v>4DPMIPPH_c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4:13" x14ac:dyDescent="0.2">
      <c r="D104" t="s">
        <v>3460</v>
      </c>
      <c r="E104" t="str">
        <v>4H2OGLTt_c_m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4:13" x14ac:dyDescent="0.2">
      <c r="D105" t="s">
        <v>3460</v>
      </c>
      <c r="E105" t="str">
        <v>4H2OGLTt_c_x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4:13" x14ac:dyDescent="0.2">
      <c r="D106" t="s">
        <v>3473</v>
      </c>
      <c r="E106" t="str">
        <v>4HBZCOAS_c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4:13" x14ac:dyDescent="0.2">
      <c r="D107" t="s">
        <v>3473</v>
      </c>
      <c r="E107" t="str">
        <v>4HBZF_c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4:13" x14ac:dyDescent="0.2">
      <c r="D108" t="s">
        <v>3473</v>
      </c>
      <c r="E108" t="str">
        <v>4HBZNPT_m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4:13" x14ac:dyDescent="0.2">
      <c r="D109" t="s">
        <v>3460</v>
      </c>
      <c r="E109" t="str">
        <v>4HBZt_c_m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4:13" x14ac:dyDescent="0.2">
      <c r="D110" t="s">
        <v>3465</v>
      </c>
      <c r="E110" t="str">
        <v>4HGLSD_m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4:13" x14ac:dyDescent="0.2">
      <c r="D111" t="s">
        <v>3476</v>
      </c>
      <c r="E111" t="str">
        <v>4HPEOR_c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4:13" x14ac:dyDescent="0.2">
      <c r="D112" t="s">
        <v>3473</v>
      </c>
      <c r="E112" t="str">
        <v>4HPLH_c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4:13" x14ac:dyDescent="0.2">
      <c r="D113" t="s">
        <v>3476</v>
      </c>
      <c r="E113" t="str">
        <v>4HPPCL_c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4:13" x14ac:dyDescent="0.2">
      <c r="D114" t="s">
        <v>3473</v>
      </c>
      <c r="E114" t="str">
        <v>4HPPR_c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4:13" x14ac:dyDescent="0.2">
      <c r="D115" t="s">
        <v>3477</v>
      </c>
      <c r="E115" t="str">
        <v>4HTHRS_c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4:13" x14ac:dyDescent="0.2">
      <c r="D116" t="s">
        <v>3471</v>
      </c>
      <c r="E116" t="str">
        <v>4MOPR_m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4:13" x14ac:dyDescent="0.2">
      <c r="D117" t="s">
        <v>3460</v>
      </c>
      <c r="E117" t="str">
        <v>5AOPt_c_m</v>
      </c>
      <c r="F117">
        <v>-8.0000000000000007E-5</v>
      </c>
      <c r="G117">
        <v>-8.0000000000000007E-5</v>
      </c>
      <c r="H117">
        <v>0</v>
      </c>
      <c r="I117">
        <v>0</v>
      </c>
      <c r="J117">
        <v>-8.0000000000000007E-5</v>
      </c>
      <c r="K117">
        <v>-8.0000000000000007E-5</v>
      </c>
      <c r="L117">
        <v>-1</v>
      </c>
      <c r="M117">
        <v>-1</v>
      </c>
    </row>
    <row r="118" spans="4:13" x14ac:dyDescent="0.2">
      <c r="D118" t="s">
        <v>3460</v>
      </c>
      <c r="E118" t="str">
        <v>5AOPtps_e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4:13" x14ac:dyDescent="0.2">
      <c r="D119" t="s">
        <v>3460</v>
      </c>
      <c r="E119" t="str">
        <v>5FTHFt_c_e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4:13" x14ac:dyDescent="0.2">
      <c r="D120" t="s">
        <v>3471</v>
      </c>
      <c r="E120" t="str">
        <v>6DPMIPPH_c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4:13" x14ac:dyDescent="0.2">
      <c r="D121" t="s">
        <v>3478</v>
      </c>
      <c r="E121" t="str">
        <v>AACTOOR_c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4:13" x14ac:dyDescent="0.2">
      <c r="D122" t="s">
        <v>3479</v>
      </c>
      <c r="E122" t="str">
        <v>AASADy_c</v>
      </c>
      <c r="F122">
        <v>2.5974299999999999E-2</v>
      </c>
      <c r="G122">
        <v>2.94842754640122</v>
      </c>
      <c r="H122">
        <v>0</v>
      </c>
      <c r="I122">
        <v>0</v>
      </c>
      <c r="J122">
        <v>2.5974299999999999E-2</v>
      </c>
      <c r="K122">
        <v>2.94842754640122</v>
      </c>
      <c r="L122">
        <v>1</v>
      </c>
      <c r="M122">
        <v>1</v>
      </c>
    </row>
    <row r="123" spans="4:13" x14ac:dyDescent="0.2">
      <c r="D123" t="s">
        <v>3479</v>
      </c>
      <c r="E123" t="str">
        <v>AATA_c</v>
      </c>
      <c r="F123">
        <v>2.5974299999999999E-2</v>
      </c>
      <c r="G123">
        <v>2.9484275464011498</v>
      </c>
      <c r="H123">
        <v>0</v>
      </c>
      <c r="I123">
        <v>0</v>
      </c>
      <c r="J123">
        <v>2.5974299999999999E-2</v>
      </c>
      <c r="K123">
        <v>2.9484275464011498</v>
      </c>
      <c r="L123">
        <v>1</v>
      </c>
      <c r="M123">
        <v>1</v>
      </c>
    </row>
    <row r="124" spans="4:13" x14ac:dyDescent="0.2">
      <c r="D124" t="s">
        <v>3465</v>
      </c>
      <c r="E124" t="str">
        <v>ABTA_c</v>
      </c>
      <c r="F124">
        <v>1.0000000000000001E-5</v>
      </c>
      <c r="G124">
        <v>15.1840511818113</v>
      </c>
      <c r="H124">
        <v>0</v>
      </c>
      <c r="I124">
        <v>0</v>
      </c>
      <c r="J124">
        <v>1.0000000000000001E-5</v>
      </c>
      <c r="K124">
        <v>15.1840511818113</v>
      </c>
      <c r="L124">
        <v>1</v>
      </c>
      <c r="M124">
        <v>1</v>
      </c>
    </row>
    <row r="125" spans="4:13" x14ac:dyDescent="0.2">
      <c r="D125" t="s">
        <v>3464</v>
      </c>
      <c r="E125" t="str">
        <v>ABTD2Dx_c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4:13" x14ac:dyDescent="0.2">
      <c r="D126" t="s">
        <v>3464</v>
      </c>
      <c r="E126" t="str">
        <v>ABTD2Dy_c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4:13" x14ac:dyDescent="0.2">
      <c r="D127" t="s">
        <v>3464</v>
      </c>
      <c r="E127" t="str">
        <v>ABTD4Dx_c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4:13" x14ac:dyDescent="0.2">
      <c r="D128" t="s">
        <v>3464</v>
      </c>
      <c r="E128" t="str">
        <v>ABTD4Dy_c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4:13" x14ac:dyDescent="0.2">
      <c r="D129" t="s">
        <v>3460</v>
      </c>
      <c r="E129" t="str">
        <v>ABTDt_c_e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4:13" x14ac:dyDescent="0.2">
      <c r="D130" t="s">
        <v>3464</v>
      </c>
      <c r="E130" t="str">
        <v>ABTLD_c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4:13" x14ac:dyDescent="0.2">
      <c r="D131" t="s">
        <v>3460</v>
      </c>
      <c r="E131" t="str">
        <v>ABTt_c_e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4:13" x14ac:dyDescent="0.2">
      <c r="D132" t="s">
        <v>3480</v>
      </c>
      <c r="E132" t="str">
        <v>ABUTD_m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4:13" x14ac:dyDescent="0.2">
      <c r="D133" t="s">
        <v>3481</v>
      </c>
      <c r="E133" t="str">
        <v>ACACT100i_m</v>
      </c>
      <c r="F133">
        <v>0</v>
      </c>
      <c r="G133">
        <v>2.80038430347417</v>
      </c>
      <c r="H133">
        <v>0</v>
      </c>
      <c r="I133">
        <v>0</v>
      </c>
      <c r="J133">
        <v>0</v>
      </c>
      <c r="K133">
        <v>2.80038430347417</v>
      </c>
      <c r="L133">
        <v>0</v>
      </c>
      <c r="M133">
        <v>1</v>
      </c>
    </row>
    <row r="134" spans="4:13" x14ac:dyDescent="0.2">
      <c r="D134" t="s">
        <v>3481</v>
      </c>
      <c r="E134" t="str">
        <v>ACACT100i_x</v>
      </c>
      <c r="F134">
        <v>0</v>
      </c>
      <c r="G134">
        <v>2.65299565592289</v>
      </c>
      <c r="H134">
        <v>0</v>
      </c>
      <c r="I134">
        <v>0</v>
      </c>
      <c r="J134">
        <v>0</v>
      </c>
      <c r="K134">
        <v>2.65299565592289</v>
      </c>
      <c r="L134">
        <v>0</v>
      </c>
      <c r="M134">
        <v>1</v>
      </c>
    </row>
    <row r="135" spans="4:13" x14ac:dyDescent="0.2">
      <c r="D135" t="s">
        <v>3481</v>
      </c>
      <c r="E135" t="str">
        <v>ACACT101ei_x</v>
      </c>
      <c r="F135">
        <v>0</v>
      </c>
      <c r="G135">
        <v>2.1002882276056098</v>
      </c>
      <c r="H135">
        <v>0</v>
      </c>
      <c r="I135">
        <v>0</v>
      </c>
      <c r="J135">
        <v>0</v>
      </c>
      <c r="K135">
        <v>2.1002882276056098</v>
      </c>
      <c r="L135">
        <v>0</v>
      </c>
      <c r="M135">
        <v>1</v>
      </c>
    </row>
    <row r="136" spans="4:13" x14ac:dyDescent="0.2">
      <c r="D136" t="s">
        <v>3481</v>
      </c>
      <c r="E136" t="str">
        <v>ACACT120i_m</v>
      </c>
      <c r="F136">
        <v>0</v>
      </c>
      <c r="G136">
        <v>2.80038430347417</v>
      </c>
      <c r="H136">
        <v>0</v>
      </c>
      <c r="I136">
        <v>0</v>
      </c>
      <c r="J136">
        <v>0</v>
      </c>
      <c r="K136">
        <v>2.80038430347417</v>
      </c>
      <c r="L136">
        <v>0</v>
      </c>
      <c r="M136">
        <v>1</v>
      </c>
    </row>
    <row r="137" spans="4:13" x14ac:dyDescent="0.2">
      <c r="D137" t="s">
        <v>3481</v>
      </c>
      <c r="E137" t="str">
        <v>ACACT120i_x</v>
      </c>
      <c r="F137">
        <v>0</v>
      </c>
      <c r="G137">
        <v>2.2912235210243099</v>
      </c>
      <c r="H137">
        <v>0</v>
      </c>
      <c r="I137">
        <v>0</v>
      </c>
      <c r="J137">
        <v>0</v>
      </c>
      <c r="K137">
        <v>2.2912235210243099</v>
      </c>
      <c r="L137">
        <v>0</v>
      </c>
      <c r="M137">
        <v>1</v>
      </c>
    </row>
    <row r="138" spans="4:13" x14ac:dyDescent="0.2">
      <c r="D138" t="s">
        <v>3481</v>
      </c>
      <c r="E138" t="str">
        <v>ACACT121ai_m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4:13" x14ac:dyDescent="0.2">
      <c r="D139" t="s">
        <v>3481</v>
      </c>
      <c r="E139" t="str">
        <v>ACACT121ai_x</v>
      </c>
      <c r="F139">
        <v>0</v>
      </c>
      <c r="G139">
        <v>2.65299565592293</v>
      </c>
      <c r="H139">
        <v>0</v>
      </c>
      <c r="I139">
        <v>0</v>
      </c>
      <c r="J139">
        <v>0</v>
      </c>
      <c r="K139">
        <v>2.65299565592293</v>
      </c>
      <c r="L139">
        <v>0</v>
      </c>
      <c r="M139">
        <v>1</v>
      </c>
    </row>
    <row r="140" spans="4:13" x14ac:dyDescent="0.2">
      <c r="D140" t="s">
        <v>3481</v>
      </c>
      <c r="E140" t="str">
        <v>ACACT121di_x</v>
      </c>
      <c r="F140">
        <v>0</v>
      </c>
      <c r="G140">
        <v>2.1916051070667302</v>
      </c>
      <c r="H140">
        <v>0</v>
      </c>
      <c r="I140">
        <v>0</v>
      </c>
      <c r="J140">
        <v>0</v>
      </c>
      <c r="K140">
        <v>2.1916051070667302</v>
      </c>
      <c r="L140">
        <v>0</v>
      </c>
      <c r="M140">
        <v>1</v>
      </c>
    </row>
    <row r="141" spans="4:13" x14ac:dyDescent="0.2">
      <c r="D141" t="s">
        <v>3481</v>
      </c>
      <c r="E141" t="str">
        <v>ACACT122ei_x</v>
      </c>
      <c r="F141">
        <v>0</v>
      </c>
      <c r="G141">
        <v>2.1002882276056098</v>
      </c>
      <c r="H141">
        <v>0</v>
      </c>
      <c r="I141">
        <v>0</v>
      </c>
      <c r="J141">
        <v>0</v>
      </c>
      <c r="K141">
        <v>2.1002882276056098</v>
      </c>
      <c r="L141">
        <v>0</v>
      </c>
      <c r="M141">
        <v>1</v>
      </c>
    </row>
    <row r="142" spans="4:13" x14ac:dyDescent="0.2">
      <c r="D142" t="s">
        <v>3481</v>
      </c>
      <c r="E142" t="str">
        <v>ACACT140i_m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4:13" x14ac:dyDescent="0.2">
      <c r="D143" t="s">
        <v>3481</v>
      </c>
      <c r="E143" t="str">
        <v>ACACT140i_x</v>
      </c>
      <c r="F143">
        <v>0</v>
      </c>
      <c r="G143">
        <v>2.80038430347415</v>
      </c>
      <c r="H143">
        <v>0</v>
      </c>
      <c r="I143">
        <v>0</v>
      </c>
      <c r="J143">
        <v>0</v>
      </c>
      <c r="K143">
        <v>2.80038430347415</v>
      </c>
      <c r="L143">
        <v>0</v>
      </c>
      <c r="M143">
        <v>1</v>
      </c>
    </row>
    <row r="144" spans="4:13" x14ac:dyDescent="0.2">
      <c r="D144" t="s">
        <v>3481</v>
      </c>
      <c r="E144" t="str">
        <v>ACACT141ai_m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4:13" x14ac:dyDescent="0.2">
      <c r="D145" t="s">
        <v>3481</v>
      </c>
      <c r="E145" t="str">
        <v>ACACT141ai_x</v>
      </c>
      <c r="F145">
        <v>0</v>
      </c>
      <c r="G145">
        <v>2.2912235210244201</v>
      </c>
      <c r="H145">
        <v>0</v>
      </c>
      <c r="I145">
        <v>0</v>
      </c>
      <c r="J145">
        <v>0</v>
      </c>
      <c r="K145">
        <v>2.2912235210244201</v>
      </c>
      <c r="L145">
        <v>0</v>
      </c>
      <c r="M145">
        <v>1</v>
      </c>
    </row>
    <row r="146" spans="4:13" x14ac:dyDescent="0.2">
      <c r="D146" t="s">
        <v>3481</v>
      </c>
      <c r="E146" t="str">
        <v>ACACT141bi_m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4:13" x14ac:dyDescent="0.2">
      <c r="D147" t="s">
        <v>3481</v>
      </c>
      <c r="E147" t="str">
        <v>ACACT141bi_x</v>
      </c>
      <c r="F147">
        <v>0</v>
      </c>
      <c r="G147">
        <v>2.65299565592293</v>
      </c>
      <c r="H147">
        <v>0</v>
      </c>
      <c r="I147">
        <v>0</v>
      </c>
      <c r="J147">
        <v>0</v>
      </c>
      <c r="K147">
        <v>2.65299565592293</v>
      </c>
      <c r="L147">
        <v>0</v>
      </c>
      <c r="M147">
        <v>1</v>
      </c>
    </row>
    <row r="148" spans="4:13" x14ac:dyDescent="0.2">
      <c r="D148" t="s">
        <v>3481</v>
      </c>
      <c r="E148" t="str">
        <v>ACACT142i_x</v>
      </c>
      <c r="F148">
        <v>0</v>
      </c>
      <c r="G148">
        <v>2.1916051070667302</v>
      </c>
      <c r="H148">
        <v>0</v>
      </c>
      <c r="I148">
        <v>0</v>
      </c>
      <c r="J148">
        <v>0</v>
      </c>
      <c r="K148">
        <v>2.1916051070667302</v>
      </c>
      <c r="L148">
        <v>0</v>
      </c>
      <c r="M148">
        <v>1</v>
      </c>
    </row>
    <row r="149" spans="4:13" x14ac:dyDescent="0.2">
      <c r="D149" t="s">
        <v>3481</v>
      </c>
      <c r="E149" t="str">
        <v>ACACT143i_x</v>
      </c>
      <c r="F149">
        <v>0</v>
      </c>
      <c r="G149">
        <v>2.1002882276056098</v>
      </c>
      <c r="H149">
        <v>0</v>
      </c>
      <c r="I149">
        <v>0</v>
      </c>
      <c r="J149">
        <v>0</v>
      </c>
      <c r="K149">
        <v>2.1002882276056098</v>
      </c>
      <c r="L149">
        <v>0</v>
      </c>
      <c r="M149">
        <v>1</v>
      </c>
    </row>
    <row r="150" spans="4:13" x14ac:dyDescent="0.2">
      <c r="D150" t="s">
        <v>3481</v>
      </c>
      <c r="E150" t="str">
        <v>ACACT160i_m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4:13" x14ac:dyDescent="0.2">
      <c r="D151" t="s">
        <v>3481</v>
      </c>
      <c r="E151" t="str">
        <v>ACACT160i_x</v>
      </c>
      <c r="F151">
        <v>0</v>
      </c>
      <c r="G151">
        <v>17.362547691143099</v>
      </c>
      <c r="H151">
        <v>0</v>
      </c>
      <c r="I151">
        <v>0</v>
      </c>
      <c r="J151">
        <v>0</v>
      </c>
      <c r="K151">
        <v>17.362547691143099</v>
      </c>
      <c r="L151">
        <v>0</v>
      </c>
      <c r="M151">
        <v>1</v>
      </c>
    </row>
    <row r="152" spans="4:13" x14ac:dyDescent="0.2">
      <c r="D152" t="s">
        <v>3481</v>
      </c>
      <c r="E152" t="str">
        <v>ACACT161ai_m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4:13" x14ac:dyDescent="0.2">
      <c r="D153" t="s">
        <v>3481</v>
      </c>
      <c r="E153" t="str">
        <v>ACACT161ai_x</v>
      </c>
      <c r="F153">
        <v>0</v>
      </c>
      <c r="G153">
        <v>2.2912235210244201</v>
      </c>
      <c r="H153">
        <v>0</v>
      </c>
      <c r="I153">
        <v>0</v>
      </c>
      <c r="J153">
        <v>0</v>
      </c>
      <c r="K153">
        <v>2.2912235210244201</v>
      </c>
      <c r="L153">
        <v>0</v>
      </c>
      <c r="M153">
        <v>1</v>
      </c>
    </row>
    <row r="154" spans="4:13" x14ac:dyDescent="0.2">
      <c r="D154" t="s">
        <v>3481</v>
      </c>
      <c r="E154" t="str">
        <v>ACACT161bi_m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4:13" x14ac:dyDescent="0.2">
      <c r="D155" t="s">
        <v>3481</v>
      </c>
      <c r="E155" t="str">
        <v>ACACT161bi_x</v>
      </c>
      <c r="F155">
        <v>0</v>
      </c>
      <c r="G155">
        <v>2.65299565592293</v>
      </c>
      <c r="H155">
        <v>0</v>
      </c>
      <c r="I155">
        <v>0</v>
      </c>
      <c r="J155">
        <v>0</v>
      </c>
      <c r="K155">
        <v>2.65299565592293</v>
      </c>
      <c r="L155">
        <v>0</v>
      </c>
      <c r="M155">
        <v>1</v>
      </c>
    </row>
    <row r="156" spans="4:13" x14ac:dyDescent="0.2">
      <c r="D156" t="s">
        <v>3481</v>
      </c>
      <c r="E156" t="str">
        <v>ACACT162i_x</v>
      </c>
      <c r="F156">
        <v>0</v>
      </c>
      <c r="G156">
        <v>2.1916051070667302</v>
      </c>
      <c r="H156">
        <v>0</v>
      </c>
      <c r="I156">
        <v>0</v>
      </c>
      <c r="J156">
        <v>0</v>
      </c>
      <c r="K156">
        <v>2.1916051070667302</v>
      </c>
      <c r="L156">
        <v>0</v>
      </c>
      <c r="M156">
        <v>1</v>
      </c>
    </row>
    <row r="157" spans="4:13" x14ac:dyDescent="0.2">
      <c r="D157" t="s">
        <v>3481</v>
      </c>
      <c r="E157" t="str">
        <v>ACACT163i_x</v>
      </c>
      <c r="F157">
        <v>0</v>
      </c>
      <c r="G157">
        <v>2.1002882276056098</v>
      </c>
      <c r="H157">
        <v>0</v>
      </c>
      <c r="I157">
        <v>0</v>
      </c>
      <c r="J157">
        <v>0</v>
      </c>
      <c r="K157">
        <v>2.1002882276056098</v>
      </c>
      <c r="L157">
        <v>0</v>
      </c>
      <c r="M157">
        <v>1</v>
      </c>
    </row>
    <row r="158" spans="4:13" x14ac:dyDescent="0.2">
      <c r="D158" t="s">
        <v>3481</v>
      </c>
      <c r="E158" t="str">
        <v>ACACT180i_m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4:13" x14ac:dyDescent="0.2">
      <c r="D159" t="s">
        <v>3481</v>
      </c>
      <c r="E159" t="str">
        <v>ACACT180i_x</v>
      </c>
      <c r="F159">
        <v>0</v>
      </c>
      <c r="G159">
        <v>10.2849574377338</v>
      </c>
      <c r="H159">
        <v>0</v>
      </c>
      <c r="I159">
        <v>0</v>
      </c>
      <c r="J159">
        <v>0</v>
      </c>
      <c r="K159">
        <v>10.2849574377338</v>
      </c>
      <c r="L159">
        <v>0</v>
      </c>
      <c r="M159">
        <v>1</v>
      </c>
    </row>
    <row r="160" spans="4:13" x14ac:dyDescent="0.2">
      <c r="D160" t="s">
        <v>3481</v>
      </c>
      <c r="E160" t="str">
        <v>ACACT181ai_m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4:13" x14ac:dyDescent="0.2">
      <c r="D161" t="s">
        <v>3481</v>
      </c>
      <c r="E161" t="str">
        <v>ACACT181ai_x</v>
      </c>
      <c r="F161">
        <v>0</v>
      </c>
      <c r="G161">
        <v>2.2912235210244201</v>
      </c>
      <c r="H161">
        <v>0</v>
      </c>
      <c r="I161">
        <v>0</v>
      </c>
      <c r="J161">
        <v>0</v>
      </c>
      <c r="K161">
        <v>2.2912235210244201</v>
      </c>
      <c r="L161">
        <v>0</v>
      </c>
      <c r="M161">
        <v>1</v>
      </c>
    </row>
    <row r="162" spans="4:13" x14ac:dyDescent="0.2">
      <c r="D162" t="s">
        <v>3481</v>
      </c>
      <c r="E162" t="str">
        <v>ACACT182i_x</v>
      </c>
      <c r="F162">
        <v>0</v>
      </c>
      <c r="G162">
        <v>2.1916051070667302</v>
      </c>
      <c r="H162">
        <v>0</v>
      </c>
      <c r="I162">
        <v>0</v>
      </c>
      <c r="J162">
        <v>0</v>
      </c>
      <c r="K162">
        <v>2.1916051070667302</v>
      </c>
      <c r="L162">
        <v>0</v>
      </c>
      <c r="M162">
        <v>1</v>
      </c>
    </row>
    <row r="163" spans="4:13" x14ac:dyDescent="0.2">
      <c r="D163" t="s">
        <v>3481</v>
      </c>
      <c r="E163" t="str">
        <v>ACACT183i_x</v>
      </c>
      <c r="F163">
        <v>0</v>
      </c>
      <c r="G163">
        <v>2.1002882276056098</v>
      </c>
      <c r="H163">
        <v>0</v>
      </c>
      <c r="I163">
        <v>0</v>
      </c>
      <c r="J163">
        <v>0</v>
      </c>
      <c r="K163">
        <v>2.1002882276056098</v>
      </c>
      <c r="L163">
        <v>0</v>
      </c>
      <c r="M163">
        <v>1</v>
      </c>
    </row>
    <row r="164" spans="4:13" x14ac:dyDescent="0.2">
      <c r="D164" t="s">
        <v>3481</v>
      </c>
      <c r="E164" t="str">
        <v>ACACT200i_m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4:13" x14ac:dyDescent="0.2">
      <c r="D165" t="s">
        <v>3481</v>
      </c>
      <c r="E165" t="str">
        <v>ACACT200i_x</v>
      </c>
      <c r="F165">
        <v>0</v>
      </c>
      <c r="G165">
        <v>7.3065489408924797</v>
      </c>
      <c r="H165">
        <v>0</v>
      </c>
      <c r="I165">
        <v>0</v>
      </c>
      <c r="J165">
        <v>0</v>
      </c>
      <c r="K165">
        <v>7.3065489408924797</v>
      </c>
      <c r="L165">
        <v>0</v>
      </c>
      <c r="M165">
        <v>1</v>
      </c>
    </row>
    <row r="166" spans="4:13" x14ac:dyDescent="0.2">
      <c r="D166" t="s">
        <v>3481</v>
      </c>
      <c r="E166" t="str">
        <v>ACACT220i_m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4:13" x14ac:dyDescent="0.2">
      <c r="D167" t="s">
        <v>3481</v>
      </c>
      <c r="E167" t="str">
        <v>ACACT220i_x</v>
      </c>
      <c r="F167">
        <v>0</v>
      </c>
      <c r="G167">
        <v>5.6657974487380596</v>
      </c>
      <c r="H167">
        <v>0</v>
      </c>
      <c r="I167">
        <v>0</v>
      </c>
      <c r="J167">
        <v>0</v>
      </c>
      <c r="K167">
        <v>5.6657974487380596</v>
      </c>
      <c r="L167">
        <v>0</v>
      </c>
      <c r="M167">
        <v>1</v>
      </c>
    </row>
    <row r="168" spans="4:13" x14ac:dyDescent="0.2">
      <c r="D168" t="s">
        <v>3481</v>
      </c>
      <c r="E168" t="str">
        <v>ACACT240i_m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4:13" x14ac:dyDescent="0.2">
      <c r="D169" t="s">
        <v>3481</v>
      </c>
      <c r="E169" t="str">
        <v>ACACT240i_x</v>
      </c>
      <c r="F169">
        <v>0</v>
      </c>
      <c r="G169">
        <v>4.6268063376397999</v>
      </c>
      <c r="H169">
        <v>0</v>
      </c>
      <c r="I169">
        <v>0</v>
      </c>
      <c r="J169">
        <v>0</v>
      </c>
      <c r="K169">
        <v>4.6268063376397999</v>
      </c>
      <c r="L169">
        <v>0</v>
      </c>
      <c r="M169">
        <v>1</v>
      </c>
    </row>
    <row r="170" spans="4:13" x14ac:dyDescent="0.2">
      <c r="D170" t="s">
        <v>3481</v>
      </c>
      <c r="E170" t="str">
        <v>ACACT260i_m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4:13" x14ac:dyDescent="0.2">
      <c r="D171" t="s">
        <v>3481</v>
      </c>
      <c r="E171" t="str">
        <v>ACACT260i_x</v>
      </c>
      <c r="F171">
        <v>0</v>
      </c>
      <c r="G171">
        <v>3.9098246439325099</v>
      </c>
      <c r="H171">
        <v>0</v>
      </c>
      <c r="I171">
        <v>0</v>
      </c>
      <c r="J171">
        <v>0</v>
      </c>
      <c r="K171">
        <v>3.9098246439325099</v>
      </c>
      <c r="L171">
        <v>0</v>
      </c>
      <c r="M171">
        <v>1</v>
      </c>
    </row>
    <row r="172" spans="4:13" x14ac:dyDescent="0.2">
      <c r="D172" t="s">
        <v>3481</v>
      </c>
      <c r="E172" t="str">
        <v>ACACT40i_m</v>
      </c>
      <c r="F172">
        <v>0</v>
      </c>
      <c r="G172">
        <v>2.80038430347417</v>
      </c>
      <c r="H172">
        <v>0</v>
      </c>
      <c r="I172">
        <v>0</v>
      </c>
      <c r="J172">
        <v>0</v>
      </c>
      <c r="K172">
        <v>2.80038430347417</v>
      </c>
      <c r="L172">
        <v>0</v>
      </c>
      <c r="M172">
        <v>1</v>
      </c>
    </row>
    <row r="173" spans="4:13" x14ac:dyDescent="0.2">
      <c r="D173" t="s">
        <v>3481</v>
      </c>
      <c r="E173" t="str">
        <v>ACACT40i_x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4:13" x14ac:dyDescent="0.2">
      <c r="D174" t="s">
        <v>3482</v>
      </c>
      <c r="E174" t="str">
        <v>ACACT40ir_c</v>
      </c>
      <c r="F174">
        <v>8.9478000000000002E-2</v>
      </c>
      <c r="G174">
        <v>3.13655589869665</v>
      </c>
      <c r="H174">
        <v>0</v>
      </c>
      <c r="I174">
        <v>0</v>
      </c>
      <c r="J174">
        <v>8.9478000000000002E-2</v>
      </c>
      <c r="K174">
        <v>3.13655589869665</v>
      </c>
      <c r="L174">
        <v>1</v>
      </c>
      <c r="M174">
        <v>1</v>
      </c>
    </row>
    <row r="175" spans="4:13" x14ac:dyDescent="0.2">
      <c r="D175" t="s">
        <v>3481</v>
      </c>
      <c r="E175" t="str">
        <v>ACACT60i_m</v>
      </c>
      <c r="F175">
        <v>0</v>
      </c>
      <c r="G175">
        <v>2.80038430347417</v>
      </c>
      <c r="H175">
        <v>0</v>
      </c>
      <c r="I175">
        <v>0</v>
      </c>
      <c r="J175">
        <v>0</v>
      </c>
      <c r="K175">
        <v>2.80038430347417</v>
      </c>
      <c r="L175">
        <v>0</v>
      </c>
      <c r="M175">
        <v>1</v>
      </c>
    </row>
    <row r="176" spans="4:13" x14ac:dyDescent="0.2">
      <c r="D176" t="s">
        <v>3481</v>
      </c>
      <c r="E176" t="str">
        <v>ACACT60i_x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4:13" x14ac:dyDescent="0.2">
      <c r="D177" t="s">
        <v>3481</v>
      </c>
      <c r="E177" t="str">
        <v>ACACT80i_m</v>
      </c>
      <c r="F177">
        <v>0</v>
      </c>
      <c r="G177">
        <v>2.80038430347417</v>
      </c>
      <c r="H177">
        <v>0</v>
      </c>
      <c r="I177">
        <v>0</v>
      </c>
      <c r="J177">
        <v>0</v>
      </c>
      <c r="K177">
        <v>2.80038430347417</v>
      </c>
      <c r="L177">
        <v>0</v>
      </c>
      <c r="M177">
        <v>1</v>
      </c>
    </row>
    <row r="178" spans="4:13" x14ac:dyDescent="0.2">
      <c r="D178" t="s">
        <v>3481</v>
      </c>
      <c r="E178" t="str">
        <v>ACACT80i_x</v>
      </c>
      <c r="F178">
        <v>0</v>
      </c>
      <c r="G178">
        <v>2.1002882276054402</v>
      </c>
      <c r="H178">
        <v>0</v>
      </c>
      <c r="I178">
        <v>0</v>
      </c>
      <c r="J178">
        <v>0</v>
      </c>
      <c r="K178">
        <v>2.1002882276054402</v>
      </c>
      <c r="L178">
        <v>0</v>
      </c>
      <c r="M178">
        <v>1</v>
      </c>
    </row>
    <row r="179" spans="4:13" x14ac:dyDescent="0.2">
      <c r="D179" t="s">
        <v>3471</v>
      </c>
      <c r="E179" t="str">
        <v>ACALDCD_c</v>
      </c>
      <c r="F179">
        <v>0</v>
      </c>
      <c r="G179">
        <v>4.3534814726292703</v>
      </c>
      <c r="H179">
        <v>0</v>
      </c>
      <c r="I179">
        <v>0</v>
      </c>
      <c r="J179">
        <v>0</v>
      </c>
      <c r="K179">
        <v>4.3534814726292703</v>
      </c>
      <c r="L179">
        <v>0</v>
      </c>
      <c r="M179">
        <v>1</v>
      </c>
    </row>
    <row r="180" spans="4:13" x14ac:dyDescent="0.2">
      <c r="D180" t="s">
        <v>3460</v>
      </c>
      <c r="E180" t="str">
        <v>ACALDt_c_e</v>
      </c>
      <c r="F180">
        <v>-9.23572587715684</v>
      </c>
      <c r="G180">
        <v>0</v>
      </c>
      <c r="H180">
        <v>0</v>
      </c>
      <c r="I180">
        <v>0</v>
      </c>
      <c r="J180">
        <v>-9.23572587715684</v>
      </c>
      <c r="K180">
        <v>0</v>
      </c>
      <c r="L180">
        <v>-1</v>
      </c>
      <c r="M180">
        <v>0</v>
      </c>
    </row>
    <row r="181" spans="4:13" x14ac:dyDescent="0.2">
      <c r="D181" t="s">
        <v>3460</v>
      </c>
      <c r="E181" t="str">
        <v>ACALDt_c_m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4:13" x14ac:dyDescent="0.2">
      <c r="D182" t="s">
        <v>3469</v>
      </c>
      <c r="E182" t="str">
        <v>ACCOAC_c</v>
      </c>
      <c r="F182">
        <v>0.21270987673899899</v>
      </c>
      <c r="G182">
        <v>24.2805486207976</v>
      </c>
      <c r="H182">
        <v>0</v>
      </c>
      <c r="I182">
        <v>0</v>
      </c>
      <c r="J182">
        <v>0.21270987673899899</v>
      </c>
      <c r="K182">
        <v>24.2805486207976</v>
      </c>
      <c r="L182">
        <v>1</v>
      </c>
      <c r="M182">
        <v>1</v>
      </c>
    </row>
    <row r="183" spans="4:13" x14ac:dyDescent="0.2">
      <c r="D183" t="s">
        <v>3460</v>
      </c>
      <c r="E183" t="str">
        <v>ACCOAt_c_n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4:13" x14ac:dyDescent="0.2">
      <c r="D184" t="s">
        <v>3460</v>
      </c>
      <c r="E184" t="str">
        <v>ACCOAt_c_r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4:13" x14ac:dyDescent="0.2">
      <c r="D185" t="s">
        <v>3483</v>
      </c>
      <c r="E185" t="str">
        <v>ACCOATsucac_m</v>
      </c>
      <c r="F185">
        <v>0</v>
      </c>
      <c r="G185">
        <v>12.5654312406337</v>
      </c>
      <c r="H185">
        <v>0</v>
      </c>
      <c r="I185">
        <v>0</v>
      </c>
      <c r="J185">
        <v>0</v>
      </c>
      <c r="K185">
        <v>12.5654312406337</v>
      </c>
      <c r="L185">
        <v>0</v>
      </c>
      <c r="M185">
        <v>1</v>
      </c>
    </row>
    <row r="186" spans="4:13" x14ac:dyDescent="0.2">
      <c r="D186" t="s">
        <v>3484</v>
      </c>
      <c r="E186" t="str">
        <v>ACCOATsucpp_m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4:13" x14ac:dyDescent="0.2">
      <c r="D187" t="s">
        <v>3471</v>
      </c>
      <c r="E187" t="str">
        <v>ACEST1_m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4:13" x14ac:dyDescent="0.2">
      <c r="D188" t="s">
        <v>3471</v>
      </c>
      <c r="E188" t="str">
        <v>ACEST1_x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4:13" x14ac:dyDescent="0.2">
      <c r="D189" t="s">
        <v>3485</v>
      </c>
      <c r="E189" t="str">
        <v>ACGAM6PS_c</v>
      </c>
      <c r="F189">
        <v>7.1663999999999999E-3</v>
      </c>
      <c r="G189">
        <v>7.1663999999999999E-3</v>
      </c>
      <c r="H189">
        <v>0</v>
      </c>
      <c r="I189">
        <v>0</v>
      </c>
      <c r="J189">
        <v>7.1663999999999999E-3</v>
      </c>
      <c r="K189">
        <v>7.1663999999999999E-3</v>
      </c>
      <c r="L189">
        <v>1</v>
      </c>
      <c r="M189">
        <v>1</v>
      </c>
    </row>
    <row r="190" spans="4:13" x14ac:dyDescent="0.2">
      <c r="D190" t="s">
        <v>3486</v>
      </c>
      <c r="E190" t="str">
        <v>ACGAM6S1_r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4:13" x14ac:dyDescent="0.2">
      <c r="D191" t="s">
        <v>3486</v>
      </c>
      <c r="E191" t="str">
        <v>ACGAM6S2_r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4:13" x14ac:dyDescent="0.2">
      <c r="D192" t="s">
        <v>3485</v>
      </c>
      <c r="E192" t="str">
        <v>ACGAMPM_c</v>
      </c>
      <c r="F192">
        <v>7.1663999999999999E-3</v>
      </c>
      <c r="G192">
        <v>7.1663999999999999E-3</v>
      </c>
      <c r="H192">
        <v>0</v>
      </c>
      <c r="I192">
        <v>0</v>
      </c>
      <c r="J192">
        <v>7.1663999999999999E-3</v>
      </c>
      <c r="K192">
        <v>7.1663999999999999E-3</v>
      </c>
      <c r="L192">
        <v>1</v>
      </c>
      <c r="M192">
        <v>1</v>
      </c>
    </row>
    <row r="193" spans="4:13" x14ac:dyDescent="0.2">
      <c r="D193" t="s">
        <v>3480</v>
      </c>
      <c r="E193" t="str">
        <v>ACGK_m</v>
      </c>
      <c r="F193">
        <v>1.52704E-2</v>
      </c>
      <c r="G193">
        <v>11.326150889089799</v>
      </c>
      <c r="H193">
        <v>0</v>
      </c>
      <c r="I193">
        <v>0</v>
      </c>
      <c r="J193">
        <v>1.52704E-2</v>
      </c>
      <c r="K193">
        <v>11.326150889089799</v>
      </c>
      <c r="L193">
        <v>1</v>
      </c>
      <c r="M193">
        <v>1</v>
      </c>
    </row>
    <row r="194" spans="4:13" x14ac:dyDescent="0.2">
      <c r="D194" t="s">
        <v>3480</v>
      </c>
      <c r="E194" t="str">
        <v>ACGS_m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4:13" x14ac:dyDescent="0.2">
      <c r="D195" t="s">
        <v>3487</v>
      </c>
      <c r="E195" t="str">
        <v>ACHAH_c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4:13" x14ac:dyDescent="0.2">
      <c r="D196" t="s">
        <v>3471</v>
      </c>
      <c r="E196" t="str">
        <v>ACHAH_e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4:13" x14ac:dyDescent="0.2">
      <c r="D197" t="s">
        <v>3488</v>
      </c>
      <c r="E197" t="str">
        <v>ACHBS_m</v>
      </c>
      <c r="F197">
        <v>2.3286000000000001E-2</v>
      </c>
      <c r="G197">
        <v>3.2532166328941701</v>
      </c>
      <c r="H197">
        <v>0</v>
      </c>
      <c r="I197">
        <v>0</v>
      </c>
      <c r="J197">
        <v>2.3286000000000001E-2</v>
      </c>
      <c r="K197">
        <v>3.2532166328941701</v>
      </c>
      <c r="L197">
        <v>1</v>
      </c>
      <c r="M197">
        <v>1</v>
      </c>
    </row>
    <row r="198" spans="4:13" x14ac:dyDescent="0.2">
      <c r="D198" t="s">
        <v>3471</v>
      </c>
      <c r="E198" t="str">
        <v>ACHLE1_c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4:13" x14ac:dyDescent="0.2">
      <c r="D199" t="s">
        <v>3471</v>
      </c>
      <c r="E199" t="str">
        <v>ACHLE2_c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4:13" x14ac:dyDescent="0.2">
      <c r="D200" t="s">
        <v>3471</v>
      </c>
      <c r="E200" t="str">
        <v>ACHLE3_c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4:13" x14ac:dyDescent="0.2">
      <c r="D201" t="s">
        <v>3483</v>
      </c>
      <c r="E201" t="str">
        <v>ACITL_c</v>
      </c>
      <c r="F201">
        <v>0</v>
      </c>
      <c r="G201">
        <v>50.261724962534799</v>
      </c>
      <c r="H201">
        <v>0</v>
      </c>
      <c r="I201">
        <v>0</v>
      </c>
      <c r="J201">
        <v>0</v>
      </c>
      <c r="K201">
        <v>50.261724962534799</v>
      </c>
      <c r="L201">
        <v>0</v>
      </c>
      <c r="M201">
        <v>1</v>
      </c>
    </row>
    <row r="202" spans="4:13" x14ac:dyDescent="0.2">
      <c r="D202" t="s">
        <v>3489</v>
      </c>
      <c r="E202" t="str">
        <v>ACKr_c</v>
      </c>
      <c r="F202">
        <v>-49.727361094985</v>
      </c>
      <c r="G202">
        <v>0</v>
      </c>
      <c r="H202">
        <v>0</v>
      </c>
      <c r="I202">
        <v>0</v>
      </c>
      <c r="J202">
        <v>-49.727361094985</v>
      </c>
      <c r="K202">
        <v>0</v>
      </c>
      <c r="L202">
        <v>-1</v>
      </c>
      <c r="M202">
        <v>0</v>
      </c>
    </row>
    <row r="203" spans="4:13" x14ac:dyDescent="0.2">
      <c r="D203" t="s">
        <v>3488</v>
      </c>
      <c r="E203" t="str">
        <v>ACLS_m</v>
      </c>
      <c r="F203">
        <v>6.0656299999999899E-2</v>
      </c>
      <c r="G203">
        <v>4.3492615711851101</v>
      </c>
      <c r="H203">
        <v>0</v>
      </c>
      <c r="I203">
        <v>0</v>
      </c>
      <c r="J203">
        <v>6.0656299999999899E-2</v>
      </c>
      <c r="K203">
        <v>4.3492615711851101</v>
      </c>
      <c r="L203">
        <v>1</v>
      </c>
      <c r="M203">
        <v>1</v>
      </c>
    </row>
    <row r="204" spans="4:13" x14ac:dyDescent="0.2">
      <c r="D204" t="s">
        <v>3481</v>
      </c>
      <c r="E204" t="str">
        <v>ACOAD100f_m</v>
      </c>
      <c r="F204">
        <v>0</v>
      </c>
      <c r="G204">
        <v>2.80038430347415</v>
      </c>
      <c r="H204">
        <v>0</v>
      </c>
      <c r="I204">
        <v>0</v>
      </c>
      <c r="J204">
        <v>0</v>
      </c>
      <c r="K204">
        <v>2.80038430347415</v>
      </c>
      <c r="L204">
        <v>0</v>
      </c>
      <c r="M204">
        <v>1</v>
      </c>
    </row>
    <row r="205" spans="4:13" x14ac:dyDescent="0.2">
      <c r="D205" t="s">
        <v>3481</v>
      </c>
      <c r="E205" t="str">
        <v>ACOAD100f_x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4:13" x14ac:dyDescent="0.2">
      <c r="D206" t="s">
        <v>3481</v>
      </c>
      <c r="E206" t="str">
        <v>ACOAD101df_x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4:13" x14ac:dyDescent="0.2">
      <c r="D207" t="s">
        <v>3481</v>
      </c>
      <c r="E207" t="str">
        <v>ACOAD102ef_x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4:13" x14ac:dyDescent="0.2">
      <c r="D208" t="s">
        <v>3481</v>
      </c>
      <c r="E208" t="str">
        <v>ACOAD120f_m</v>
      </c>
      <c r="F208">
        <v>0</v>
      </c>
      <c r="G208">
        <v>2.80038430347415</v>
      </c>
      <c r="H208">
        <v>0</v>
      </c>
      <c r="I208">
        <v>0</v>
      </c>
      <c r="J208">
        <v>0</v>
      </c>
      <c r="K208">
        <v>2.80038430347415</v>
      </c>
      <c r="L208">
        <v>0</v>
      </c>
      <c r="M208">
        <v>1</v>
      </c>
    </row>
    <row r="209" spans="4:13" x14ac:dyDescent="0.2">
      <c r="D209" t="s">
        <v>3481</v>
      </c>
      <c r="E209" t="str">
        <v>ACOAD120f_x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4:13" x14ac:dyDescent="0.2">
      <c r="D210" t="s">
        <v>3481</v>
      </c>
      <c r="E210" t="str">
        <v>ACOAD121af_x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4:13" x14ac:dyDescent="0.2">
      <c r="D211" t="s">
        <v>3481</v>
      </c>
      <c r="E211" t="str">
        <v>ACOAD140f_x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4:13" x14ac:dyDescent="0.2">
      <c r="D212" t="s">
        <v>3481</v>
      </c>
      <c r="E212" t="str">
        <v>ACOAD141af_x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4:13" x14ac:dyDescent="0.2">
      <c r="D213" t="s">
        <v>3481</v>
      </c>
      <c r="E213" t="str">
        <v>ACOAD141bf_x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4:13" x14ac:dyDescent="0.2">
      <c r="D214" t="s">
        <v>3481</v>
      </c>
      <c r="E214" t="str">
        <v>ACOAD142f_x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4:13" x14ac:dyDescent="0.2">
      <c r="D215" t="s">
        <v>3481</v>
      </c>
      <c r="E215" t="str">
        <v>ACOAD143f_x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4:13" x14ac:dyDescent="0.2">
      <c r="D216" t="s">
        <v>3481</v>
      </c>
      <c r="E216" t="str">
        <v>ACOAD160f_x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4:13" x14ac:dyDescent="0.2">
      <c r="D217" t="s">
        <v>3481</v>
      </c>
      <c r="E217" t="str">
        <v>ACOAD161af_x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4:13" x14ac:dyDescent="0.2">
      <c r="D218" t="s">
        <v>3481</v>
      </c>
      <c r="E218" t="str">
        <v>ACOAD161bf_x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4:13" x14ac:dyDescent="0.2">
      <c r="D219" t="s">
        <v>3481</v>
      </c>
      <c r="E219" t="str">
        <v>ACOAD162f_x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4:13" x14ac:dyDescent="0.2">
      <c r="D220" t="s">
        <v>3481</v>
      </c>
      <c r="E220" t="str">
        <v>ACOAD163f_x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4:13" x14ac:dyDescent="0.2">
      <c r="D221" t="s">
        <v>3481</v>
      </c>
      <c r="E221" t="str">
        <v>ACOAD180f_x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4:13" x14ac:dyDescent="0.2">
      <c r="D222" t="s">
        <v>3481</v>
      </c>
      <c r="E222" t="str">
        <v>ACOAD181af_x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4:13" x14ac:dyDescent="0.2">
      <c r="D223" t="s">
        <v>3481</v>
      </c>
      <c r="E223" t="str">
        <v>ACOAD182f_x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4:13" x14ac:dyDescent="0.2">
      <c r="D224" t="s">
        <v>3481</v>
      </c>
      <c r="E224" t="str">
        <v>ACOAD183f_x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4:13" x14ac:dyDescent="0.2">
      <c r="D225" t="s">
        <v>3481</v>
      </c>
      <c r="E225" t="str">
        <v>ACOAD40f_m</v>
      </c>
      <c r="F225">
        <v>0</v>
      </c>
      <c r="G225">
        <v>2.8003843034741598</v>
      </c>
      <c r="H225">
        <v>0</v>
      </c>
      <c r="I225">
        <v>0</v>
      </c>
      <c r="J225">
        <v>0</v>
      </c>
      <c r="K225">
        <v>2.8003843034741598</v>
      </c>
      <c r="L225">
        <v>0</v>
      </c>
      <c r="M225">
        <v>1</v>
      </c>
    </row>
    <row r="226" spans="4:13" x14ac:dyDescent="0.2">
      <c r="D226" t="s">
        <v>3481</v>
      </c>
      <c r="E226" t="str">
        <v>ACOAD40f_x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4:13" x14ac:dyDescent="0.2">
      <c r="D227" t="s">
        <v>3481</v>
      </c>
      <c r="E227" t="str">
        <v>ACOAD60f_m</v>
      </c>
      <c r="F227">
        <v>0</v>
      </c>
      <c r="G227">
        <v>2.8003843034741598</v>
      </c>
      <c r="H227">
        <v>0</v>
      </c>
      <c r="I227">
        <v>0</v>
      </c>
      <c r="J227">
        <v>0</v>
      </c>
      <c r="K227">
        <v>2.8003843034741598</v>
      </c>
      <c r="L227">
        <v>0</v>
      </c>
      <c r="M227">
        <v>1</v>
      </c>
    </row>
    <row r="228" spans="4:13" x14ac:dyDescent="0.2">
      <c r="D228" t="s">
        <v>3481</v>
      </c>
      <c r="E228" t="str">
        <v>ACOAD60f_x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4:13" x14ac:dyDescent="0.2">
      <c r="D229" t="s">
        <v>3481</v>
      </c>
      <c r="E229" t="str">
        <v>ACOAD80f_m</v>
      </c>
      <c r="F229">
        <v>0</v>
      </c>
      <c r="G229">
        <v>2.8003843034741598</v>
      </c>
      <c r="H229">
        <v>0</v>
      </c>
      <c r="I229">
        <v>0</v>
      </c>
      <c r="J229">
        <v>0</v>
      </c>
      <c r="K229">
        <v>2.8003843034741598</v>
      </c>
      <c r="L229">
        <v>0</v>
      </c>
      <c r="M229">
        <v>1</v>
      </c>
    </row>
    <row r="230" spans="4:13" x14ac:dyDescent="0.2">
      <c r="D230" t="s">
        <v>3481</v>
      </c>
      <c r="E230" t="str">
        <v>ACOAD80f_x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4:13" x14ac:dyDescent="0.2">
      <c r="D231" t="s">
        <v>3481</v>
      </c>
      <c r="E231" t="str">
        <v>ACOAD82ef_x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4:13" x14ac:dyDescent="0.2">
      <c r="D232" t="s">
        <v>3481</v>
      </c>
      <c r="E232" t="str">
        <v>ACOADm30f_m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4:13" x14ac:dyDescent="0.2">
      <c r="D233" t="s">
        <v>3481</v>
      </c>
      <c r="E233" t="str">
        <v>ACOADm40f_m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4:13" x14ac:dyDescent="0.2">
      <c r="D234" t="s">
        <v>3481</v>
      </c>
      <c r="E234" t="str">
        <v>ACOADm50f_m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4:13" x14ac:dyDescent="0.2">
      <c r="D235" t="s">
        <v>3490</v>
      </c>
      <c r="E235" t="str">
        <v>ACOADS160_rm</v>
      </c>
      <c r="F235">
        <v>0</v>
      </c>
      <c r="G235">
        <v>2.6529956559228398</v>
      </c>
      <c r="H235">
        <v>0</v>
      </c>
      <c r="I235">
        <v>0</v>
      </c>
      <c r="J235">
        <v>0</v>
      </c>
      <c r="K235">
        <v>2.6529956559228398</v>
      </c>
      <c r="L235">
        <v>0</v>
      </c>
      <c r="M235">
        <v>1</v>
      </c>
    </row>
    <row r="236" spans="4:13" x14ac:dyDescent="0.2">
      <c r="D236" t="s">
        <v>3490</v>
      </c>
      <c r="E236" t="str">
        <v>ACOADS180_rm</v>
      </c>
      <c r="F236">
        <v>1.5085811134999899E-2</v>
      </c>
      <c r="G236">
        <v>2.30630933215929</v>
      </c>
      <c r="H236">
        <v>0</v>
      </c>
      <c r="I236">
        <v>0</v>
      </c>
      <c r="J236">
        <v>1.5085811134999899E-2</v>
      </c>
      <c r="K236">
        <v>2.30630933215929</v>
      </c>
      <c r="L236">
        <v>1</v>
      </c>
      <c r="M236">
        <v>1</v>
      </c>
    </row>
    <row r="237" spans="4:13" x14ac:dyDescent="0.2">
      <c r="D237" t="s">
        <v>3490</v>
      </c>
      <c r="E237" t="str">
        <v>ACOADS181_rm</v>
      </c>
      <c r="F237">
        <v>1.0290992291999999E-2</v>
      </c>
      <c r="G237">
        <v>2.20189609935874</v>
      </c>
      <c r="H237">
        <v>0</v>
      </c>
      <c r="I237">
        <v>0</v>
      </c>
      <c r="J237">
        <v>1.0290992291999999E-2</v>
      </c>
      <c r="K237">
        <v>2.20189609935874</v>
      </c>
      <c r="L237">
        <v>1</v>
      </c>
      <c r="M237">
        <v>1</v>
      </c>
    </row>
    <row r="238" spans="4:13" x14ac:dyDescent="0.2">
      <c r="D238" t="s">
        <v>3490</v>
      </c>
      <c r="E238" t="str">
        <v>ACOADS182_rm</v>
      </c>
      <c r="F238">
        <v>2.0361236039999901E-3</v>
      </c>
      <c r="G238">
        <v>2.1023243512096199</v>
      </c>
      <c r="H238">
        <v>0</v>
      </c>
      <c r="I238">
        <v>0</v>
      </c>
      <c r="J238">
        <v>2.0361236039999901E-3</v>
      </c>
      <c r="K238">
        <v>2.1023243512096199</v>
      </c>
      <c r="L238">
        <v>1</v>
      </c>
      <c r="M238">
        <v>1</v>
      </c>
    </row>
    <row r="239" spans="4:13" x14ac:dyDescent="0.2">
      <c r="D239" t="s">
        <v>3481</v>
      </c>
      <c r="E239" t="str">
        <v>ACOAO100_x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4:13" x14ac:dyDescent="0.2">
      <c r="D240" t="s">
        <v>3481</v>
      </c>
      <c r="E240" t="str">
        <v>ACOAO101d_x</v>
      </c>
      <c r="F240">
        <v>0</v>
      </c>
      <c r="G240">
        <v>2.1916051070667302</v>
      </c>
      <c r="H240">
        <v>0</v>
      </c>
      <c r="I240">
        <v>0</v>
      </c>
      <c r="J240">
        <v>0</v>
      </c>
      <c r="K240">
        <v>2.1916051070667302</v>
      </c>
      <c r="L240">
        <v>0</v>
      </c>
      <c r="M240">
        <v>1</v>
      </c>
    </row>
    <row r="241" spans="4:13" x14ac:dyDescent="0.2">
      <c r="D241" t="s">
        <v>3481</v>
      </c>
      <c r="E241" t="str">
        <v>ACOAO102e_x</v>
      </c>
      <c r="F241">
        <v>0</v>
      </c>
      <c r="G241">
        <v>2.1002882276056098</v>
      </c>
      <c r="H241">
        <v>0</v>
      </c>
      <c r="I241">
        <v>0</v>
      </c>
      <c r="J241">
        <v>0</v>
      </c>
      <c r="K241">
        <v>2.1002882276056098</v>
      </c>
      <c r="L241">
        <v>0</v>
      </c>
      <c r="M241">
        <v>1</v>
      </c>
    </row>
    <row r="242" spans="4:13" x14ac:dyDescent="0.2">
      <c r="D242" t="s">
        <v>3481</v>
      </c>
      <c r="E242" t="str">
        <v>ACOAO120_x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4:13" x14ac:dyDescent="0.2">
      <c r="D243" t="s">
        <v>3481</v>
      </c>
      <c r="E243" t="str">
        <v>ACOAO121a_x</v>
      </c>
      <c r="F243">
        <v>0</v>
      </c>
      <c r="G243">
        <v>2.6529956559228398</v>
      </c>
      <c r="H243">
        <v>0</v>
      </c>
      <c r="I243">
        <v>0</v>
      </c>
      <c r="J243">
        <v>0</v>
      </c>
      <c r="K243">
        <v>2.6529956559228398</v>
      </c>
      <c r="L243">
        <v>0</v>
      </c>
      <c r="M243">
        <v>1</v>
      </c>
    </row>
    <row r="244" spans="4:13" x14ac:dyDescent="0.2">
      <c r="D244" t="s">
        <v>3481</v>
      </c>
      <c r="E244" t="str">
        <v>ACOAO140_x</v>
      </c>
      <c r="F244">
        <v>0</v>
      </c>
      <c r="G244">
        <v>2.80038430347417</v>
      </c>
      <c r="H244">
        <v>0</v>
      </c>
      <c r="I244">
        <v>0</v>
      </c>
      <c r="J244">
        <v>0</v>
      </c>
      <c r="K244">
        <v>2.80038430347417</v>
      </c>
      <c r="L244">
        <v>0</v>
      </c>
      <c r="M244">
        <v>1</v>
      </c>
    </row>
    <row r="245" spans="4:13" x14ac:dyDescent="0.2">
      <c r="D245" t="s">
        <v>3481</v>
      </c>
      <c r="E245" t="str">
        <v>ACOAO141a_x</v>
      </c>
      <c r="F245">
        <v>0</v>
      </c>
      <c r="G245">
        <v>2.2912235210242802</v>
      </c>
      <c r="H245">
        <v>0</v>
      </c>
      <c r="I245">
        <v>0</v>
      </c>
      <c r="J245">
        <v>0</v>
      </c>
      <c r="K245">
        <v>2.2912235210242802</v>
      </c>
      <c r="L245">
        <v>0</v>
      </c>
      <c r="M245">
        <v>1</v>
      </c>
    </row>
    <row r="246" spans="4:13" x14ac:dyDescent="0.2">
      <c r="D246" t="s">
        <v>3481</v>
      </c>
      <c r="E246" t="str">
        <v>ACOAO141b_x</v>
      </c>
      <c r="F246">
        <v>0</v>
      </c>
      <c r="G246">
        <v>2.6529956559228398</v>
      </c>
      <c r="H246">
        <v>0</v>
      </c>
      <c r="I246">
        <v>0</v>
      </c>
      <c r="J246">
        <v>0</v>
      </c>
      <c r="K246">
        <v>2.6529956559228398</v>
      </c>
      <c r="L246">
        <v>0</v>
      </c>
      <c r="M246">
        <v>1</v>
      </c>
    </row>
    <row r="247" spans="4:13" x14ac:dyDescent="0.2">
      <c r="D247" t="s">
        <v>3481</v>
      </c>
      <c r="E247" t="str">
        <v>ACOAO142_x</v>
      </c>
      <c r="F247">
        <v>0</v>
      </c>
      <c r="G247">
        <v>2.1916051070667302</v>
      </c>
      <c r="H247">
        <v>0</v>
      </c>
      <c r="I247">
        <v>0</v>
      </c>
      <c r="J247">
        <v>0</v>
      </c>
      <c r="K247">
        <v>2.1916051070667302</v>
      </c>
      <c r="L247">
        <v>0</v>
      </c>
      <c r="M247">
        <v>1</v>
      </c>
    </row>
    <row r="248" spans="4:13" x14ac:dyDescent="0.2">
      <c r="D248" t="s">
        <v>3481</v>
      </c>
      <c r="E248" t="str">
        <v>ACOAO143_x</v>
      </c>
      <c r="F248">
        <v>0</v>
      </c>
      <c r="G248">
        <v>2.1002882276056098</v>
      </c>
      <c r="H248">
        <v>0</v>
      </c>
      <c r="I248">
        <v>0</v>
      </c>
      <c r="J248">
        <v>0</v>
      </c>
      <c r="K248">
        <v>2.1002882276056098</v>
      </c>
      <c r="L248">
        <v>0</v>
      </c>
      <c r="M248">
        <v>1</v>
      </c>
    </row>
    <row r="249" spans="4:13" x14ac:dyDescent="0.2">
      <c r="D249" t="s">
        <v>3481</v>
      </c>
      <c r="E249" t="str">
        <v>ACOAO160_x</v>
      </c>
      <c r="F249">
        <v>0</v>
      </c>
      <c r="G249">
        <v>17.362547691143199</v>
      </c>
      <c r="H249">
        <v>0</v>
      </c>
      <c r="I249">
        <v>0</v>
      </c>
      <c r="J249">
        <v>0</v>
      </c>
      <c r="K249">
        <v>17.362547691143199</v>
      </c>
      <c r="L249">
        <v>0</v>
      </c>
      <c r="M249">
        <v>1</v>
      </c>
    </row>
    <row r="250" spans="4:13" x14ac:dyDescent="0.2">
      <c r="D250" t="s">
        <v>3481</v>
      </c>
      <c r="E250" t="str">
        <v>ACOAO161a_x</v>
      </c>
      <c r="F250">
        <v>0</v>
      </c>
      <c r="G250">
        <v>2.2912235210242802</v>
      </c>
      <c r="H250">
        <v>0</v>
      </c>
      <c r="I250">
        <v>0</v>
      </c>
      <c r="J250">
        <v>0</v>
      </c>
      <c r="K250">
        <v>2.2912235210242802</v>
      </c>
      <c r="L250">
        <v>0</v>
      </c>
      <c r="M250">
        <v>1</v>
      </c>
    </row>
    <row r="251" spans="4:13" x14ac:dyDescent="0.2">
      <c r="D251" t="s">
        <v>3481</v>
      </c>
      <c r="E251" t="str">
        <v>ACOAO161b_x</v>
      </c>
      <c r="F251">
        <v>0</v>
      </c>
      <c r="G251">
        <v>2.6529956559228398</v>
      </c>
      <c r="H251">
        <v>0</v>
      </c>
      <c r="I251">
        <v>0</v>
      </c>
      <c r="J251">
        <v>0</v>
      </c>
      <c r="K251">
        <v>2.6529956559228398</v>
      </c>
      <c r="L251">
        <v>0</v>
      </c>
      <c r="M251">
        <v>1</v>
      </c>
    </row>
    <row r="252" spans="4:13" x14ac:dyDescent="0.2">
      <c r="D252" t="s">
        <v>3481</v>
      </c>
      <c r="E252" t="str">
        <v>ACOAO162_x</v>
      </c>
      <c r="F252">
        <v>0</v>
      </c>
      <c r="G252">
        <v>2.1916051070667302</v>
      </c>
      <c r="H252">
        <v>0</v>
      </c>
      <c r="I252">
        <v>0</v>
      </c>
      <c r="J252">
        <v>0</v>
      </c>
      <c r="K252">
        <v>2.1916051070667302</v>
      </c>
      <c r="L252">
        <v>0</v>
      </c>
      <c r="M252">
        <v>1</v>
      </c>
    </row>
    <row r="253" spans="4:13" x14ac:dyDescent="0.2">
      <c r="D253" t="s">
        <v>3481</v>
      </c>
      <c r="E253" t="str">
        <v>ACOAO163_x</v>
      </c>
      <c r="F253">
        <v>0</v>
      </c>
      <c r="G253">
        <v>2.1002882276056098</v>
      </c>
      <c r="H253">
        <v>0</v>
      </c>
      <c r="I253">
        <v>0</v>
      </c>
      <c r="J253">
        <v>0</v>
      </c>
      <c r="K253">
        <v>2.1002882276056098</v>
      </c>
      <c r="L253">
        <v>0</v>
      </c>
      <c r="M253">
        <v>1</v>
      </c>
    </row>
    <row r="254" spans="4:13" x14ac:dyDescent="0.2">
      <c r="D254" t="s">
        <v>3481</v>
      </c>
      <c r="E254" t="str">
        <v>ACOAO180_x</v>
      </c>
      <c r="F254">
        <v>0</v>
      </c>
      <c r="G254">
        <v>10.2849574377338</v>
      </c>
      <c r="H254">
        <v>0</v>
      </c>
      <c r="I254">
        <v>0</v>
      </c>
      <c r="J254">
        <v>0</v>
      </c>
      <c r="K254">
        <v>10.2849574377338</v>
      </c>
      <c r="L254">
        <v>0</v>
      </c>
      <c r="M254">
        <v>1</v>
      </c>
    </row>
    <row r="255" spans="4:13" x14ac:dyDescent="0.2">
      <c r="D255" t="s">
        <v>3481</v>
      </c>
      <c r="E255" t="str">
        <v>ACOAO181a_x</v>
      </c>
      <c r="F255">
        <v>0</v>
      </c>
      <c r="G255">
        <v>2.2912235210242802</v>
      </c>
      <c r="H255">
        <v>0</v>
      </c>
      <c r="I255">
        <v>0</v>
      </c>
      <c r="J255">
        <v>0</v>
      </c>
      <c r="K255">
        <v>2.2912235210242802</v>
      </c>
      <c r="L255">
        <v>0</v>
      </c>
      <c r="M255">
        <v>1</v>
      </c>
    </row>
    <row r="256" spans="4:13" x14ac:dyDescent="0.2">
      <c r="D256" t="s">
        <v>3481</v>
      </c>
      <c r="E256" t="str">
        <v>ACOAO182_x</v>
      </c>
      <c r="F256">
        <v>0</v>
      </c>
      <c r="G256">
        <v>2.1916051070667302</v>
      </c>
      <c r="H256">
        <v>0</v>
      </c>
      <c r="I256">
        <v>0</v>
      </c>
      <c r="J256">
        <v>0</v>
      </c>
      <c r="K256">
        <v>2.1916051070667302</v>
      </c>
      <c r="L256">
        <v>0</v>
      </c>
      <c r="M256">
        <v>1</v>
      </c>
    </row>
    <row r="257" spans="4:13" x14ac:dyDescent="0.2">
      <c r="D257" t="s">
        <v>3481</v>
      </c>
      <c r="E257" t="str">
        <v>ACOAO183_x</v>
      </c>
      <c r="F257">
        <v>0</v>
      </c>
      <c r="G257">
        <v>2.1002882276056098</v>
      </c>
      <c r="H257">
        <v>0</v>
      </c>
      <c r="I257">
        <v>0</v>
      </c>
      <c r="J257">
        <v>0</v>
      </c>
      <c r="K257">
        <v>2.1002882276056098</v>
      </c>
      <c r="L257">
        <v>0</v>
      </c>
      <c r="M257">
        <v>1</v>
      </c>
    </row>
    <row r="258" spans="4:13" x14ac:dyDescent="0.2">
      <c r="D258" t="s">
        <v>3481</v>
      </c>
      <c r="E258" t="str">
        <v>ACOAO200_x</v>
      </c>
      <c r="F258">
        <v>0</v>
      </c>
      <c r="G258">
        <v>7.3065489408925197</v>
      </c>
      <c r="H258">
        <v>0</v>
      </c>
      <c r="I258">
        <v>0</v>
      </c>
      <c r="J258">
        <v>0</v>
      </c>
      <c r="K258">
        <v>7.3065489408925197</v>
      </c>
      <c r="L258">
        <v>0</v>
      </c>
      <c r="M258">
        <v>1</v>
      </c>
    </row>
    <row r="259" spans="4:13" x14ac:dyDescent="0.2">
      <c r="D259" t="s">
        <v>3481</v>
      </c>
      <c r="E259" t="str">
        <v>ACOAO220_x</v>
      </c>
      <c r="F259">
        <v>0</v>
      </c>
      <c r="G259">
        <v>5.6657974487382301</v>
      </c>
      <c r="H259">
        <v>0</v>
      </c>
      <c r="I259">
        <v>0</v>
      </c>
      <c r="J259">
        <v>0</v>
      </c>
      <c r="K259">
        <v>5.6657974487382301</v>
      </c>
      <c r="L259">
        <v>0</v>
      </c>
      <c r="M259">
        <v>1</v>
      </c>
    </row>
    <row r="260" spans="4:13" x14ac:dyDescent="0.2">
      <c r="D260" t="s">
        <v>3481</v>
      </c>
      <c r="E260" t="str">
        <v>ACOAO240_x</v>
      </c>
      <c r="F260">
        <v>0</v>
      </c>
      <c r="G260">
        <v>4.6268063376402901</v>
      </c>
      <c r="H260">
        <v>0</v>
      </c>
      <c r="I260">
        <v>0</v>
      </c>
      <c r="J260">
        <v>0</v>
      </c>
      <c r="K260">
        <v>4.6268063376402901</v>
      </c>
      <c r="L260">
        <v>0</v>
      </c>
      <c r="M260">
        <v>1</v>
      </c>
    </row>
    <row r="261" spans="4:13" x14ac:dyDescent="0.2">
      <c r="D261" t="s">
        <v>3481</v>
      </c>
      <c r="E261" t="str">
        <v>ACOAO260_x</v>
      </c>
      <c r="F261">
        <v>0</v>
      </c>
      <c r="G261">
        <v>3.90982464393249</v>
      </c>
      <c r="H261">
        <v>0</v>
      </c>
      <c r="I261">
        <v>0</v>
      </c>
      <c r="J261">
        <v>0</v>
      </c>
      <c r="K261">
        <v>3.90982464393249</v>
      </c>
      <c r="L261">
        <v>0</v>
      </c>
      <c r="M261">
        <v>1</v>
      </c>
    </row>
    <row r="262" spans="4:13" x14ac:dyDescent="0.2">
      <c r="D262" t="s">
        <v>3481</v>
      </c>
      <c r="E262" t="str">
        <v>ACOAO40_x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4:13" x14ac:dyDescent="0.2">
      <c r="D263" t="s">
        <v>3481</v>
      </c>
      <c r="E263" t="str">
        <v>ACOAO60_x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4:13" x14ac:dyDescent="0.2">
      <c r="D264" t="s">
        <v>3481</v>
      </c>
      <c r="E264" t="str">
        <v>ACOAO80_x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4:13" x14ac:dyDescent="0.2">
      <c r="D265" t="s">
        <v>3481</v>
      </c>
      <c r="E265" t="str">
        <v>ACOAO82e_x</v>
      </c>
      <c r="F265">
        <v>0</v>
      </c>
      <c r="G265">
        <v>2.1002882276056098</v>
      </c>
      <c r="H265">
        <v>0</v>
      </c>
      <c r="I265">
        <v>0</v>
      </c>
      <c r="J265">
        <v>0</v>
      </c>
      <c r="K265">
        <v>2.1002882276056098</v>
      </c>
      <c r="L265">
        <v>0</v>
      </c>
      <c r="M265">
        <v>1</v>
      </c>
    </row>
    <row r="266" spans="4:13" x14ac:dyDescent="0.2">
      <c r="D266" t="s">
        <v>3469</v>
      </c>
      <c r="E266" t="str">
        <v>ACOATA_c</v>
      </c>
      <c r="F266">
        <v>2.6503999999999899E-2</v>
      </c>
      <c r="G266">
        <v>2.8268883034741799</v>
      </c>
      <c r="H266">
        <v>0</v>
      </c>
      <c r="I266">
        <v>0</v>
      </c>
      <c r="J266">
        <v>2.6503999999999899E-2</v>
      </c>
      <c r="K266">
        <v>2.8268883034741799</v>
      </c>
      <c r="L266">
        <v>1</v>
      </c>
      <c r="M266">
        <v>1</v>
      </c>
    </row>
    <row r="267" spans="4:13" x14ac:dyDescent="0.2">
      <c r="D267" t="s">
        <v>3469</v>
      </c>
      <c r="E267" t="str">
        <v>ACOATA_m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4:13" x14ac:dyDescent="0.2">
      <c r="D268" t="s">
        <v>3491</v>
      </c>
      <c r="E268" t="str">
        <v>ACONIs_c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4:13" x14ac:dyDescent="0.2">
      <c r="D269" t="s">
        <v>3491</v>
      </c>
      <c r="E269" t="str">
        <v>ACONIs_m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4:13" x14ac:dyDescent="0.2">
      <c r="D270" t="s">
        <v>3471</v>
      </c>
      <c r="E270" t="str">
        <v>ACONMT_c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4:13" x14ac:dyDescent="0.2">
      <c r="D271" t="s">
        <v>3492</v>
      </c>
      <c r="E271" t="str">
        <v>ACONT2_m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4:13" x14ac:dyDescent="0.2">
      <c r="D272" t="s">
        <v>3492</v>
      </c>
      <c r="E272" t="str">
        <v>ACONTa_m</v>
      </c>
      <c r="F272">
        <v>0.1192182</v>
      </c>
      <c r="G272">
        <v>24.903041033096802</v>
      </c>
      <c r="H272">
        <v>0</v>
      </c>
      <c r="I272">
        <v>0</v>
      </c>
      <c r="J272">
        <v>0.1192182</v>
      </c>
      <c r="K272">
        <v>24.903041033096802</v>
      </c>
      <c r="L272">
        <v>1</v>
      </c>
      <c r="M272">
        <v>1</v>
      </c>
    </row>
    <row r="273" spans="4:13" x14ac:dyDescent="0.2">
      <c r="D273" t="s">
        <v>3492</v>
      </c>
      <c r="E273" t="str">
        <v>ACONTb_m</v>
      </c>
      <c r="F273">
        <v>0.1192182</v>
      </c>
      <c r="G273">
        <v>24.903041033096802</v>
      </c>
      <c r="H273">
        <v>0</v>
      </c>
      <c r="I273">
        <v>0</v>
      </c>
      <c r="J273">
        <v>0.1192182</v>
      </c>
      <c r="K273">
        <v>24.903041033096802</v>
      </c>
      <c r="L273">
        <v>1</v>
      </c>
      <c r="M273">
        <v>1</v>
      </c>
    </row>
    <row r="274" spans="4:13" x14ac:dyDescent="0.2">
      <c r="D274" t="s">
        <v>3480</v>
      </c>
      <c r="E274" t="str">
        <v>ACOTAi_m</v>
      </c>
      <c r="F274">
        <v>1.52704E-2</v>
      </c>
      <c r="G274">
        <v>11.326150889089799</v>
      </c>
      <c r="H274">
        <v>0</v>
      </c>
      <c r="I274">
        <v>0</v>
      </c>
      <c r="J274">
        <v>1.52704E-2</v>
      </c>
      <c r="K274">
        <v>11.326150889089799</v>
      </c>
      <c r="L274">
        <v>1</v>
      </c>
      <c r="M274">
        <v>1</v>
      </c>
    </row>
    <row r="275" spans="4:13" x14ac:dyDescent="0.2">
      <c r="D275" t="s">
        <v>3493</v>
      </c>
      <c r="E275" t="str">
        <v>ACP1_e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4:13" x14ac:dyDescent="0.2">
      <c r="D276" t="s">
        <v>3494</v>
      </c>
      <c r="E276" t="str">
        <v>ACPCS_c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4:13" x14ac:dyDescent="0.2">
      <c r="D277" t="s">
        <v>3495</v>
      </c>
      <c r="E277" t="str">
        <v>ACRNAH_x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4:13" x14ac:dyDescent="0.2">
      <c r="D278" t="s">
        <v>3460</v>
      </c>
      <c r="E278" t="str">
        <v>ACRNt_c_m</v>
      </c>
      <c r="F278">
        <v>0</v>
      </c>
      <c r="G278">
        <v>50.406917462534899</v>
      </c>
      <c r="H278">
        <v>0</v>
      </c>
      <c r="I278">
        <v>0</v>
      </c>
      <c r="J278">
        <v>0</v>
      </c>
      <c r="K278">
        <v>50.406917462534899</v>
      </c>
      <c r="L278">
        <v>0</v>
      </c>
      <c r="M278">
        <v>1</v>
      </c>
    </row>
    <row r="279" spans="4:13" x14ac:dyDescent="0.2">
      <c r="D279" t="s">
        <v>3460</v>
      </c>
      <c r="E279" t="str">
        <v>ACRNt_c_x</v>
      </c>
      <c r="F279">
        <v>0</v>
      </c>
      <c r="G279">
        <v>23.458947863594901</v>
      </c>
      <c r="H279">
        <v>0</v>
      </c>
      <c r="I279">
        <v>0</v>
      </c>
      <c r="J279">
        <v>0</v>
      </c>
      <c r="K279">
        <v>23.458947863594901</v>
      </c>
      <c r="L279">
        <v>0</v>
      </c>
      <c r="M279">
        <v>1</v>
      </c>
    </row>
    <row r="280" spans="4:13" x14ac:dyDescent="0.2">
      <c r="D280" t="s">
        <v>3483</v>
      </c>
      <c r="E280" t="str">
        <v>ACS_c</v>
      </c>
      <c r="F280">
        <v>0</v>
      </c>
      <c r="G280">
        <v>49.874081767740599</v>
      </c>
      <c r="H280">
        <v>0</v>
      </c>
      <c r="I280">
        <v>0</v>
      </c>
      <c r="J280">
        <v>0</v>
      </c>
      <c r="K280">
        <v>49.874081767740599</v>
      </c>
      <c r="L280">
        <v>0</v>
      </c>
      <c r="M280">
        <v>1</v>
      </c>
    </row>
    <row r="281" spans="4:13" x14ac:dyDescent="0.2">
      <c r="D281" t="s">
        <v>3489</v>
      </c>
      <c r="E281" t="str">
        <v>ACS_n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4:13" x14ac:dyDescent="0.2">
      <c r="D282" t="s">
        <v>3460</v>
      </c>
      <c r="E282" t="str">
        <v>ACt_c_e</v>
      </c>
      <c r="F282">
        <v>0</v>
      </c>
      <c r="G282">
        <v>11.435091110245001</v>
      </c>
      <c r="H282">
        <v>0</v>
      </c>
      <c r="I282">
        <v>0</v>
      </c>
      <c r="J282">
        <v>0</v>
      </c>
      <c r="K282">
        <v>11.435091110245001</v>
      </c>
      <c r="L282">
        <v>0</v>
      </c>
      <c r="M282">
        <v>1</v>
      </c>
    </row>
    <row r="283" spans="4:13" x14ac:dyDescent="0.2">
      <c r="D283" t="s">
        <v>3460</v>
      </c>
      <c r="E283" t="str">
        <v>ACt_c_m</v>
      </c>
      <c r="F283">
        <v>0</v>
      </c>
      <c r="G283">
        <v>12.5654312406337</v>
      </c>
      <c r="H283">
        <v>0</v>
      </c>
      <c r="I283">
        <v>0</v>
      </c>
      <c r="J283">
        <v>0</v>
      </c>
      <c r="K283">
        <v>12.5654312406337</v>
      </c>
      <c r="L283">
        <v>0</v>
      </c>
      <c r="M283">
        <v>1</v>
      </c>
    </row>
    <row r="284" spans="4:13" x14ac:dyDescent="0.2">
      <c r="D284" t="s">
        <v>3460</v>
      </c>
      <c r="E284" t="str">
        <v>ACt_c_n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4:13" x14ac:dyDescent="0.2">
      <c r="D285" t="s">
        <v>3496</v>
      </c>
      <c r="E285" t="str">
        <v>ADA_c</v>
      </c>
      <c r="F285">
        <v>0</v>
      </c>
      <c r="G285">
        <v>61.234111383185699</v>
      </c>
      <c r="H285">
        <v>0</v>
      </c>
      <c r="I285">
        <v>0</v>
      </c>
      <c r="J285">
        <v>0</v>
      </c>
      <c r="K285">
        <v>61.234111383185699</v>
      </c>
      <c r="L285">
        <v>0</v>
      </c>
      <c r="M285">
        <v>1</v>
      </c>
    </row>
    <row r="286" spans="4:13" x14ac:dyDescent="0.2">
      <c r="D286" t="s">
        <v>3497</v>
      </c>
      <c r="E286" t="str">
        <v>ADCL_c</v>
      </c>
      <c r="F286">
        <v>1.0000000000002999E-5</v>
      </c>
      <c r="G286">
        <v>2.89712551397679</v>
      </c>
      <c r="H286">
        <v>0</v>
      </c>
      <c r="I286">
        <v>0</v>
      </c>
      <c r="J286">
        <v>1.0000000000002999E-5</v>
      </c>
      <c r="K286">
        <v>2.89712551397679</v>
      </c>
      <c r="L286">
        <v>1</v>
      </c>
      <c r="M286">
        <v>1</v>
      </c>
    </row>
    <row r="287" spans="4:13" x14ac:dyDescent="0.2">
      <c r="D287" t="s">
        <v>3497</v>
      </c>
      <c r="E287" t="str">
        <v>ADCS_c</v>
      </c>
      <c r="F287">
        <v>1.0000000000002999E-5</v>
      </c>
      <c r="G287">
        <v>2.89712551397679</v>
      </c>
      <c r="H287">
        <v>0</v>
      </c>
      <c r="I287">
        <v>0</v>
      </c>
      <c r="J287">
        <v>1.0000000000002999E-5</v>
      </c>
      <c r="K287">
        <v>2.89712551397679</v>
      </c>
      <c r="L287">
        <v>1</v>
      </c>
      <c r="M287">
        <v>1</v>
      </c>
    </row>
    <row r="288" spans="4:13" x14ac:dyDescent="0.2">
      <c r="D288" t="s">
        <v>3496</v>
      </c>
      <c r="E288" t="str">
        <v>ADD_c</v>
      </c>
      <c r="F288">
        <v>0</v>
      </c>
      <c r="G288">
        <v>2.6406381374569601</v>
      </c>
      <c r="H288">
        <v>0</v>
      </c>
      <c r="I288">
        <v>0</v>
      </c>
      <c r="J288">
        <v>0</v>
      </c>
      <c r="K288">
        <v>2.6406381374569601</v>
      </c>
      <c r="L288">
        <v>0</v>
      </c>
      <c r="M288">
        <v>1</v>
      </c>
    </row>
    <row r="289" spans="4:13" x14ac:dyDescent="0.2">
      <c r="D289" t="s">
        <v>3460</v>
      </c>
      <c r="E289" t="str">
        <v>ADEt_c_m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4:13" x14ac:dyDescent="0.2">
      <c r="D290" t="s">
        <v>3460</v>
      </c>
      <c r="E290" t="str">
        <v>ADEtps_e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4:13" x14ac:dyDescent="0.2">
      <c r="D291" t="s">
        <v>3496</v>
      </c>
      <c r="E291" t="str">
        <v>ADK1_c</v>
      </c>
      <c r="F291">
        <v>0.53656126251772396</v>
      </c>
      <c r="G291">
        <v>158.82059956710799</v>
      </c>
      <c r="H291">
        <v>0</v>
      </c>
      <c r="I291">
        <v>0</v>
      </c>
      <c r="J291">
        <v>0.53656126251772396</v>
      </c>
      <c r="K291">
        <v>158.82059956710799</v>
      </c>
      <c r="L291">
        <v>1</v>
      </c>
      <c r="M291">
        <v>1</v>
      </c>
    </row>
    <row r="292" spans="4:13" x14ac:dyDescent="0.2">
      <c r="D292" t="s">
        <v>3496</v>
      </c>
      <c r="E292" t="str">
        <v>ADK1_m</v>
      </c>
      <c r="F292">
        <v>0</v>
      </c>
      <c r="G292">
        <v>155.66373450864401</v>
      </c>
      <c r="H292">
        <v>0</v>
      </c>
      <c r="I292">
        <v>0</v>
      </c>
      <c r="J292">
        <v>0</v>
      </c>
      <c r="K292">
        <v>155.66373450864401</v>
      </c>
      <c r="L292">
        <v>0</v>
      </c>
      <c r="M292">
        <v>1</v>
      </c>
    </row>
    <row r="293" spans="4:13" x14ac:dyDescent="0.2">
      <c r="D293" t="s">
        <v>3496</v>
      </c>
      <c r="E293" t="str">
        <v>ADK3_m</v>
      </c>
      <c r="F293">
        <v>0</v>
      </c>
      <c r="G293">
        <v>119.741334237418</v>
      </c>
      <c r="H293">
        <v>0</v>
      </c>
      <c r="I293">
        <v>0</v>
      </c>
      <c r="J293">
        <v>0</v>
      </c>
      <c r="K293">
        <v>119.741334237418</v>
      </c>
      <c r="L293">
        <v>0</v>
      </c>
      <c r="M293">
        <v>1</v>
      </c>
    </row>
    <row r="294" spans="4:13" x14ac:dyDescent="0.2">
      <c r="D294" t="s">
        <v>3494</v>
      </c>
      <c r="E294" t="str">
        <v>ADMDC_c</v>
      </c>
      <c r="F294">
        <v>1.99999999999991E-5</v>
      </c>
      <c r="G294">
        <v>2.6617220956257799</v>
      </c>
      <c r="H294">
        <v>0</v>
      </c>
      <c r="I294">
        <v>0</v>
      </c>
      <c r="J294">
        <v>1.99999999999991E-5</v>
      </c>
      <c r="K294">
        <v>2.6617220956257799</v>
      </c>
      <c r="L294">
        <v>1</v>
      </c>
      <c r="M294">
        <v>1</v>
      </c>
    </row>
    <row r="295" spans="4:13" x14ac:dyDescent="0.2">
      <c r="D295" t="s">
        <v>3496</v>
      </c>
      <c r="E295" t="str">
        <v>ADNCYC_c</v>
      </c>
      <c r="F295">
        <v>0</v>
      </c>
      <c r="G295">
        <v>78.866157543806295</v>
      </c>
      <c r="H295">
        <v>0</v>
      </c>
      <c r="I295">
        <v>0</v>
      </c>
      <c r="J295">
        <v>0</v>
      </c>
      <c r="K295">
        <v>78.866157543806295</v>
      </c>
      <c r="L295">
        <v>0</v>
      </c>
      <c r="M295">
        <v>1</v>
      </c>
    </row>
    <row r="296" spans="4:13" x14ac:dyDescent="0.2">
      <c r="D296" t="s">
        <v>3496</v>
      </c>
      <c r="E296" t="str">
        <v>ADNK1_c</v>
      </c>
      <c r="F296">
        <v>0</v>
      </c>
      <c r="G296">
        <v>157.75492198761199</v>
      </c>
      <c r="H296">
        <v>0</v>
      </c>
      <c r="I296">
        <v>0</v>
      </c>
      <c r="J296">
        <v>0</v>
      </c>
      <c r="K296">
        <v>157.75492198761199</v>
      </c>
      <c r="L296">
        <v>0</v>
      </c>
      <c r="M296">
        <v>1</v>
      </c>
    </row>
    <row r="297" spans="4:13" x14ac:dyDescent="0.2">
      <c r="D297" t="s">
        <v>3460</v>
      </c>
      <c r="E297" t="str">
        <v>ADNtps_e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4:13" x14ac:dyDescent="0.2">
      <c r="D298" t="s">
        <v>3460</v>
      </c>
      <c r="E298" t="str">
        <v>ADPATPt_c_m</v>
      </c>
      <c r="F298">
        <v>-1.5879719477219201</v>
      </c>
      <c r="G298">
        <v>154.555745737607</v>
      </c>
      <c r="H298">
        <v>0</v>
      </c>
      <c r="I298">
        <v>0</v>
      </c>
      <c r="J298">
        <v>-1.5879719477219201</v>
      </c>
      <c r="K298">
        <v>154.555745737607</v>
      </c>
      <c r="L298">
        <v>-1</v>
      </c>
      <c r="M298">
        <v>1</v>
      </c>
    </row>
    <row r="299" spans="4:13" x14ac:dyDescent="0.2">
      <c r="D299" t="s">
        <v>3460</v>
      </c>
      <c r="E299" t="str">
        <v>ADPATPt_c_x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4:13" x14ac:dyDescent="0.2">
      <c r="D300" t="s">
        <v>3496</v>
      </c>
      <c r="E300" t="str">
        <v>ADPh_c</v>
      </c>
      <c r="F300">
        <v>0</v>
      </c>
      <c r="G300">
        <v>157.73231508761199</v>
      </c>
      <c r="H300">
        <v>0</v>
      </c>
      <c r="I300">
        <v>0</v>
      </c>
      <c r="J300">
        <v>0</v>
      </c>
      <c r="K300">
        <v>157.73231508761199</v>
      </c>
      <c r="L300">
        <v>0</v>
      </c>
      <c r="M300">
        <v>1</v>
      </c>
    </row>
    <row r="301" spans="4:13" x14ac:dyDescent="0.2">
      <c r="D301" t="s">
        <v>3496</v>
      </c>
      <c r="E301" t="str">
        <v>ADPh_m</v>
      </c>
      <c r="F301">
        <v>0</v>
      </c>
      <c r="G301">
        <v>155.66373284197701</v>
      </c>
      <c r="H301">
        <v>0</v>
      </c>
      <c r="I301">
        <v>0</v>
      </c>
      <c r="J301">
        <v>0</v>
      </c>
      <c r="K301">
        <v>155.66373284197701</v>
      </c>
      <c r="L301">
        <v>0</v>
      </c>
      <c r="M301">
        <v>1</v>
      </c>
    </row>
    <row r="302" spans="4:13" x14ac:dyDescent="0.2">
      <c r="D302" t="s">
        <v>3496</v>
      </c>
      <c r="E302" t="str">
        <v>ADPRDP_m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4:13" x14ac:dyDescent="0.2">
      <c r="D303" t="s">
        <v>3496</v>
      </c>
      <c r="E303" t="str">
        <v>ADPT_c</v>
      </c>
      <c r="F303">
        <v>0</v>
      </c>
      <c r="G303">
        <v>2.6617220956257799</v>
      </c>
      <c r="H303">
        <v>0</v>
      </c>
      <c r="I303">
        <v>0</v>
      </c>
      <c r="J303">
        <v>0</v>
      </c>
      <c r="K303">
        <v>2.6617220956257799</v>
      </c>
      <c r="L303">
        <v>0</v>
      </c>
      <c r="M303">
        <v>1</v>
      </c>
    </row>
    <row r="304" spans="4:13" x14ac:dyDescent="0.2">
      <c r="D304" t="s">
        <v>3460</v>
      </c>
      <c r="E304" t="str">
        <v>ADPt_c_en</v>
      </c>
      <c r="F304">
        <v>-157.73231508761199</v>
      </c>
      <c r="G304">
        <v>0</v>
      </c>
      <c r="H304">
        <v>0</v>
      </c>
      <c r="I304">
        <v>0</v>
      </c>
      <c r="J304">
        <v>-157.73231508761199</v>
      </c>
      <c r="K304">
        <v>0</v>
      </c>
      <c r="L304">
        <v>-1</v>
      </c>
      <c r="M304">
        <v>0</v>
      </c>
    </row>
    <row r="305" spans="4:13" x14ac:dyDescent="0.2">
      <c r="D305" t="s">
        <v>3460</v>
      </c>
      <c r="E305" t="str">
        <v>ADPt_c_gm</v>
      </c>
      <c r="F305">
        <v>-157.73231508761199</v>
      </c>
      <c r="G305">
        <v>0</v>
      </c>
      <c r="H305">
        <v>0</v>
      </c>
      <c r="I305">
        <v>0</v>
      </c>
      <c r="J305">
        <v>-157.73231508761199</v>
      </c>
      <c r="K305">
        <v>0</v>
      </c>
      <c r="L305">
        <v>-1</v>
      </c>
      <c r="M305">
        <v>0</v>
      </c>
    </row>
    <row r="306" spans="4:13" x14ac:dyDescent="0.2">
      <c r="D306" t="s">
        <v>3460</v>
      </c>
      <c r="E306" t="str">
        <v>ADPt_c_n</v>
      </c>
      <c r="F306">
        <v>-157.73231508761199</v>
      </c>
      <c r="G306">
        <v>0</v>
      </c>
      <c r="H306">
        <v>0</v>
      </c>
      <c r="I306">
        <v>0</v>
      </c>
      <c r="J306">
        <v>-157.73231508761199</v>
      </c>
      <c r="K306">
        <v>0</v>
      </c>
      <c r="L306">
        <v>-1</v>
      </c>
      <c r="M306">
        <v>0</v>
      </c>
    </row>
    <row r="307" spans="4:13" x14ac:dyDescent="0.2">
      <c r="D307" t="s">
        <v>3460</v>
      </c>
      <c r="E307" t="str">
        <v>ADPt_c_r</v>
      </c>
      <c r="F307">
        <v>-157.73231508761199</v>
      </c>
      <c r="G307">
        <v>0</v>
      </c>
      <c r="H307">
        <v>0</v>
      </c>
      <c r="I307">
        <v>0</v>
      </c>
      <c r="J307">
        <v>-157.73231508761199</v>
      </c>
      <c r="K307">
        <v>0</v>
      </c>
      <c r="L307">
        <v>-1</v>
      </c>
      <c r="M307">
        <v>0</v>
      </c>
    </row>
    <row r="308" spans="4:13" x14ac:dyDescent="0.2">
      <c r="D308" t="s">
        <v>3460</v>
      </c>
      <c r="E308" t="str">
        <v>ADPt_c_vm</v>
      </c>
      <c r="F308">
        <v>-157.73231508761199</v>
      </c>
      <c r="G308">
        <v>0</v>
      </c>
      <c r="H308">
        <v>0</v>
      </c>
      <c r="I308">
        <v>0</v>
      </c>
      <c r="J308">
        <v>-157.73231508761199</v>
      </c>
      <c r="K308">
        <v>0</v>
      </c>
      <c r="L308">
        <v>-1</v>
      </c>
      <c r="M308">
        <v>0</v>
      </c>
    </row>
    <row r="309" spans="4:13" x14ac:dyDescent="0.2">
      <c r="D309" t="s">
        <v>3496</v>
      </c>
      <c r="E309" t="str">
        <v>ADSK_c</v>
      </c>
      <c r="F309">
        <v>5.0905000000002198E-3</v>
      </c>
      <c r="G309">
        <v>24.9655914045583</v>
      </c>
      <c r="H309">
        <v>0</v>
      </c>
      <c r="I309">
        <v>0</v>
      </c>
      <c r="J309">
        <v>5.0905000000002198E-3</v>
      </c>
      <c r="K309">
        <v>24.9655914045583</v>
      </c>
      <c r="L309">
        <v>1</v>
      </c>
      <c r="M309">
        <v>1</v>
      </c>
    </row>
    <row r="310" spans="4:13" x14ac:dyDescent="0.2">
      <c r="D310" t="s">
        <v>3496</v>
      </c>
      <c r="E310" t="str">
        <v>ADSL1r_c</v>
      </c>
      <c r="F310">
        <v>1.24303000000036E-2</v>
      </c>
      <c r="G310">
        <v>91.852303924778596</v>
      </c>
      <c r="H310">
        <v>0</v>
      </c>
      <c r="I310">
        <v>0</v>
      </c>
      <c r="J310">
        <v>1.24303000000036E-2</v>
      </c>
      <c r="K310">
        <v>91.852303924778596</v>
      </c>
      <c r="L310">
        <v>1</v>
      </c>
      <c r="M310">
        <v>1</v>
      </c>
    </row>
    <row r="311" spans="4:13" x14ac:dyDescent="0.2">
      <c r="D311" t="s">
        <v>3496</v>
      </c>
      <c r="E311" t="str">
        <v>ADSL2i_c</v>
      </c>
      <c r="F311">
        <v>1.2117500000003599E-2</v>
      </c>
      <c r="G311">
        <v>5.1763381493044003</v>
      </c>
      <c r="H311">
        <v>0</v>
      </c>
      <c r="I311">
        <v>0</v>
      </c>
      <c r="J311">
        <v>1.2117500000003599E-2</v>
      </c>
      <c r="K311">
        <v>5.1763381493044003</v>
      </c>
      <c r="L311">
        <v>1</v>
      </c>
      <c r="M311">
        <v>1</v>
      </c>
    </row>
    <row r="312" spans="4:13" x14ac:dyDescent="0.2">
      <c r="D312" t="s">
        <v>3496</v>
      </c>
      <c r="E312" t="str">
        <v>ADSS_c</v>
      </c>
      <c r="F312">
        <v>1.24303000000036E-2</v>
      </c>
      <c r="G312">
        <v>91.852303924778596</v>
      </c>
      <c r="H312">
        <v>0</v>
      </c>
      <c r="I312">
        <v>0</v>
      </c>
      <c r="J312">
        <v>1.24303000000036E-2</v>
      </c>
      <c r="K312">
        <v>91.852303924778596</v>
      </c>
      <c r="L312">
        <v>1</v>
      </c>
      <c r="M312">
        <v>1</v>
      </c>
    </row>
    <row r="313" spans="4:13" x14ac:dyDescent="0.2">
      <c r="D313" t="s">
        <v>3464</v>
      </c>
      <c r="E313" t="str">
        <v>AEPI1_c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4:13" x14ac:dyDescent="0.2">
      <c r="D314" t="s">
        <v>3464</v>
      </c>
      <c r="E314" t="str">
        <v>AEPI2_c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4:13" x14ac:dyDescent="0.2">
      <c r="D315" t="s">
        <v>3493</v>
      </c>
      <c r="E315" t="str">
        <v>AFAT_c</v>
      </c>
      <c r="F315">
        <v>1.0000000000000001E-5</v>
      </c>
      <c r="G315">
        <v>1.0000000000000001E-5</v>
      </c>
      <c r="H315">
        <v>0</v>
      </c>
      <c r="I315">
        <v>0</v>
      </c>
      <c r="J315">
        <v>1.0000000000000001E-5</v>
      </c>
      <c r="K315">
        <v>1.0000000000000001E-5</v>
      </c>
      <c r="L315">
        <v>1</v>
      </c>
      <c r="M315">
        <v>1</v>
      </c>
    </row>
    <row r="316" spans="4:13" x14ac:dyDescent="0.2">
      <c r="D316" t="s">
        <v>3498</v>
      </c>
      <c r="E316" t="str">
        <v>AFLTXNB1S_c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4:13" x14ac:dyDescent="0.2">
      <c r="D317" t="s">
        <v>3498</v>
      </c>
      <c r="E317" t="str">
        <v>AFLTXNB2S_c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4:13" x14ac:dyDescent="0.2">
      <c r="D318" t="s">
        <v>3480</v>
      </c>
      <c r="E318" t="str">
        <v>AGMT_e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4:13" x14ac:dyDescent="0.2">
      <c r="D319" t="s">
        <v>3463</v>
      </c>
      <c r="E319" t="str">
        <v>AGNPR_l</v>
      </c>
      <c r="F319">
        <v>0</v>
      </c>
      <c r="G319">
        <v>31.558399498625299</v>
      </c>
      <c r="H319">
        <v>0</v>
      </c>
      <c r="I319">
        <v>0</v>
      </c>
      <c r="J319">
        <v>0</v>
      </c>
      <c r="K319">
        <v>31.558399498625299</v>
      </c>
      <c r="L319">
        <v>0</v>
      </c>
      <c r="M319">
        <v>1</v>
      </c>
    </row>
    <row r="320" spans="4:13" x14ac:dyDescent="0.2">
      <c r="D320" t="s">
        <v>3463</v>
      </c>
      <c r="E320" t="str">
        <v>AGNPR_rm</v>
      </c>
      <c r="F320">
        <v>0</v>
      </c>
      <c r="G320">
        <v>31.558399498625299</v>
      </c>
      <c r="H320">
        <v>0</v>
      </c>
      <c r="I320">
        <v>0</v>
      </c>
      <c r="J320">
        <v>0</v>
      </c>
      <c r="K320">
        <v>31.558399498625299</v>
      </c>
      <c r="L320">
        <v>0</v>
      </c>
      <c r="M320">
        <v>1</v>
      </c>
    </row>
    <row r="321" spans="4:13" x14ac:dyDescent="0.2">
      <c r="D321" t="s">
        <v>3463</v>
      </c>
      <c r="E321" t="str">
        <v>AGPAT_l</v>
      </c>
      <c r="F321">
        <v>0</v>
      </c>
      <c r="G321">
        <v>31.558399498625398</v>
      </c>
      <c r="H321">
        <v>0</v>
      </c>
      <c r="I321">
        <v>0</v>
      </c>
      <c r="J321">
        <v>0</v>
      </c>
      <c r="K321">
        <v>31.558399498625398</v>
      </c>
      <c r="L321">
        <v>0</v>
      </c>
      <c r="M321">
        <v>1</v>
      </c>
    </row>
    <row r="322" spans="4:13" x14ac:dyDescent="0.2">
      <c r="D322" t="s">
        <v>3463</v>
      </c>
      <c r="E322" t="str">
        <v>AGPAT_rm</v>
      </c>
      <c r="F322">
        <v>0</v>
      </c>
      <c r="G322">
        <v>31.558399498625299</v>
      </c>
      <c r="H322">
        <v>0</v>
      </c>
      <c r="I322">
        <v>0</v>
      </c>
      <c r="J322">
        <v>0</v>
      </c>
      <c r="K322">
        <v>31.558399498625299</v>
      </c>
      <c r="L322">
        <v>0</v>
      </c>
      <c r="M322">
        <v>1</v>
      </c>
    </row>
    <row r="323" spans="4:13" x14ac:dyDescent="0.2">
      <c r="D323" t="s">
        <v>3480</v>
      </c>
      <c r="E323" t="str">
        <v>AGPRi_m</v>
      </c>
      <c r="F323">
        <v>1.52704E-2</v>
      </c>
      <c r="G323">
        <v>11.326150889090099</v>
      </c>
      <c r="H323">
        <v>0</v>
      </c>
      <c r="I323">
        <v>0</v>
      </c>
      <c r="J323">
        <v>1.52704E-2</v>
      </c>
      <c r="K323">
        <v>11.326150889090099</v>
      </c>
      <c r="L323">
        <v>1</v>
      </c>
      <c r="M323">
        <v>1</v>
      </c>
    </row>
    <row r="324" spans="4:13" x14ac:dyDescent="0.2">
      <c r="D324" t="s">
        <v>3477</v>
      </c>
      <c r="E324" t="str">
        <v>AGTi_c</v>
      </c>
      <c r="F324">
        <v>0</v>
      </c>
      <c r="G324">
        <v>14.3604928464385</v>
      </c>
      <c r="H324">
        <v>0</v>
      </c>
      <c r="I324">
        <v>0</v>
      </c>
      <c r="J324">
        <v>0</v>
      </c>
      <c r="K324">
        <v>14.3604928464385</v>
      </c>
      <c r="L324">
        <v>0</v>
      </c>
      <c r="M324">
        <v>1</v>
      </c>
    </row>
    <row r="325" spans="4:13" x14ac:dyDescent="0.2">
      <c r="D325" t="s">
        <v>3494</v>
      </c>
      <c r="E325" t="str">
        <v>AHCi_c</v>
      </c>
      <c r="F325">
        <v>2.2606899999999999E-2</v>
      </c>
      <c r="G325">
        <v>52.600045262537598</v>
      </c>
      <c r="H325">
        <v>0</v>
      </c>
      <c r="I325">
        <v>0</v>
      </c>
      <c r="J325">
        <v>2.2606899999999999E-2</v>
      </c>
      <c r="K325">
        <v>52.600045262537598</v>
      </c>
      <c r="L325">
        <v>1</v>
      </c>
      <c r="M325">
        <v>1</v>
      </c>
    </row>
    <row r="326" spans="4:13" x14ac:dyDescent="0.2">
      <c r="D326" t="s">
        <v>3460</v>
      </c>
      <c r="E326" t="str">
        <v>AHCYSt_c_m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4:13" x14ac:dyDescent="0.2">
      <c r="D327" t="s">
        <v>3460</v>
      </c>
      <c r="E327" t="str">
        <v>AHCYSt_c_rm</v>
      </c>
      <c r="F327">
        <v>-5.3701217875302598</v>
      </c>
      <c r="G327">
        <v>-1.2349799999999999E-2</v>
      </c>
      <c r="H327">
        <v>0</v>
      </c>
      <c r="I327">
        <v>0</v>
      </c>
      <c r="J327">
        <v>-5.3701217875302598</v>
      </c>
      <c r="K327">
        <v>-1.2349799999999999E-2</v>
      </c>
      <c r="L327">
        <v>-1</v>
      </c>
      <c r="M327">
        <v>-1</v>
      </c>
    </row>
    <row r="328" spans="4:13" x14ac:dyDescent="0.2">
      <c r="D328" t="s">
        <v>3499</v>
      </c>
      <c r="E328" t="str">
        <v>AHGDf_m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4:13" x14ac:dyDescent="0.2">
      <c r="D329" t="s">
        <v>3471</v>
      </c>
      <c r="E329" t="str">
        <v>AHMMPS4_c</v>
      </c>
      <c r="F329">
        <v>1.0000000000000001E-5</v>
      </c>
      <c r="G329">
        <v>1.0000000000000001E-5</v>
      </c>
      <c r="H329">
        <v>0</v>
      </c>
      <c r="I329">
        <v>0</v>
      </c>
      <c r="J329">
        <v>1.0000000000000001E-5</v>
      </c>
      <c r="K329">
        <v>1.0000000000000001E-5</v>
      </c>
      <c r="L329">
        <v>1</v>
      </c>
      <c r="M329">
        <v>1</v>
      </c>
    </row>
    <row r="330" spans="4:13" x14ac:dyDescent="0.2">
      <c r="D330" t="s">
        <v>3494</v>
      </c>
      <c r="E330" t="str">
        <v>AHSERL_c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4:13" x14ac:dyDescent="0.2">
      <c r="D331" t="s">
        <v>3494</v>
      </c>
      <c r="E331" t="str">
        <v>AHSERL2_c</v>
      </c>
      <c r="F331">
        <v>0</v>
      </c>
      <c r="G331">
        <v>2.7729402877045901</v>
      </c>
      <c r="H331">
        <v>0</v>
      </c>
      <c r="I331">
        <v>0</v>
      </c>
      <c r="J331">
        <v>0</v>
      </c>
      <c r="K331">
        <v>2.7729402877045901</v>
      </c>
      <c r="L331">
        <v>0</v>
      </c>
      <c r="M331">
        <v>1</v>
      </c>
    </row>
    <row r="332" spans="4:13" x14ac:dyDescent="0.2">
      <c r="D332" t="s">
        <v>3496</v>
      </c>
      <c r="E332" t="str">
        <v>AICART_c</v>
      </c>
      <c r="F332">
        <v>1.97477000000063E-2</v>
      </c>
      <c r="G332">
        <v>5.1839683493042896</v>
      </c>
      <c r="H332">
        <v>0</v>
      </c>
      <c r="I332">
        <v>0</v>
      </c>
      <c r="J332">
        <v>1.97477000000063E-2</v>
      </c>
      <c r="K332">
        <v>5.1839683493042896</v>
      </c>
      <c r="L332">
        <v>1</v>
      </c>
      <c r="M332">
        <v>1</v>
      </c>
    </row>
    <row r="333" spans="4:13" x14ac:dyDescent="0.2">
      <c r="D333" t="s">
        <v>3496</v>
      </c>
      <c r="E333" t="str">
        <v>AIRC1_c</v>
      </c>
      <c r="F333">
        <v>1.2117500000003599E-2</v>
      </c>
      <c r="G333">
        <v>5.1763381493044802</v>
      </c>
      <c r="H333">
        <v>0</v>
      </c>
      <c r="I333">
        <v>0</v>
      </c>
      <c r="J333">
        <v>1.2117500000003599E-2</v>
      </c>
      <c r="K333">
        <v>5.1763381493044802</v>
      </c>
      <c r="L333">
        <v>1</v>
      </c>
      <c r="M333">
        <v>1</v>
      </c>
    </row>
    <row r="334" spans="4:13" x14ac:dyDescent="0.2">
      <c r="D334" t="s">
        <v>3460</v>
      </c>
      <c r="E334" t="str">
        <v>AKGCITta_m</v>
      </c>
      <c r="F334">
        <v>0</v>
      </c>
      <c r="G334">
        <v>999.78165909999996</v>
      </c>
      <c r="H334">
        <v>0</v>
      </c>
      <c r="I334">
        <v>0</v>
      </c>
      <c r="J334">
        <v>0</v>
      </c>
      <c r="K334">
        <v>999.78165909999996</v>
      </c>
      <c r="L334">
        <v>0</v>
      </c>
      <c r="M334">
        <v>1</v>
      </c>
    </row>
    <row r="335" spans="4:13" x14ac:dyDescent="0.2">
      <c r="D335" t="s">
        <v>3492</v>
      </c>
      <c r="E335" t="str">
        <v>AKGDH_m</v>
      </c>
      <c r="F335">
        <v>8.0000000000000007E-5</v>
      </c>
      <c r="G335">
        <v>12.5655112406337</v>
      </c>
      <c r="H335">
        <v>0</v>
      </c>
      <c r="I335">
        <v>0</v>
      </c>
      <c r="J335">
        <v>8.0000000000000007E-5</v>
      </c>
      <c r="K335">
        <v>12.5655112406337</v>
      </c>
      <c r="L335">
        <v>1</v>
      </c>
      <c r="M335">
        <v>1</v>
      </c>
    </row>
    <row r="336" spans="4:13" x14ac:dyDescent="0.2">
      <c r="D336" t="s">
        <v>3460</v>
      </c>
      <c r="E336" t="str">
        <v>AKGMALta_m</v>
      </c>
      <c r="F336">
        <v>0.2183409</v>
      </c>
      <c r="G336">
        <v>1000</v>
      </c>
      <c r="H336">
        <v>0</v>
      </c>
      <c r="I336">
        <v>0</v>
      </c>
      <c r="J336">
        <v>0.2183409</v>
      </c>
      <c r="K336">
        <v>1000</v>
      </c>
      <c r="L336">
        <v>1</v>
      </c>
      <c r="M336">
        <v>1</v>
      </c>
    </row>
    <row r="337" spans="4:13" x14ac:dyDescent="0.2">
      <c r="D337" t="s">
        <v>3460</v>
      </c>
      <c r="E337" t="str">
        <v>AKGt_c_e</v>
      </c>
      <c r="F337">
        <v>-5.0261724962534702</v>
      </c>
      <c r="G337">
        <v>0</v>
      </c>
      <c r="H337">
        <v>0</v>
      </c>
      <c r="I337">
        <v>0</v>
      </c>
      <c r="J337">
        <v>-5.0261724962534702</v>
      </c>
      <c r="K337">
        <v>0</v>
      </c>
      <c r="L337">
        <v>-1</v>
      </c>
      <c r="M337">
        <v>0</v>
      </c>
    </row>
    <row r="338" spans="4:13" x14ac:dyDescent="0.2">
      <c r="D338" t="s">
        <v>3460</v>
      </c>
      <c r="E338" t="str">
        <v>AKGt_c_n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4:13" x14ac:dyDescent="0.2">
      <c r="D339" t="s">
        <v>3460</v>
      </c>
      <c r="E339" t="str">
        <v>AKGt_c_x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4:13" x14ac:dyDescent="0.2">
      <c r="D340" t="s">
        <v>3497</v>
      </c>
      <c r="E340" t="str">
        <v>AKP1_c</v>
      </c>
      <c r="F340">
        <v>0</v>
      </c>
      <c r="G340">
        <v>1.0000000000002999E-5</v>
      </c>
      <c r="H340">
        <v>0</v>
      </c>
      <c r="I340">
        <v>0</v>
      </c>
      <c r="J340">
        <v>0</v>
      </c>
      <c r="K340">
        <v>1.0000000000002999E-5</v>
      </c>
      <c r="L340">
        <v>0</v>
      </c>
      <c r="M340">
        <v>1</v>
      </c>
    </row>
    <row r="341" spans="4:13" x14ac:dyDescent="0.2">
      <c r="D341" t="s">
        <v>3477</v>
      </c>
      <c r="E341" t="str">
        <v>ALAS_m</v>
      </c>
      <c r="F341">
        <v>8.0000000000000007E-5</v>
      </c>
      <c r="G341">
        <v>8.0000000000000007E-5</v>
      </c>
      <c r="H341">
        <v>0</v>
      </c>
      <c r="I341">
        <v>0</v>
      </c>
      <c r="J341">
        <v>8.0000000000000007E-5</v>
      </c>
      <c r="K341">
        <v>8.0000000000000007E-5</v>
      </c>
      <c r="L341">
        <v>1</v>
      </c>
      <c r="M341">
        <v>1</v>
      </c>
    </row>
    <row r="342" spans="4:13" x14ac:dyDescent="0.2">
      <c r="D342" t="s">
        <v>3460</v>
      </c>
      <c r="E342" t="str">
        <v>ALAt_c_m</v>
      </c>
      <c r="F342">
        <v>0</v>
      </c>
      <c r="G342">
        <v>14.3990982464385</v>
      </c>
      <c r="H342">
        <v>0</v>
      </c>
      <c r="I342">
        <v>0</v>
      </c>
      <c r="J342">
        <v>0</v>
      </c>
      <c r="K342">
        <v>14.3990982464385</v>
      </c>
      <c r="L342">
        <v>0</v>
      </c>
      <c r="M342">
        <v>1</v>
      </c>
    </row>
    <row r="343" spans="4:13" x14ac:dyDescent="0.2">
      <c r="D343" t="s">
        <v>3465</v>
      </c>
      <c r="E343" t="str">
        <v>ALATA_L_m</v>
      </c>
      <c r="F343">
        <v>-14.3990982464385</v>
      </c>
      <c r="G343">
        <v>0</v>
      </c>
      <c r="H343">
        <v>0</v>
      </c>
      <c r="I343">
        <v>0</v>
      </c>
      <c r="J343">
        <v>-14.3990982464385</v>
      </c>
      <c r="K343">
        <v>0</v>
      </c>
      <c r="L343">
        <v>-1</v>
      </c>
      <c r="M343">
        <v>0</v>
      </c>
    </row>
    <row r="344" spans="4:13" x14ac:dyDescent="0.2">
      <c r="D344" t="s">
        <v>3460</v>
      </c>
      <c r="E344" t="str">
        <v>ALAtps_e</v>
      </c>
      <c r="F344">
        <v>-7.1802464232190397</v>
      </c>
      <c r="G344">
        <v>0</v>
      </c>
      <c r="H344">
        <v>0</v>
      </c>
      <c r="I344">
        <v>0</v>
      </c>
      <c r="J344">
        <v>-7.1802464232190397</v>
      </c>
      <c r="K344">
        <v>0</v>
      </c>
      <c r="L344">
        <v>-1</v>
      </c>
      <c r="M344">
        <v>0</v>
      </c>
    </row>
    <row r="345" spans="4:13" x14ac:dyDescent="0.2">
      <c r="D345" t="s">
        <v>3500</v>
      </c>
      <c r="E345" t="str">
        <v>ALATRS_c</v>
      </c>
      <c r="F345">
        <v>3.8625399999999997E-2</v>
      </c>
      <c r="G345">
        <v>3.8625399999999997E-2</v>
      </c>
      <c r="H345">
        <v>0</v>
      </c>
      <c r="I345">
        <v>0</v>
      </c>
      <c r="J345">
        <v>3.8625399999999997E-2</v>
      </c>
      <c r="K345">
        <v>3.8625399999999997E-2</v>
      </c>
      <c r="L345">
        <v>1</v>
      </c>
      <c r="M345">
        <v>1</v>
      </c>
    </row>
    <row r="346" spans="4:13" x14ac:dyDescent="0.2">
      <c r="D346" t="s">
        <v>3501</v>
      </c>
      <c r="E346" t="str">
        <v>ALCD19y_c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4:13" x14ac:dyDescent="0.2">
      <c r="D347" t="s">
        <v>3471</v>
      </c>
      <c r="E347" t="str">
        <v>ALCD22xi_c</v>
      </c>
      <c r="F347">
        <v>0</v>
      </c>
      <c r="G347">
        <v>3.0465507710720998</v>
      </c>
      <c r="H347">
        <v>0</v>
      </c>
      <c r="I347">
        <v>0</v>
      </c>
      <c r="J347">
        <v>0</v>
      </c>
      <c r="K347">
        <v>3.0465507710720998</v>
      </c>
      <c r="L347">
        <v>0</v>
      </c>
      <c r="M347">
        <v>1</v>
      </c>
    </row>
    <row r="348" spans="4:13" x14ac:dyDescent="0.2">
      <c r="D348" t="s">
        <v>3471</v>
      </c>
      <c r="E348" t="str">
        <v>ALCD22xi_m</v>
      </c>
      <c r="F348">
        <v>0</v>
      </c>
      <c r="G348">
        <v>3.04655077107209</v>
      </c>
      <c r="H348">
        <v>0</v>
      </c>
      <c r="I348">
        <v>0</v>
      </c>
      <c r="J348">
        <v>0</v>
      </c>
      <c r="K348">
        <v>3.04655077107209</v>
      </c>
      <c r="L348">
        <v>0</v>
      </c>
      <c r="M348">
        <v>1</v>
      </c>
    </row>
    <row r="349" spans="4:13" x14ac:dyDescent="0.2">
      <c r="D349" t="s">
        <v>3471</v>
      </c>
      <c r="E349" t="str">
        <v>ALCD22yi_c</v>
      </c>
      <c r="F349">
        <v>0</v>
      </c>
      <c r="G349">
        <v>3.0202578375881499</v>
      </c>
      <c r="H349">
        <v>0</v>
      </c>
      <c r="I349">
        <v>0</v>
      </c>
      <c r="J349">
        <v>0</v>
      </c>
      <c r="K349">
        <v>3.0202578375881499</v>
      </c>
      <c r="L349">
        <v>0</v>
      </c>
      <c r="M349">
        <v>1</v>
      </c>
    </row>
    <row r="350" spans="4:13" x14ac:dyDescent="0.2">
      <c r="D350" t="s">
        <v>3471</v>
      </c>
      <c r="E350" t="str">
        <v>ALCD23xi_c</v>
      </c>
      <c r="F350">
        <v>0</v>
      </c>
      <c r="G350">
        <v>4.0024799289769204</v>
      </c>
      <c r="H350">
        <v>0</v>
      </c>
      <c r="I350">
        <v>0</v>
      </c>
      <c r="J350">
        <v>0</v>
      </c>
      <c r="K350">
        <v>4.0024799289769204</v>
      </c>
      <c r="L350">
        <v>0</v>
      </c>
      <c r="M350">
        <v>1</v>
      </c>
    </row>
    <row r="351" spans="4:13" x14ac:dyDescent="0.2">
      <c r="D351" t="s">
        <v>3471</v>
      </c>
      <c r="E351" t="str">
        <v>ALCD23xi_m</v>
      </c>
      <c r="F351">
        <v>0</v>
      </c>
      <c r="G351">
        <v>4.0024799289769204</v>
      </c>
      <c r="H351">
        <v>0</v>
      </c>
      <c r="I351">
        <v>0</v>
      </c>
      <c r="J351">
        <v>0</v>
      </c>
      <c r="K351">
        <v>4.0024799289769204</v>
      </c>
      <c r="L351">
        <v>0</v>
      </c>
      <c r="M351">
        <v>1</v>
      </c>
    </row>
    <row r="352" spans="4:13" x14ac:dyDescent="0.2">
      <c r="D352" t="s">
        <v>3471</v>
      </c>
      <c r="E352" t="str">
        <v>ALCD23yi_c</v>
      </c>
      <c r="F352">
        <v>0</v>
      </c>
      <c r="G352">
        <v>3.9361815209551598</v>
      </c>
      <c r="H352">
        <v>0</v>
      </c>
      <c r="I352">
        <v>0</v>
      </c>
      <c r="J352">
        <v>0</v>
      </c>
      <c r="K352">
        <v>3.9361815209551598</v>
      </c>
      <c r="L352">
        <v>0</v>
      </c>
      <c r="M352">
        <v>1</v>
      </c>
    </row>
    <row r="353" spans="4:13" x14ac:dyDescent="0.2">
      <c r="D353" t="s">
        <v>3471</v>
      </c>
      <c r="E353" t="str">
        <v>ALCD24xi_c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4:13" x14ac:dyDescent="0.2">
      <c r="D354" t="s">
        <v>3471</v>
      </c>
      <c r="E354" t="str">
        <v>ALCD24xi_m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4:13" x14ac:dyDescent="0.2">
      <c r="D355" t="s">
        <v>3471</v>
      </c>
      <c r="E355" t="str">
        <v>ALCD24yi_c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4:13" x14ac:dyDescent="0.2">
      <c r="D356" t="s">
        <v>3466</v>
      </c>
      <c r="E356" t="str">
        <v>ALCD25xi_c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4:13" x14ac:dyDescent="0.2">
      <c r="D357" t="s">
        <v>3466</v>
      </c>
      <c r="E357" t="str">
        <v>ALCD25xi_m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4:13" x14ac:dyDescent="0.2">
      <c r="D358" t="s">
        <v>3471</v>
      </c>
      <c r="E358" t="str">
        <v>ALCD25yi_c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4:13" x14ac:dyDescent="0.2">
      <c r="D359" t="s">
        <v>3470</v>
      </c>
      <c r="E359" t="str">
        <v>ALCD26xi_c</v>
      </c>
      <c r="F359">
        <v>0</v>
      </c>
      <c r="G359">
        <v>1.8299294602407501</v>
      </c>
      <c r="H359">
        <v>0</v>
      </c>
      <c r="I359">
        <v>0</v>
      </c>
      <c r="J359">
        <v>0</v>
      </c>
      <c r="K359">
        <v>1.8299294602407501</v>
      </c>
      <c r="L359">
        <v>0</v>
      </c>
      <c r="M359">
        <v>1</v>
      </c>
    </row>
    <row r="360" spans="4:13" x14ac:dyDescent="0.2">
      <c r="D360" t="s">
        <v>3470</v>
      </c>
      <c r="E360" t="str">
        <v>ALCD26xi_m</v>
      </c>
      <c r="F360">
        <v>0</v>
      </c>
      <c r="G360">
        <v>1.8299294602407501</v>
      </c>
      <c r="H360">
        <v>0</v>
      </c>
      <c r="I360">
        <v>0</v>
      </c>
      <c r="J360">
        <v>0</v>
      </c>
      <c r="K360">
        <v>1.8299294602407501</v>
      </c>
      <c r="L360">
        <v>0</v>
      </c>
      <c r="M360">
        <v>1</v>
      </c>
    </row>
    <row r="361" spans="4:13" x14ac:dyDescent="0.2">
      <c r="D361" t="s">
        <v>3489</v>
      </c>
      <c r="E361" t="str">
        <v>ALCD2i1_c</v>
      </c>
      <c r="F361">
        <v>0</v>
      </c>
      <c r="G361">
        <v>1000</v>
      </c>
      <c r="H361">
        <v>0</v>
      </c>
      <c r="I361">
        <v>0</v>
      </c>
      <c r="J361">
        <v>0</v>
      </c>
      <c r="K361">
        <v>1000</v>
      </c>
      <c r="L361">
        <v>0</v>
      </c>
      <c r="M361">
        <v>1</v>
      </c>
    </row>
    <row r="362" spans="4:13" x14ac:dyDescent="0.2">
      <c r="D362" t="s">
        <v>3489</v>
      </c>
      <c r="E362" t="str">
        <v>ALCD2i2_c</v>
      </c>
      <c r="F362">
        <v>0</v>
      </c>
      <c r="G362">
        <v>1000</v>
      </c>
      <c r="H362">
        <v>0</v>
      </c>
      <c r="I362">
        <v>0</v>
      </c>
      <c r="J362">
        <v>0</v>
      </c>
      <c r="K362">
        <v>1000</v>
      </c>
      <c r="L362">
        <v>0</v>
      </c>
      <c r="M362">
        <v>1</v>
      </c>
    </row>
    <row r="363" spans="4:13" x14ac:dyDescent="0.2">
      <c r="D363" t="s">
        <v>3489</v>
      </c>
      <c r="E363" t="str">
        <v>ALCD2i2_m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4:13" x14ac:dyDescent="0.2">
      <c r="D364" t="s">
        <v>3470</v>
      </c>
      <c r="E364" t="str">
        <v>ALDD20x_m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4:13" x14ac:dyDescent="0.2">
      <c r="D365" t="s">
        <v>3471</v>
      </c>
      <c r="E365" t="str">
        <v>ALDD20y_c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4:13" x14ac:dyDescent="0.2">
      <c r="D366" t="s">
        <v>3471</v>
      </c>
      <c r="E366" t="str">
        <v>ALDD20y_m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4:13" x14ac:dyDescent="0.2">
      <c r="D367" t="s">
        <v>3502</v>
      </c>
      <c r="E367" t="str">
        <v>ALDD22x_c</v>
      </c>
      <c r="F367">
        <v>9.9999999999961197E-6</v>
      </c>
      <c r="G367">
        <v>1.8202377543892401</v>
      </c>
      <c r="H367">
        <v>0</v>
      </c>
      <c r="I367">
        <v>0</v>
      </c>
      <c r="J367">
        <v>9.9999999999961197E-6</v>
      </c>
      <c r="K367">
        <v>1.8202377543892401</v>
      </c>
      <c r="L367">
        <v>1</v>
      </c>
      <c r="M367">
        <v>1</v>
      </c>
    </row>
    <row r="368" spans="4:13" x14ac:dyDescent="0.2">
      <c r="D368" t="s">
        <v>3489</v>
      </c>
      <c r="E368" t="str">
        <v>ALDD2x_c</v>
      </c>
      <c r="F368">
        <v>0</v>
      </c>
      <c r="G368">
        <v>32.4732875291444</v>
      </c>
      <c r="H368">
        <v>0</v>
      </c>
      <c r="I368">
        <v>0</v>
      </c>
      <c r="J368">
        <v>0</v>
      </c>
      <c r="K368">
        <v>32.4732875291444</v>
      </c>
      <c r="L368">
        <v>0</v>
      </c>
      <c r="M368">
        <v>1</v>
      </c>
    </row>
    <row r="369" spans="4:13" x14ac:dyDescent="0.2">
      <c r="D369" t="s">
        <v>3489</v>
      </c>
      <c r="E369" t="str">
        <v>ALDD2y_c</v>
      </c>
      <c r="F369">
        <v>0</v>
      </c>
      <c r="G369">
        <v>37.796777288019399</v>
      </c>
      <c r="H369">
        <v>0</v>
      </c>
      <c r="I369">
        <v>0</v>
      </c>
      <c r="J369">
        <v>0</v>
      </c>
      <c r="K369">
        <v>37.796777288019399</v>
      </c>
      <c r="L369">
        <v>0</v>
      </c>
      <c r="M369">
        <v>1</v>
      </c>
    </row>
    <row r="370" spans="4:13" x14ac:dyDescent="0.2">
      <c r="D370" t="s">
        <v>3496</v>
      </c>
      <c r="E370" t="str">
        <v>ALLTN_c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4:13" x14ac:dyDescent="0.2">
      <c r="D371" t="s">
        <v>3460</v>
      </c>
      <c r="E371" t="str">
        <v>ALLTNt_c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4:13" x14ac:dyDescent="0.2">
      <c r="D372" t="s">
        <v>3460</v>
      </c>
      <c r="E372" t="str">
        <v>ALLTTt_c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4:13" x14ac:dyDescent="0.2">
      <c r="D373" t="s">
        <v>3480</v>
      </c>
      <c r="E373" t="str">
        <v>ALPHNH_c</v>
      </c>
      <c r="F373">
        <v>0</v>
      </c>
      <c r="G373">
        <v>157.732315087616</v>
      </c>
      <c r="H373">
        <v>0</v>
      </c>
      <c r="I373">
        <v>0</v>
      </c>
      <c r="J373">
        <v>0</v>
      </c>
      <c r="K373">
        <v>157.732315087616</v>
      </c>
      <c r="L373">
        <v>0</v>
      </c>
      <c r="M373">
        <v>1</v>
      </c>
    </row>
    <row r="374" spans="4:13" x14ac:dyDescent="0.2">
      <c r="D374" t="s">
        <v>3503</v>
      </c>
      <c r="E374" t="str">
        <v>AMAOTr_c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4:13" x14ac:dyDescent="0.2">
      <c r="D375" t="s">
        <v>3460</v>
      </c>
      <c r="E375" t="str">
        <v>AMETt_c_e</v>
      </c>
      <c r="F375">
        <v>0</v>
      </c>
      <c r="G375">
        <v>1.2506195054649301</v>
      </c>
      <c r="H375">
        <v>0</v>
      </c>
      <c r="I375">
        <v>0</v>
      </c>
      <c r="J375">
        <v>0</v>
      </c>
      <c r="K375">
        <v>1.2506195054649301</v>
      </c>
      <c r="L375">
        <v>0</v>
      </c>
      <c r="M375">
        <v>1</v>
      </c>
    </row>
    <row r="376" spans="4:13" x14ac:dyDescent="0.2">
      <c r="D376" t="s">
        <v>3460</v>
      </c>
      <c r="E376" t="str">
        <v>AMETt_c_m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4:13" x14ac:dyDescent="0.2">
      <c r="D377" t="s">
        <v>3460</v>
      </c>
      <c r="E377" t="str">
        <v>AMETt_c_rm</v>
      </c>
      <c r="F377">
        <v>1.23497999999999E-2</v>
      </c>
      <c r="G377">
        <v>5.3701217875302198</v>
      </c>
      <c r="H377">
        <v>0</v>
      </c>
      <c r="I377">
        <v>0</v>
      </c>
      <c r="J377">
        <v>1.23497999999999E-2</v>
      </c>
      <c r="K377">
        <v>5.3701217875302198</v>
      </c>
      <c r="L377">
        <v>1</v>
      </c>
      <c r="M377">
        <v>1</v>
      </c>
    </row>
    <row r="378" spans="4:13" x14ac:dyDescent="0.2">
      <c r="D378" t="s">
        <v>3480</v>
      </c>
      <c r="E378" t="str">
        <v>AMID_c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4:13" x14ac:dyDescent="0.2">
      <c r="D379" t="s">
        <v>3460</v>
      </c>
      <c r="E379" t="str">
        <v>AMPATPt_c_x</v>
      </c>
      <c r="F379">
        <v>0</v>
      </c>
      <c r="G379">
        <v>78.866157543805599</v>
      </c>
      <c r="H379">
        <v>0</v>
      </c>
      <c r="I379">
        <v>0</v>
      </c>
      <c r="J379">
        <v>0</v>
      </c>
      <c r="K379">
        <v>78.866157543805599</v>
      </c>
      <c r="L379">
        <v>0</v>
      </c>
      <c r="M379">
        <v>1</v>
      </c>
    </row>
    <row r="380" spans="4:13" x14ac:dyDescent="0.2">
      <c r="D380" t="s">
        <v>3496</v>
      </c>
      <c r="E380" t="str">
        <v>AMPDA_c</v>
      </c>
      <c r="F380">
        <v>0</v>
      </c>
      <c r="G380">
        <v>91.839863624778104</v>
      </c>
      <c r="H380">
        <v>0</v>
      </c>
      <c r="I380">
        <v>0</v>
      </c>
      <c r="J380">
        <v>0</v>
      </c>
      <c r="K380">
        <v>91.839863624778104</v>
      </c>
      <c r="L380">
        <v>0</v>
      </c>
      <c r="M380">
        <v>1</v>
      </c>
    </row>
    <row r="381" spans="4:13" x14ac:dyDescent="0.2">
      <c r="D381" t="s">
        <v>3460</v>
      </c>
      <c r="E381" t="str">
        <v>AMPt_c_l</v>
      </c>
      <c r="F381">
        <v>-78.866353746563505</v>
      </c>
      <c r="G381">
        <v>0</v>
      </c>
      <c r="H381">
        <v>0</v>
      </c>
      <c r="I381">
        <v>0</v>
      </c>
      <c r="J381">
        <v>-78.866353746563505</v>
      </c>
      <c r="K381">
        <v>0</v>
      </c>
      <c r="L381">
        <v>-1</v>
      </c>
      <c r="M381">
        <v>0</v>
      </c>
    </row>
    <row r="382" spans="4:13" x14ac:dyDescent="0.2">
      <c r="D382" t="s">
        <v>3460</v>
      </c>
      <c r="E382" t="str">
        <v>AMPt_c_n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4:13" x14ac:dyDescent="0.2">
      <c r="D383" t="s">
        <v>3460</v>
      </c>
      <c r="E383" t="str">
        <v>AMPt_c_rm</v>
      </c>
      <c r="F383">
        <v>-78.866353746562993</v>
      </c>
      <c r="G383">
        <v>0</v>
      </c>
      <c r="H383">
        <v>0</v>
      </c>
      <c r="I383">
        <v>0</v>
      </c>
      <c r="J383">
        <v>-78.866353746562993</v>
      </c>
      <c r="K383">
        <v>0</v>
      </c>
      <c r="L383">
        <v>-1</v>
      </c>
      <c r="M383">
        <v>0</v>
      </c>
    </row>
    <row r="384" spans="4:13" x14ac:dyDescent="0.2">
      <c r="D384" t="s">
        <v>3504</v>
      </c>
      <c r="E384" t="str">
        <v>ANNAT_c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4:13" x14ac:dyDescent="0.2">
      <c r="D385" t="s">
        <v>3504</v>
      </c>
      <c r="E385" t="str">
        <v>ANNAT_n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4:13" x14ac:dyDescent="0.2">
      <c r="D386" t="s">
        <v>3466</v>
      </c>
      <c r="E386" t="str">
        <v>ANPRT_c</v>
      </c>
      <c r="F386">
        <v>2.5898000000008602E-3</v>
      </c>
      <c r="G386">
        <v>11.4233866722975</v>
      </c>
      <c r="H386">
        <v>0</v>
      </c>
      <c r="I386">
        <v>0</v>
      </c>
      <c r="J386">
        <v>2.5898000000008602E-3</v>
      </c>
      <c r="K386">
        <v>11.4233866722975</v>
      </c>
      <c r="L386">
        <v>1</v>
      </c>
      <c r="M386">
        <v>1</v>
      </c>
    </row>
    <row r="387" spans="4:13" x14ac:dyDescent="0.2">
      <c r="D387" t="s">
        <v>3466</v>
      </c>
      <c r="E387" t="str">
        <v>ANS_c</v>
      </c>
      <c r="F387">
        <v>2.5898000000008602E-3</v>
      </c>
      <c r="G387">
        <v>1.89672731147725</v>
      </c>
      <c r="H387">
        <v>0</v>
      </c>
      <c r="I387">
        <v>0</v>
      </c>
      <c r="J387">
        <v>2.5898000000008602E-3</v>
      </c>
      <c r="K387">
        <v>1.89672731147725</v>
      </c>
      <c r="L387">
        <v>1</v>
      </c>
      <c r="M387">
        <v>1</v>
      </c>
    </row>
    <row r="388" spans="4:13" x14ac:dyDescent="0.2">
      <c r="D388" t="s">
        <v>3477</v>
      </c>
      <c r="E388" t="str">
        <v>AOBUTDs_c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4:13" x14ac:dyDescent="0.2">
      <c r="D389" t="s">
        <v>3503</v>
      </c>
      <c r="E389" t="str">
        <v>AOXS_c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4:13" x14ac:dyDescent="0.2">
      <c r="D390" t="s">
        <v>3496</v>
      </c>
      <c r="E390" t="str">
        <v>AP4AH_c</v>
      </c>
      <c r="F390">
        <v>0</v>
      </c>
      <c r="G390">
        <v>157.732315087616</v>
      </c>
      <c r="H390">
        <v>0</v>
      </c>
      <c r="I390">
        <v>0</v>
      </c>
      <c r="J390">
        <v>0</v>
      </c>
      <c r="K390">
        <v>157.732315087616</v>
      </c>
      <c r="L390">
        <v>0</v>
      </c>
      <c r="M390">
        <v>1</v>
      </c>
    </row>
    <row r="391" spans="4:13" x14ac:dyDescent="0.2">
      <c r="D391" t="s">
        <v>3471</v>
      </c>
      <c r="E391" t="str">
        <v>ARAB14LO_c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4:13" x14ac:dyDescent="0.2">
      <c r="D392" t="s">
        <v>3471</v>
      </c>
      <c r="E392" t="str">
        <v>ARAB14LO_x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4:13" x14ac:dyDescent="0.2">
      <c r="D393" t="s">
        <v>3471</v>
      </c>
      <c r="E393" t="str">
        <v>ARAB1Dx_c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4:13" x14ac:dyDescent="0.2">
      <c r="D394" t="s">
        <v>3460</v>
      </c>
      <c r="E394" t="str">
        <v>ARABDt_c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4:13" x14ac:dyDescent="0.2">
      <c r="D395" t="s">
        <v>3460</v>
      </c>
      <c r="E395" t="str">
        <v>ARABLt_c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4:13" x14ac:dyDescent="0.2">
      <c r="D396" t="s">
        <v>3464</v>
      </c>
      <c r="E396" t="str">
        <v>ARABRy_c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4:13" x14ac:dyDescent="0.2">
      <c r="D397" t="s">
        <v>3460</v>
      </c>
      <c r="E397" t="str">
        <v>ARACHt_c_e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4:13" x14ac:dyDescent="0.2">
      <c r="D398" t="s">
        <v>3460</v>
      </c>
      <c r="E398" t="str">
        <v>ARACHt_c_rm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4:13" x14ac:dyDescent="0.2">
      <c r="D399" t="s">
        <v>3464</v>
      </c>
      <c r="E399" t="str">
        <v>ARAI2_c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4:13" x14ac:dyDescent="0.2">
      <c r="D400" t="s">
        <v>3464</v>
      </c>
      <c r="E400" t="str">
        <v>ARAK_c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4:13" x14ac:dyDescent="0.2">
      <c r="D401" t="s">
        <v>3480</v>
      </c>
      <c r="E401" t="str">
        <v>ARGN_c</v>
      </c>
      <c r="F401">
        <v>0</v>
      </c>
      <c r="G401">
        <v>29.479775404901201</v>
      </c>
      <c r="H401">
        <v>0</v>
      </c>
      <c r="I401">
        <v>0</v>
      </c>
      <c r="J401">
        <v>0</v>
      </c>
      <c r="K401">
        <v>29.479775404901201</v>
      </c>
      <c r="L401">
        <v>0</v>
      </c>
      <c r="M401">
        <v>1</v>
      </c>
    </row>
    <row r="402" spans="4:13" x14ac:dyDescent="0.2">
      <c r="D402" t="s">
        <v>3480</v>
      </c>
      <c r="E402" t="str">
        <v>ARGSL_c</v>
      </c>
      <c r="F402">
        <v>1.52604E-2</v>
      </c>
      <c r="G402">
        <v>29.4950358049012</v>
      </c>
      <c r="H402">
        <v>0</v>
      </c>
      <c r="I402">
        <v>0</v>
      </c>
      <c r="J402">
        <v>1.52604E-2</v>
      </c>
      <c r="K402">
        <v>29.4950358049012</v>
      </c>
      <c r="L402">
        <v>1</v>
      </c>
      <c r="M402">
        <v>1</v>
      </c>
    </row>
    <row r="403" spans="4:13" x14ac:dyDescent="0.2">
      <c r="D403" t="s">
        <v>3480</v>
      </c>
      <c r="E403" t="str">
        <v>ARGSS_c</v>
      </c>
      <c r="F403">
        <v>1.52604E-2</v>
      </c>
      <c r="G403">
        <v>29.4950358049012</v>
      </c>
      <c r="H403">
        <v>0</v>
      </c>
      <c r="I403">
        <v>0</v>
      </c>
      <c r="J403">
        <v>1.52604E-2</v>
      </c>
      <c r="K403">
        <v>29.4950358049012</v>
      </c>
      <c r="L403">
        <v>1</v>
      </c>
      <c r="M403">
        <v>1</v>
      </c>
    </row>
    <row r="404" spans="4:13" x14ac:dyDescent="0.2">
      <c r="D404" t="s">
        <v>3460</v>
      </c>
      <c r="E404" t="str">
        <v>ARGtpa_v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4:13" x14ac:dyDescent="0.2">
      <c r="D405" t="s">
        <v>3460</v>
      </c>
      <c r="E405" t="str">
        <v>ARGtps_e</v>
      </c>
      <c r="F405">
        <v>-3.3890949196670301</v>
      </c>
      <c r="G405">
        <v>0</v>
      </c>
      <c r="H405">
        <v>0</v>
      </c>
      <c r="I405">
        <v>0</v>
      </c>
      <c r="J405">
        <v>-3.3890949196670301</v>
      </c>
      <c r="K405">
        <v>0</v>
      </c>
      <c r="L405">
        <v>-1</v>
      </c>
      <c r="M405">
        <v>0</v>
      </c>
    </row>
    <row r="406" spans="4:13" x14ac:dyDescent="0.2">
      <c r="D406" t="s">
        <v>3460</v>
      </c>
      <c r="E406" t="str">
        <v>ARGtps_m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4:13" x14ac:dyDescent="0.2">
      <c r="D407" t="s">
        <v>3500</v>
      </c>
      <c r="E407" t="str">
        <v>ARGTRS_c</v>
      </c>
      <c r="F407">
        <v>1.52604E-2</v>
      </c>
      <c r="G407">
        <v>1.52604E-2</v>
      </c>
      <c r="H407">
        <v>0</v>
      </c>
      <c r="I407">
        <v>0</v>
      </c>
      <c r="J407">
        <v>1.52604E-2</v>
      </c>
      <c r="K407">
        <v>1.52604E-2</v>
      </c>
      <c r="L407">
        <v>1</v>
      </c>
      <c r="M407">
        <v>1</v>
      </c>
    </row>
    <row r="408" spans="4:13" x14ac:dyDescent="0.2">
      <c r="D408" t="s">
        <v>3505</v>
      </c>
      <c r="E408" t="str">
        <v>ARMT_c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4:13" x14ac:dyDescent="0.2">
      <c r="D409" t="s">
        <v>3466</v>
      </c>
      <c r="E409" t="str">
        <v>AROHL_c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4:13" x14ac:dyDescent="0.2">
      <c r="D410" t="s">
        <v>3506</v>
      </c>
      <c r="E410" t="str">
        <v>ARSO4H_c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4:13" x14ac:dyDescent="0.2">
      <c r="D411" t="s">
        <v>3477</v>
      </c>
      <c r="E411" t="str">
        <v>ASAD_c</v>
      </c>
      <c r="F411">
        <v>4.98339E-2</v>
      </c>
      <c r="G411">
        <v>30.591241711814501</v>
      </c>
      <c r="H411">
        <v>0</v>
      </c>
      <c r="I411">
        <v>0</v>
      </c>
      <c r="J411">
        <v>4.98339E-2</v>
      </c>
      <c r="K411">
        <v>30.591241711814501</v>
      </c>
      <c r="L411">
        <v>1</v>
      </c>
      <c r="M411">
        <v>1</v>
      </c>
    </row>
    <row r="412" spans="4:13" x14ac:dyDescent="0.2">
      <c r="D412" t="s">
        <v>3507</v>
      </c>
      <c r="E412" t="str">
        <v>ASCBOX_c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4:13" x14ac:dyDescent="0.2">
      <c r="D413" t="s">
        <v>3465</v>
      </c>
      <c r="E413" t="str">
        <v>ASNN_e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4:13" x14ac:dyDescent="0.2">
      <c r="D414" t="s">
        <v>3465</v>
      </c>
      <c r="E414" t="str">
        <v>ASNS1_c</v>
      </c>
      <c r="F414">
        <v>1.8344099999999999E-2</v>
      </c>
      <c r="G414">
        <v>1.8344099999999999E-2</v>
      </c>
      <c r="H414">
        <v>0</v>
      </c>
      <c r="I414">
        <v>0</v>
      </c>
      <c r="J414">
        <v>1.8344099999999999E-2</v>
      </c>
      <c r="K414">
        <v>1.8344099999999999E-2</v>
      </c>
      <c r="L414">
        <v>1</v>
      </c>
      <c r="M414">
        <v>1</v>
      </c>
    </row>
    <row r="415" spans="4:13" x14ac:dyDescent="0.2">
      <c r="D415" t="s">
        <v>3460</v>
      </c>
      <c r="E415" t="str">
        <v>ASNt_c_m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4:13" x14ac:dyDescent="0.2">
      <c r="D416" t="s">
        <v>3460</v>
      </c>
      <c r="E416" t="str">
        <v>ASNtpa_v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4:13" x14ac:dyDescent="0.2">
      <c r="D417" t="s">
        <v>3460</v>
      </c>
      <c r="E417" t="str">
        <v>ASNtps_v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4:13" x14ac:dyDescent="0.2">
      <c r="D418" t="s">
        <v>3500</v>
      </c>
      <c r="E418" t="str">
        <v>ASNTRS_c</v>
      </c>
      <c r="F418">
        <v>1.8344099999999999E-2</v>
      </c>
      <c r="G418">
        <v>1.8344099999999999E-2</v>
      </c>
      <c r="H418">
        <v>0</v>
      </c>
      <c r="I418">
        <v>0</v>
      </c>
      <c r="J418">
        <v>1.8344099999999999E-2</v>
      </c>
      <c r="K418">
        <v>1.8344099999999999E-2</v>
      </c>
      <c r="L418">
        <v>1</v>
      </c>
      <c r="M418">
        <v>1</v>
      </c>
    </row>
    <row r="419" spans="4:13" x14ac:dyDescent="0.2">
      <c r="D419" t="s">
        <v>3500</v>
      </c>
      <c r="E419" t="str">
        <v>ASNTRS_m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4:13" x14ac:dyDescent="0.2">
      <c r="D420" t="s">
        <v>3508</v>
      </c>
      <c r="E420" t="str">
        <v>ASPCT_c</v>
      </c>
      <c r="F420">
        <v>1.2566999999999899E-2</v>
      </c>
      <c r="G420">
        <v>1.9902051172414099</v>
      </c>
      <c r="H420">
        <v>0</v>
      </c>
      <c r="I420">
        <v>0</v>
      </c>
      <c r="J420">
        <v>1.2566999999999899E-2</v>
      </c>
      <c r="K420">
        <v>1.9902051172414099</v>
      </c>
      <c r="L420">
        <v>1</v>
      </c>
      <c r="M420">
        <v>1</v>
      </c>
    </row>
    <row r="421" spans="4:13" x14ac:dyDescent="0.2">
      <c r="D421" t="s">
        <v>3460</v>
      </c>
      <c r="E421" t="str">
        <v>ASPGLUt_c_m</v>
      </c>
      <c r="F421">
        <v>0</v>
      </c>
      <c r="G421">
        <v>50.261724962532497</v>
      </c>
      <c r="H421">
        <v>0</v>
      </c>
      <c r="I421">
        <v>0</v>
      </c>
      <c r="J421">
        <v>0</v>
      </c>
      <c r="K421">
        <v>50.261724962532497</v>
      </c>
      <c r="L421">
        <v>0</v>
      </c>
      <c r="M421">
        <v>1</v>
      </c>
    </row>
    <row r="422" spans="4:13" x14ac:dyDescent="0.2">
      <c r="D422" t="s">
        <v>3460</v>
      </c>
      <c r="E422" t="str">
        <v>ASPGLUt_c_x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4:13" x14ac:dyDescent="0.2">
      <c r="D423" t="s">
        <v>3477</v>
      </c>
      <c r="E423" t="str">
        <v>ASPK_c</v>
      </c>
      <c r="F423">
        <v>4.98339E-2</v>
      </c>
      <c r="G423">
        <v>30.591241711814501</v>
      </c>
      <c r="H423">
        <v>0</v>
      </c>
      <c r="I423">
        <v>0</v>
      </c>
      <c r="J423">
        <v>4.98339E-2</v>
      </c>
      <c r="K423">
        <v>30.591241711814501</v>
      </c>
      <c r="L423">
        <v>1</v>
      </c>
      <c r="M423">
        <v>1</v>
      </c>
    </row>
    <row r="424" spans="4:13" x14ac:dyDescent="0.2">
      <c r="D424" t="s">
        <v>3509</v>
      </c>
      <c r="E424" t="str">
        <v>ASPTA_c</v>
      </c>
      <c r="F424">
        <v>-70.796899042681204</v>
      </c>
      <c r="G424">
        <v>50.122827662535897</v>
      </c>
      <c r="H424">
        <v>0</v>
      </c>
      <c r="I424">
        <v>0</v>
      </c>
      <c r="J424">
        <v>-70.796899042681204</v>
      </c>
      <c r="K424">
        <v>50.122827662535897</v>
      </c>
      <c r="L424">
        <v>-1</v>
      </c>
      <c r="M424">
        <v>1</v>
      </c>
    </row>
    <row r="425" spans="4:13" x14ac:dyDescent="0.2">
      <c r="D425" t="s">
        <v>3480</v>
      </c>
      <c r="E425" t="str">
        <v>ASPTA_x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4:13" x14ac:dyDescent="0.2">
      <c r="D426" t="s">
        <v>3494</v>
      </c>
      <c r="E426" t="str">
        <v>ASPTA4_c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4:13" x14ac:dyDescent="0.2">
      <c r="D427" t="s">
        <v>3509</v>
      </c>
      <c r="E427" t="str">
        <v>ASPTAi_m</v>
      </c>
      <c r="F427">
        <v>0</v>
      </c>
      <c r="G427">
        <v>50.261724962534799</v>
      </c>
      <c r="H427">
        <v>0</v>
      </c>
      <c r="I427">
        <v>0</v>
      </c>
      <c r="J427">
        <v>0</v>
      </c>
      <c r="K427">
        <v>50.261724962534799</v>
      </c>
      <c r="L427">
        <v>0</v>
      </c>
      <c r="M427">
        <v>1</v>
      </c>
    </row>
    <row r="428" spans="4:13" x14ac:dyDescent="0.2">
      <c r="D428" t="s">
        <v>3460</v>
      </c>
      <c r="E428" t="str">
        <v>ASPtps_e</v>
      </c>
      <c r="F428">
        <v>-6.4552758116304298</v>
      </c>
      <c r="G428">
        <v>0</v>
      </c>
      <c r="H428">
        <v>0</v>
      </c>
      <c r="I428">
        <v>0</v>
      </c>
      <c r="J428">
        <v>-6.4552758116304298</v>
      </c>
      <c r="K428">
        <v>0</v>
      </c>
      <c r="L428">
        <v>-1</v>
      </c>
      <c r="M428">
        <v>0</v>
      </c>
    </row>
    <row r="429" spans="4:13" x14ac:dyDescent="0.2">
      <c r="D429" t="s">
        <v>3460</v>
      </c>
      <c r="E429" t="str">
        <v>ASPtps_v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4:13" x14ac:dyDescent="0.2">
      <c r="D430" t="s">
        <v>3500</v>
      </c>
      <c r="E430" t="str">
        <v>ASPTRS_c</v>
      </c>
      <c r="F430">
        <v>1.8344099999999999E-2</v>
      </c>
      <c r="G430">
        <v>1.8344099999999999E-2</v>
      </c>
      <c r="H430">
        <v>0</v>
      </c>
      <c r="I430">
        <v>0</v>
      </c>
      <c r="J430">
        <v>1.8344099999999999E-2</v>
      </c>
      <c r="K430">
        <v>1.8344099999999999E-2</v>
      </c>
      <c r="L430">
        <v>1</v>
      </c>
      <c r="M430">
        <v>1</v>
      </c>
    </row>
    <row r="431" spans="4:13" x14ac:dyDescent="0.2">
      <c r="D431" t="s">
        <v>3496</v>
      </c>
      <c r="E431" t="str">
        <v>ATAH_c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4:13" x14ac:dyDescent="0.2">
      <c r="D432" t="s">
        <v>3477</v>
      </c>
      <c r="E432" t="str">
        <v>ATHRDHr_c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4:13" x14ac:dyDescent="0.2">
      <c r="D433" t="s">
        <v>3509</v>
      </c>
      <c r="E433" t="str">
        <v>ATPASEP2e_c</v>
      </c>
      <c r="F433">
        <v>0</v>
      </c>
      <c r="G433">
        <v>157.997408187616</v>
      </c>
      <c r="H433">
        <v>0</v>
      </c>
      <c r="I433">
        <v>0</v>
      </c>
      <c r="J433">
        <v>0</v>
      </c>
      <c r="K433">
        <v>157.997408187616</v>
      </c>
      <c r="L433">
        <v>0</v>
      </c>
      <c r="M433">
        <v>1</v>
      </c>
    </row>
    <row r="434" spans="4:13" x14ac:dyDescent="0.2">
      <c r="D434" t="s">
        <v>3496</v>
      </c>
      <c r="E434" t="str">
        <v>ATPASEV_v</v>
      </c>
      <c r="F434">
        <v>0</v>
      </c>
      <c r="G434">
        <v>157.732315087611</v>
      </c>
      <c r="H434">
        <v>0</v>
      </c>
      <c r="I434">
        <v>0</v>
      </c>
      <c r="J434">
        <v>0</v>
      </c>
      <c r="K434">
        <v>157.732315087611</v>
      </c>
      <c r="L434">
        <v>0</v>
      </c>
      <c r="M434">
        <v>1</v>
      </c>
    </row>
    <row r="435" spans="4:13" x14ac:dyDescent="0.2">
      <c r="D435" t="s">
        <v>3496</v>
      </c>
      <c r="E435" t="str">
        <v>ATPATF1_c</v>
      </c>
      <c r="F435">
        <v>0</v>
      </c>
      <c r="G435">
        <v>157.732315087617</v>
      </c>
      <c r="H435">
        <v>0</v>
      </c>
      <c r="I435">
        <v>0</v>
      </c>
      <c r="J435">
        <v>0</v>
      </c>
      <c r="K435">
        <v>157.732315087617</v>
      </c>
      <c r="L435">
        <v>0</v>
      </c>
      <c r="M435">
        <v>1</v>
      </c>
    </row>
    <row r="436" spans="4:13" x14ac:dyDescent="0.2">
      <c r="D436" t="s">
        <v>3496</v>
      </c>
      <c r="E436" t="str">
        <v>ATPHs_c</v>
      </c>
      <c r="F436">
        <v>0</v>
      </c>
      <c r="G436">
        <v>45.635986007867999</v>
      </c>
      <c r="H436">
        <v>0</v>
      </c>
      <c r="I436">
        <v>0</v>
      </c>
      <c r="J436">
        <v>0</v>
      </c>
      <c r="K436">
        <v>45.635986007867999</v>
      </c>
      <c r="L436">
        <v>0</v>
      </c>
      <c r="M436">
        <v>1</v>
      </c>
    </row>
    <row r="437" spans="4:13" x14ac:dyDescent="0.2">
      <c r="D437" t="s">
        <v>3471</v>
      </c>
      <c r="E437" t="str">
        <v>ATPM_c</v>
      </c>
      <c r="F437">
        <v>0</v>
      </c>
      <c r="G437">
        <v>157.73231508761299</v>
      </c>
      <c r="H437">
        <v>0</v>
      </c>
      <c r="I437">
        <v>0</v>
      </c>
      <c r="J437">
        <v>0</v>
      </c>
      <c r="K437">
        <v>157.73231508761299</v>
      </c>
      <c r="L437">
        <v>0</v>
      </c>
      <c r="M437">
        <v>1</v>
      </c>
    </row>
    <row r="438" spans="4:13" x14ac:dyDescent="0.2">
      <c r="D438" t="s">
        <v>3505</v>
      </c>
      <c r="E438" t="str">
        <v>ATPPRT_c</v>
      </c>
      <c r="F438">
        <v>7.6302000000000002E-3</v>
      </c>
      <c r="G438">
        <v>7.6302000000000002E-3</v>
      </c>
      <c r="H438">
        <v>0</v>
      </c>
      <c r="I438">
        <v>0</v>
      </c>
      <c r="J438">
        <v>7.6302000000000002E-3</v>
      </c>
      <c r="K438">
        <v>7.6302000000000002E-3</v>
      </c>
      <c r="L438">
        <v>1</v>
      </c>
      <c r="M438">
        <v>1</v>
      </c>
    </row>
    <row r="439" spans="4:13" x14ac:dyDescent="0.2">
      <c r="D439" t="s">
        <v>3509</v>
      </c>
      <c r="E439" t="str">
        <v>ATPS_m</v>
      </c>
      <c r="F439">
        <v>0</v>
      </c>
      <c r="G439">
        <v>51.502190785868301</v>
      </c>
      <c r="H439">
        <v>0</v>
      </c>
      <c r="I439">
        <v>0</v>
      </c>
      <c r="J439">
        <v>0</v>
      </c>
      <c r="K439">
        <v>51.502190785868301</v>
      </c>
      <c r="L439">
        <v>0</v>
      </c>
      <c r="M439">
        <v>1</v>
      </c>
    </row>
    <row r="440" spans="4:13" x14ac:dyDescent="0.2">
      <c r="D440" t="s">
        <v>3460</v>
      </c>
      <c r="E440" t="str">
        <v>ATPt_c_en</v>
      </c>
      <c r="F440">
        <v>0</v>
      </c>
      <c r="G440">
        <v>157.732315087611</v>
      </c>
      <c r="H440">
        <v>0</v>
      </c>
      <c r="I440">
        <v>0</v>
      </c>
      <c r="J440">
        <v>0</v>
      </c>
      <c r="K440">
        <v>157.732315087611</v>
      </c>
      <c r="L440">
        <v>0</v>
      </c>
      <c r="M440">
        <v>1</v>
      </c>
    </row>
    <row r="441" spans="4:13" x14ac:dyDescent="0.2">
      <c r="D441" t="s">
        <v>3460</v>
      </c>
      <c r="E441" t="str">
        <v>ATPt_c_gm</v>
      </c>
      <c r="F441">
        <v>0</v>
      </c>
      <c r="G441">
        <v>157.73231508761199</v>
      </c>
      <c r="H441">
        <v>0</v>
      </c>
      <c r="I441">
        <v>0</v>
      </c>
      <c r="J441">
        <v>0</v>
      </c>
      <c r="K441">
        <v>157.73231508761199</v>
      </c>
      <c r="L441">
        <v>0</v>
      </c>
      <c r="M441">
        <v>1</v>
      </c>
    </row>
    <row r="442" spans="4:13" x14ac:dyDescent="0.2">
      <c r="D442" t="s">
        <v>3460</v>
      </c>
      <c r="E442" t="str">
        <v>ATPt_c_l</v>
      </c>
      <c r="F442">
        <v>0</v>
      </c>
      <c r="G442">
        <v>78.866353746562993</v>
      </c>
      <c r="H442">
        <v>0</v>
      </c>
      <c r="I442">
        <v>0</v>
      </c>
      <c r="J442">
        <v>0</v>
      </c>
      <c r="K442">
        <v>78.866353746562993</v>
      </c>
      <c r="L442">
        <v>0</v>
      </c>
      <c r="M442">
        <v>1</v>
      </c>
    </row>
    <row r="443" spans="4:13" x14ac:dyDescent="0.2">
      <c r="D443" t="s">
        <v>3460</v>
      </c>
      <c r="E443" t="str">
        <v>ATPt_c_n</v>
      </c>
      <c r="F443">
        <v>0</v>
      </c>
      <c r="G443">
        <v>157.73231508761199</v>
      </c>
      <c r="H443">
        <v>0</v>
      </c>
      <c r="I443">
        <v>0</v>
      </c>
      <c r="J443">
        <v>0</v>
      </c>
      <c r="K443">
        <v>157.73231508761199</v>
      </c>
      <c r="L443">
        <v>0</v>
      </c>
      <c r="M443">
        <v>1</v>
      </c>
    </row>
    <row r="444" spans="4:13" x14ac:dyDescent="0.2">
      <c r="D444" t="s">
        <v>3460</v>
      </c>
      <c r="E444" t="str">
        <v>ATPt_c_r</v>
      </c>
      <c r="F444">
        <v>0</v>
      </c>
      <c r="G444">
        <v>157.73231508761199</v>
      </c>
      <c r="H444">
        <v>0</v>
      </c>
      <c r="I444">
        <v>0</v>
      </c>
      <c r="J444">
        <v>0</v>
      </c>
      <c r="K444">
        <v>157.73231508761199</v>
      </c>
      <c r="L444">
        <v>0</v>
      </c>
      <c r="M444">
        <v>1</v>
      </c>
    </row>
    <row r="445" spans="4:13" x14ac:dyDescent="0.2">
      <c r="D445" t="s">
        <v>3460</v>
      </c>
      <c r="E445" t="str">
        <v>ATPt_c_rm</v>
      </c>
      <c r="F445">
        <v>0</v>
      </c>
      <c r="G445">
        <v>78.866353746563505</v>
      </c>
      <c r="H445">
        <v>0</v>
      </c>
      <c r="I445">
        <v>0</v>
      </c>
      <c r="J445">
        <v>0</v>
      </c>
      <c r="K445">
        <v>78.866353746563505</v>
      </c>
      <c r="L445">
        <v>0</v>
      </c>
      <c r="M445">
        <v>1</v>
      </c>
    </row>
    <row r="446" spans="4:13" x14ac:dyDescent="0.2">
      <c r="D446" t="s">
        <v>3460</v>
      </c>
      <c r="E446" t="str">
        <v>ATPt_c_vm</v>
      </c>
      <c r="F446">
        <v>0</v>
      </c>
      <c r="G446">
        <v>157.73231508761</v>
      </c>
      <c r="H446">
        <v>0</v>
      </c>
      <c r="I446">
        <v>0</v>
      </c>
      <c r="J446">
        <v>0</v>
      </c>
      <c r="K446">
        <v>157.73231508761</v>
      </c>
      <c r="L446">
        <v>0</v>
      </c>
      <c r="M446">
        <v>1</v>
      </c>
    </row>
    <row r="447" spans="4:13" x14ac:dyDescent="0.2">
      <c r="D447" t="s">
        <v>3498</v>
      </c>
      <c r="E447" t="str">
        <v>AVNORy_c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4:13" x14ac:dyDescent="0.2">
      <c r="D448" t="s">
        <v>3503</v>
      </c>
      <c r="E448" t="str">
        <v>BACCL_c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4:13" x14ac:dyDescent="0.2">
      <c r="D449" t="s">
        <v>3510</v>
      </c>
      <c r="E449" t="str">
        <v>BBOX_m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4:13" x14ac:dyDescent="0.2">
      <c r="D450" t="s">
        <v>3477</v>
      </c>
      <c r="E450" t="str">
        <v>BETALDHx_x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4:13" x14ac:dyDescent="0.2">
      <c r="D451" t="s">
        <v>3511</v>
      </c>
      <c r="E451" t="str">
        <v>BIOMASS_RT_CLIM</v>
      </c>
      <c r="F451">
        <v>0.1</v>
      </c>
      <c r="G451">
        <v>0.1</v>
      </c>
      <c r="H451">
        <v>0.1</v>
      </c>
      <c r="I451">
        <v>0.1</v>
      </c>
      <c r="J451">
        <v>0</v>
      </c>
      <c r="K451">
        <v>0</v>
      </c>
      <c r="L451">
        <v>0</v>
      </c>
      <c r="M451">
        <v>0</v>
      </c>
    </row>
    <row r="452" spans="4:13" x14ac:dyDescent="0.2">
      <c r="D452" t="s">
        <v>3512</v>
      </c>
      <c r="E452" t="str">
        <v>BPNT_c</v>
      </c>
      <c r="F452">
        <v>0</v>
      </c>
      <c r="G452">
        <v>24.9655914045582</v>
      </c>
      <c r="H452">
        <v>0</v>
      </c>
      <c r="I452">
        <v>0</v>
      </c>
      <c r="J452">
        <v>0</v>
      </c>
      <c r="K452">
        <v>24.9655914045582</v>
      </c>
      <c r="L452">
        <v>0</v>
      </c>
      <c r="M452">
        <v>1</v>
      </c>
    </row>
    <row r="453" spans="4:13" x14ac:dyDescent="0.2">
      <c r="D453" t="s">
        <v>3499</v>
      </c>
      <c r="E453" t="str">
        <v>BTDDH_c</v>
      </c>
      <c r="F453">
        <v>-4.3534814726292899</v>
      </c>
      <c r="G453">
        <v>0</v>
      </c>
      <c r="H453">
        <v>0</v>
      </c>
      <c r="I453">
        <v>0</v>
      </c>
      <c r="J453">
        <v>-4.3534814726292899</v>
      </c>
      <c r="K453">
        <v>0</v>
      </c>
      <c r="L453">
        <v>-1</v>
      </c>
      <c r="M453">
        <v>0</v>
      </c>
    </row>
    <row r="454" spans="4:13" x14ac:dyDescent="0.2">
      <c r="D454" t="s">
        <v>3460</v>
      </c>
      <c r="E454" t="str">
        <v>BTDt_c_e</v>
      </c>
      <c r="F454">
        <v>0</v>
      </c>
      <c r="G454">
        <v>4.3534814726293902</v>
      </c>
      <c r="H454">
        <v>0</v>
      </c>
      <c r="I454">
        <v>0</v>
      </c>
      <c r="J454">
        <v>0</v>
      </c>
      <c r="K454">
        <v>4.3534814726293902</v>
      </c>
      <c r="L454">
        <v>0</v>
      </c>
      <c r="M454">
        <v>1</v>
      </c>
    </row>
    <row r="455" spans="4:13" x14ac:dyDescent="0.2">
      <c r="D455" t="s">
        <v>3503</v>
      </c>
      <c r="E455" t="str">
        <v>BTS1_c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4:13" x14ac:dyDescent="0.2">
      <c r="D456" t="s">
        <v>3503</v>
      </c>
      <c r="E456" t="str">
        <v>BTS1_m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4:13" x14ac:dyDescent="0.2">
      <c r="D457" t="s">
        <v>3460</v>
      </c>
      <c r="E457" t="str">
        <v>BUTt_c_e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4:13" x14ac:dyDescent="0.2">
      <c r="D458" t="s">
        <v>3460</v>
      </c>
      <c r="E458" t="str">
        <v>BUTt_c_x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4:13" x14ac:dyDescent="0.2">
      <c r="D459" t="s">
        <v>3474</v>
      </c>
      <c r="E459" t="str">
        <v>BZHYOX_c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4:13" x14ac:dyDescent="0.2">
      <c r="D460" t="s">
        <v>3471</v>
      </c>
      <c r="E460" t="str">
        <v>BZHYOX_r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4:13" x14ac:dyDescent="0.2">
      <c r="D461" t="s">
        <v>3513</v>
      </c>
      <c r="E461" t="str">
        <v>C14STR_c</v>
      </c>
      <c r="F461">
        <v>1.02571E-2</v>
      </c>
      <c r="G461">
        <v>0.47492654726032302</v>
      </c>
      <c r="H461">
        <v>0</v>
      </c>
      <c r="I461">
        <v>0</v>
      </c>
      <c r="J461">
        <v>1.02571E-2</v>
      </c>
      <c r="K461">
        <v>0.47492654726032302</v>
      </c>
      <c r="L461">
        <v>1</v>
      </c>
      <c r="M461">
        <v>1</v>
      </c>
    </row>
    <row r="462" spans="4:13" x14ac:dyDescent="0.2">
      <c r="D462" t="s">
        <v>3513</v>
      </c>
      <c r="E462" t="str">
        <v>C22STDSy_c</v>
      </c>
      <c r="F462">
        <v>0</v>
      </c>
      <c r="G462">
        <v>0.41399305270824999</v>
      </c>
      <c r="H462">
        <v>0</v>
      </c>
      <c r="I462">
        <v>0</v>
      </c>
      <c r="J462">
        <v>0</v>
      </c>
      <c r="K462">
        <v>0.41399305270824999</v>
      </c>
      <c r="L462">
        <v>0</v>
      </c>
      <c r="M462">
        <v>1</v>
      </c>
    </row>
    <row r="463" spans="4:13" x14ac:dyDescent="0.2">
      <c r="D463" t="s">
        <v>3513</v>
      </c>
      <c r="E463" t="str">
        <v>C24STR_r</v>
      </c>
      <c r="F463">
        <v>0</v>
      </c>
      <c r="G463">
        <v>0.41029668616621201</v>
      </c>
      <c r="H463">
        <v>0</v>
      </c>
      <c r="I463">
        <v>0</v>
      </c>
      <c r="J463">
        <v>0</v>
      </c>
      <c r="K463">
        <v>0.41029668616621201</v>
      </c>
      <c r="L463">
        <v>0</v>
      </c>
      <c r="M463">
        <v>1</v>
      </c>
    </row>
    <row r="464" spans="4:13" x14ac:dyDescent="0.2">
      <c r="D464" t="s">
        <v>3513</v>
      </c>
      <c r="E464" t="str">
        <v>C3STDH1_c</v>
      </c>
      <c r="F464">
        <v>1.02571E-2</v>
      </c>
      <c r="G464">
        <v>0.43184635551023698</v>
      </c>
      <c r="H464">
        <v>0</v>
      </c>
      <c r="I464">
        <v>0</v>
      </c>
      <c r="J464">
        <v>1.02571E-2</v>
      </c>
      <c r="K464">
        <v>0.43184635551023698</v>
      </c>
      <c r="L464">
        <v>1</v>
      </c>
      <c r="M464">
        <v>1</v>
      </c>
    </row>
    <row r="465" spans="4:13" x14ac:dyDescent="0.2">
      <c r="D465" t="s">
        <v>3513</v>
      </c>
      <c r="E465" t="str">
        <v>C3STDH2_c</v>
      </c>
      <c r="F465">
        <v>1.02571E-2</v>
      </c>
      <c r="G465">
        <v>0.43184635551023698</v>
      </c>
      <c r="H465">
        <v>0</v>
      </c>
      <c r="I465">
        <v>0</v>
      </c>
      <c r="J465">
        <v>1.02571E-2</v>
      </c>
      <c r="K465">
        <v>0.43184635551023698</v>
      </c>
      <c r="L465">
        <v>1</v>
      </c>
      <c r="M465">
        <v>1</v>
      </c>
    </row>
    <row r="466" spans="4:13" x14ac:dyDescent="0.2">
      <c r="D466" t="s">
        <v>3513</v>
      </c>
      <c r="E466" t="str">
        <v>C3STKR1_c</v>
      </c>
      <c r="F466">
        <v>1.02571E-2</v>
      </c>
      <c r="G466">
        <v>0.43184635551022599</v>
      </c>
      <c r="H466">
        <v>0</v>
      </c>
      <c r="I466">
        <v>0</v>
      </c>
      <c r="J466">
        <v>1.02571E-2</v>
      </c>
      <c r="K466">
        <v>0.43184635551022599</v>
      </c>
      <c r="L466">
        <v>1</v>
      </c>
      <c r="M466">
        <v>1</v>
      </c>
    </row>
    <row r="467" spans="4:13" x14ac:dyDescent="0.2">
      <c r="D467" t="s">
        <v>3513</v>
      </c>
      <c r="E467" t="str">
        <v>C3STKR2_c</v>
      </c>
      <c r="F467">
        <v>1.02571E-2</v>
      </c>
      <c r="G467">
        <v>0.43184635551022599</v>
      </c>
      <c r="H467">
        <v>0</v>
      </c>
      <c r="I467">
        <v>0</v>
      </c>
      <c r="J467">
        <v>1.02571E-2</v>
      </c>
      <c r="K467">
        <v>0.43184635551022599</v>
      </c>
      <c r="L467">
        <v>1</v>
      </c>
      <c r="M467">
        <v>1</v>
      </c>
    </row>
    <row r="468" spans="4:13" x14ac:dyDescent="0.2">
      <c r="D468" t="s">
        <v>3513</v>
      </c>
      <c r="E468" t="str">
        <v>C4STMO1_c</v>
      </c>
      <c r="F468">
        <v>1.02571E-2</v>
      </c>
      <c r="G468">
        <v>0.43184635551023698</v>
      </c>
      <c r="H468">
        <v>0</v>
      </c>
      <c r="I468">
        <v>0</v>
      </c>
      <c r="J468">
        <v>1.02571E-2</v>
      </c>
      <c r="K468">
        <v>0.43184635551023698</v>
      </c>
      <c r="L468">
        <v>1</v>
      </c>
      <c r="M468">
        <v>1</v>
      </c>
    </row>
    <row r="469" spans="4:13" x14ac:dyDescent="0.2">
      <c r="D469" t="s">
        <v>3513</v>
      </c>
      <c r="E469" t="str">
        <v>C4STMO2_c</v>
      </c>
      <c r="F469">
        <v>1.02571E-2</v>
      </c>
      <c r="G469">
        <v>0.43184635551023698</v>
      </c>
      <c r="H469">
        <v>0</v>
      </c>
      <c r="I469">
        <v>0</v>
      </c>
      <c r="J469">
        <v>1.02571E-2</v>
      </c>
      <c r="K469">
        <v>0.43184635551023698</v>
      </c>
      <c r="L469">
        <v>1</v>
      </c>
      <c r="M469">
        <v>1</v>
      </c>
    </row>
    <row r="470" spans="4:13" x14ac:dyDescent="0.2">
      <c r="D470" t="s">
        <v>3513</v>
      </c>
      <c r="E470" t="str">
        <v>C4STMO3_c</v>
      </c>
      <c r="F470">
        <v>1.02571E-2</v>
      </c>
      <c r="G470">
        <v>0.43184635551023698</v>
      </c>
      <c r="H470">
        <v>0</v>
      </c>
      <c r="I470">
        <v>0</v>
      </c>
      <c r="J470">
        <v>1.02571E-2</v>
      </c>
      <c r="K470">
        <v>0.43184635551023698</v>
      </c>
      <c r="L470">
        <v>1</v>
      </c>
      <c r="M470">
        <v>1</v>
      </c>
    </row>
    <row r="471" spans="4:13" x14ac:dyDescent="0.2">
      <c r="D471" t="s">
        <v>3513</v>
      </c>
      <c r="E471" t="str">
        <v>C4STMO4_c</v>
      </c>
      <c r="F471">
        <v>1.02571E-2</v>
      </c>
      <c r="G471">
        <v>0.43184635551023698</v>
      </c>
      <c r="H471">
        <v>0</v>
      </c>
      <c r="I471">
        <v>0</v>
      </c>
      <c r="J471">
        <v>1.02571E-2</v>
      </c>
      <c r="K471">
        <v>0.43184635551023698</v>
      </c>
      <c r="L471">
        <v>1</v>
      </c>
      <c r="M471">
        <v>1</v>
      </c>
    </row>
    <row r="472" spans="4:13" x14ac:dyDescent="0.2">
      <c r="D472" t="s">
        <v>3513</v>
      </c>
      <c r="E472" t="str">
        <v>C5STDS_c</v>
      </c>
      <c r="F472">
        <v>0</v>
      </c>
      <c r="G472">
        <v>0.41399305270824999</v>
      </c>
      <c r="H472">
        <v>0</v>
      </c>
      <c r="I472">
        <v>0</v>
      </c>
      <c r="J472">
        <v>0</v>
      </c>
      <c r="K472">
        <v>0.41399305270824999</v>
      </c>
      <c r="L472">
        <v>0</v>
      </c>
      <c r="M472">
        <v>1</v>
      </c>
    </row>
    <row r="473" spans="4:13" x14ac:dyDescent="0.2">
      <c r="D473" t="s">
        <v>3513</v>
      </c>
      <c r="E473" t="str">
        <v>C8STI_c</v>
      </c>
      <c r="F473">
        <v>1.02571E-2</v>
      </c>
      <c r="G473">
        <v>0.43184635551023698</v>
      </c>
      <c r="H473">
        <v>0</v>
      </c>
      <c r="I473">
        <v>0</v>
      </c>
      <c r="J473">
        <v>1.02571E-2</v>
      </c>
      <c r="K473">
        <v>0.43184635551023698</v>
      </c>
      <c r="L473">
        <v>1</v>
      </c>
      <c r="M473">
        <v>1</v>
      </c>
    </row>
    <row r="474" spans="4:13" x14ac:dyDescent="0.2">
      <c r="D474" t="s">
        <v>3460</v>
      </c>
      <c r="E474" t="str">
        <v>CA2t_c_e</v>
      </c>
      <c r="F474">
        <v>1.2860000000000001E-4</v>
      </c>
      <c r="G474">
        <v>1.2860000000000001E-4</v>
      </c>
      <c r="H474">
        <v>0</v>
      </c>
      <c r="I474">
        <v>0</v>
      </c>
      <c r="J474">
        <v>1.2860000000000001E-4</v>
      </c>
      <c r="K474">
        <v>1.2860000000000001E-4</v>
      </c>
      <c r="L474">
        <v>1</v>
      </c>
      <c r="M474">
        <v>1</v>
      </c>
    </row>
    <row r="475" spans="4:13" x14ac:dyDescent="0.2">
      <c r="D475" t="s">
        <v>3514</v>
      </c>
      <c r="E475" t="str">
        <v>CAROL1_c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4:13" x14ac:dyDescent="0.2">
      <c r="D476" t="s">
        <v>3514</v>
      </c>
      <c r="E476" t="str">
        <v>CAROL2_c</v>
      </c>
      <c r="F476">
        <v>0</v>
      </c>
      <c r="G476">
        <v>0.37352141201070599</v>
      </c>
      <c r="H476">
        <v>0</v>
      </c>
      <c r="I476">
        <v>0</v>
      </c>
      <c r="J476">
        <v>0</v>
      </c>
      <c r="K476">
        <v>0.37352141201070599</v>
      </c>
      <c r="L476">
        <v>0</v>
      </c>
      <c r="M476">
        <v>1</v>
      </c>
    </row>
    <row r="477" spans="4:13" x14ac:dyDescent="0.2">
      <c r="D477" t="s">
        <v>3514</v>
      </c>
      <c r="E477" t="str">
        <v>CAROL3_c</v>
      </c>
      <c r="F477">
        <v>0</v>
      </c>
      <c r="G477">
        <v>0.37352141201070599</v>
      </c>
      <c r="H477">
        <v>0</v>
      </c>
      <c r="I477">
        <v>0</v>
      </c>
      <c r="J477">
        <v>0</v>
      </c>
      <c r="K477">
        <v>0.37352141201070599</v>
      </c>
      <c r="L477">
        <v>0</v>
      </c>
      <c r="M477">
        <v>1</v>
      </c>
    </row>
    <row r="478" spans="4:13" x14ac:dyDescent="0.2">
      <c r="D478" t="s">
        <v>3514</v>
      </c>
      <c r="E478" t="str">
        <v>CAROMOX1_c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4:13" x14ac:dyDescent="0.2">
      <c r="D479" t="s">
        <v>3514</v>
      </c>
      <c r="E479" t="str">
        <v>CAROMOX2_c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4:13" x14ac:dyDescent="0.2">
      <c r="D480" t="s">
        <v>3481</v>
      </c>
      <c r="E480" t="str">
        <v>CAT_c</v>
      </c>
      <c r="F480">
        <v>0</v>
      </c>
      <c r="G480">
        <v>22.817998003934498</v>
      </c>
      <c r="H480">
        <v>0</v>
      </c>
      <c r="I480">
        <v>0</v>
      </c>
      <c r="J480">
        <v>0</v>
      </c>
      <c r="K480">
        <v>22.817998003934498</v>
      </c>
      <c r="L480">
        <v>0</v>
      </c>
      <c r="M480">
        <v>1</v>
      </c>
    </row>
    <row r="481" spans="4:13" x14ac:dyDescent="0.2">
      <c r="D481" t="s">
        <v>3481</v>
      </c>
      <c r="E481" t="str">
        <v>CAT_x</v>
      </c>
      <c r="F481">
        <v>0</v>
      </c>
      <c r="G481">
        <v>11.729473931797701</v>
      </c>
      <c r="H481">
        <v>0</v>
      </c>
      <c r="I481">
        <v>0</v>
      </c>
      <c r="J481">
        <v>0</v>
      </c>
      <c r="K481">
        <v>11.729473931797701</v>
      </c>
      <c r="L481">
        <v>0</v>
      </c>
      <c r="M481">
        <v>1</v>
      </c>
    </row>
    <row r="482" spans="4:13" x14ac:dyDescent="0.2">
      <c r="D482" t="s">
        <v>3474</v>
      </c>
      <c r="E482" t="str">
        <v>CATDOX_c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4:13" x14ac:dyDescent="0.2">
      <c r="D483" t="s">
        <v>3476</v>
      </c>
      <c r="E483" t="str">
        <v>CATOX_e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4:13" x14ac:dyDescent="0.2">
      <c r="D484" t="s">
        <v>3494</v>
      </c>
      <c r="E484" t="str">
        <v>CBL_c</v>
      </c>
      <c r="F484">
        <v>0</v>
      </c>
      <c r="G484">
        <v>61.589531308767</v>
      </c>
      <c r="H484">
        <v>0</v>
      </c>
      <c r="I484">
        <v>0</v>
      </c>
      <c r="J484">
        <v>0</v>
      </c>
      <c r="K484">
        <v>61.589531308767</v>
      </c>
      <c r="L484">
        <v>0</v>
      </c>
      <c r="M484">
        <v>1</v>
      </c>
    </row>
    <row r="485" spans="4:13" x14ac:dyDescent="0.2">
      <c r="D485" t="s">
        <v>3471</v>
      </c>
      <c r="E485" t="str">
        <v>CBMHL_c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4:13" x14ac:dyDescent="0.2">
      <c r="D486" t="s">
        <v>3508</v>
      </c>
      <c r="E486" t="str">
        <v>CBPS_c</v>
      </c>
      <c r="F486">
        <v>2.7827399999999999E-2</v>
      </c>
      <c r="G486">
        <v>29.5076028049012</v>
      </c>
      <c r="H486">
        <v>0</v>
      </c>
      <c r="I486">
        <v>0</v>
      </c>
      <c r="J486">
        <v>2.7827399999999999E-2</v>
      </c>
      <c r="K486">
        <v>29.5076028049012</v>
      </c>
      <c r="L486">
        <v>1</v>
      </c>
      <c r="M486">
        <v>1</v>
      </c>
    </row>
    <row r="487" spans="4:13" x14ac:dyDescent="0.2">
      <c r="D487" t="s">
        <v>3460</v>
      </c>
      <c r="E487" t="str">
        <v>CDPCHOLt_c_rm</v>
      </c>
      <c r="F487">
        <v>0</v>
      </c>
      <c r="G487">
        <v>52.5789850958705</v>
      </c>
      <c r="H487">
        <v>0</v>
      </c>
      <c r="I487">
        <v>0</v>
      </c>
      <c r="J487">
        <v>0</v>
      </c>
      <c r="K487">
        <v>52.5789850958705</v>
      </c>
      <c r="L487">
        <v>0</v>
      </c>
      <c r="M487">
        <v>1</v>
      </c>
    </row>
    <row r="488" spans="4:13" x14ac:dyDescent="0.2">
      <c r="D488" t="s">
        <v>3463</v>
      </c>
      <c r="E488" t="str">
        <v>CDPDAGS_mm</v>
      </c>
      <c r="F488">
        <v>0</v>
      </c>
      <c r="G488">
        <v>47.797671238670503</v>
      </c>
      <c r="H488">
        <v>0</v>
      </c>
      <c r="I488">
        <v>0</v>
      </c>
      <c r="J488">
        <v>0</v>
      </c>
      <c r="K488">
        <v>47.797671238670503</v>
      </c>
      <c r="L488">
        <v>0</v>
      </c>
      <c r="M488">
        <v>1</v>
      </c>
    </row>
    <row r="489" spans="4:13" x14ac:dyDescent="0.2">
      <c r="D489" t="s">
        <v>3463</v>
      </c>
      <c r="E489" t="str">
        <v>CDPDAGS_rm</v>
      </c>
      <c r="F489">
        <v>1.5441399999999999E-2</v>
      </c>
      <c r="G489">
        <v>52.592879762537699</v>
      </c>
      <c r="H489">
        <v>0</v>
      </c>
      <c r="I489">
        <v>0</v>
      </c>
      <c r="J489">
        <v>1.5441399999999999E-2</v>
      </c>
      <c r="K489">
        <v>52.592879762537699</v>
      </c>
      <c r="L489">
        <v>1</v>
      </c>
      <c r="M489">
        <v>1</v>
      </c>
    </row>
    <row r="490" spans="4:13" x14ac:dyDescent="0.2">
      <c r="D490" t="s">
        <v>3460</v>
      </c>
      <c r="E490" t="str">
        <v>CDPEAt_c_rm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4:13" x14ac:dyDescent="0.2">
      <c r="D491" t="s">
        <v>3460</v>
      </c>
      <c r="E491" t="str">
        <v>CDPt_c_n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4:13" x14ac:dyDescent="0.2">
      <c r="D492" t="s">
        <v>3460</v>
      </c>
      <c r="E492" t="str">
        <v>CDPt_c_rm</v>
      </c>
      <c r="F492">
        <v>-157.73695528761201</v>
      </c>
      <c r="G492">
        <v>0</v>
      </c>
      <c r="H492">
        <v>0</v>
      </c>
      <c r="I492">
        <v>0</v>
      </c>
      <c r="J492">
        <v>-157.73695528761201</v>
      </c>
      <c r="K492">
        <v>0</v>
      </c>
      <c r="L492">
        <v>-1</v>
      </c>
      <c r="M492">
        <v>0</v>
      </c>
    </row>
    <row r="493" spans="4:13" x14ac:dyDescent="0.2">
      <c r="D493" t="s">
        <v>3464</v>
      </c>
      <c r="E493" t="str">
        <v>CELLBH_e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4:13" x14ac:dyDescent="0.2">
      <c r="D494" t="s">
        <v>3515</v>
      </c>
      <c r="E494" t="str">
        <v>CEPHSCOX_x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4:13" x14ac:dyDescent="0.2">
      <c r="D495" t="s">
        <v>3467</v>
      </c>
      <c r="E495" t="str">
        <v>CERH124A_r</v>
      </c>
      <c r="F495">
        <v>0</v>
      </c>
      <c r="G495">
        <v>2.0202499999999999E-4</v>
      </c>
      <c r="H495">
        <v>0</v>
      </c>
      <c r="I495">
        <v>0</v>
      </c>
      <c r="J495">
        <v>0</v>
      </c>
      <c r="K495">
        <v>2.0202499999999999E-4</v>
      </c>
      <c r="L495">
        <v>0</v>
      </c>
      <c r="M495">
        <v>1</v>
      </c>
    </row>
    <row r="496" spans="4:13" x14ac:dyDescent="0.2">
      <c r="D496" t="s">
        <v>3467</v>
      </c>
      <c r="E496" t="str">
        <v>CERH124B_r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4:13" x14ac:dyDescent="0.2">
      <c r="D497" t="s">
        <v>3467</v>
      </c>
      <c r="E497" t="str">
        <v>CERH126A_r</v>
      </c>
      <c r="F497">
        <v>0</v>
      </c>
      <c r="G497">
        <v>2.0202499999999999E-4</v>
      </c>
      <c r="H497">
        <v>0</v>
      </c>
      <c r="I497">
        <v>0</v>
      </c>
      <c r="J497">
        <v>0</v>
      </c>
      <c r="K497">
        <v>2.0202499999999999E-4</v>
      </c>
      <c r="L497">
        <v>0</v>
      </c>
      <c r="M497">
        <v>1</v>
      </c>
    </row>
    <row r="498" spans="4:13" x14ac:dyDescent="0.2">
      <c r="D498" t="s">
        <v>3467</v>
      </c>
      <c r="E498" t="str">
        <v>CERH126B_r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4:13" x14ac:dyDescent="0.2">
      <c r="D499" t="s">
        <v>3467</v>
      </c>
      <c r="E499" t="str">
        <v>CERH2A24_r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4:13" x14ac:dyDescent="0.2">
      <c r="D500" t="s">
        <v>3467</v>
      </c>
      <c r="E500" t="str">
        <v>CERH2A26_r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4:13" x14ac:dyDescent="0.2">
      <c r="D501" t="s">
        <v>3467</v>
      </c>
      <c r="E501" t="str">
        <v>CERH324_r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4:13" x14ac:dyDescent="0.2">
      <c r="D502" t="s">
        <v>3467</v>
      </c>
      <c r="E502" t="str">
        <v>CERH326_r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4:13" x14ac:dyDescent="0.2">
      <c r="D503" t="s">
        <v>3467</v>
      </c>
      <c r="E503" t="str">
        <v>CERS124_c</v>
      </c>
      <c r="F503">
        <v>2.0202499999999999E-4</v>
      </c>
      <c r="G503">
        <v>4.0404999999999998E-4</v>
      </c>
      <c r="H503">
        <v>0</v>
      </c>
      <c r="I503">
        <v>0</v>
      </c>
      <c r="J503">
        <v>2.0202499999999999E-4</v>
      </c>
      <c r="K503">
        <v>4.0404999999999998E-4</v>
      </c>
      <c r="L503">
        <v>1</v>
      </c>
      <c r="M503">
        <v>1</v>
      </c>
    </row>
    <row r="504" spans="4:13" x14ac:dyDescent="0.2">
      <c r="D504" t="s">
        <v>3467</v>
      </c>
      <c r="E504" t="str">
        <v>CERS126_c</v>
      </c>
      <c r="F504">
        <v>2.0202499999999999E-4</v>
      </c>
      <c r="G504">
        <v>4.0404999999999998E-4</v>
      </c>
      <c r="H504">
        <v>0</v>
      </c>
      <c r="I504">
        <v>0</v>
      </c>
      <c r="J504">
        <v>2.0202499999999999E-4</v>
      </c>
      <c r="K504">
        <v>4.0404999999999998E-4</v>
      </c>
      <c r="L504">
        <v>1</v>
      </c>
      <c r="M504">
        <v>1</v>
      </c>
    </row>
    <row r="505" spans="4:13" x14ac:dyDescent="0.2">
      <c r="D505" t="s">
        <v>3467</v>
      </c>
      <c r="E505" t="str">
        <v>CERS2A24_r</v>
      </c>
      <c r="F505">
        <v>0</v>
      </c>
      <c r="G505">
        <v>2.0202499999999999E-4</v>
      </c>
      <c r="H505">
        <v>0</v>
      </c>
      <c r="I505">
        <v>0</v>
      </c>
      <c r="J505">
        <v>0</v>
      </c>
      <c r="K505">
        <v>2.0202499999999999E-4</v>
      </c>
      <c r="L505">
        <v>0</v>
      </c>
      <c r="M505">
        <v>1</v>
      </c>
    </row>
    <row r="506" spans="4:13" x14ac:dyDescent="0.2">
      <c r="D506" t="s">
        <v>3467</v>
      </c>
      <c r="E506" t="str">
        <v>CERS2A26_r</v>
      </c>
      <c r="F506">
        <v>0</v>
      </c>
      <c r="G506">
        <v>2.0202499999999999E-4</v>
      </c>
      <c r="H506">
        <v>0</v>
      </c>
      <c r="I506">
        <v>0</v>
      </c>
      <c r="J506">
        <v>0</v>
      </c>
      <c r="K506">
        <v>2.0202499999999999E-4</v>
      </c>
      <c r="L506">
        <v>0</v>
      </c>
      <c r="M506">
        <v>1</v>
      </c>
    </row>
    <row r="507" spans="4:13" x14ac:dyDescent="0.2">
      <c r="D507" t="s">
        <v>3460</v>
      </c>
      <c r="E507" t="str">
        <v>CERt_g_r</v>
      </c>
      <c r="F507">
        <v>8.0809999999999996E-4</v>
      </c>
      <c r="G507">
        <v>8.0809999999999996E-4</v>
      </c>
      <c r="H507">
        <v>0</v>
      </c>
      <c r="I507">
        <v>0</v>
      </c>
      <c r="J507">
        <v>8.0809999999999996E-4</v>
      </c>
      <c r="K507">
        <v>8.0809999999999996E-4</v>
      </c>
      <c r="L507">
        <v>1</v>
      </c>
      <c r="M507">
        <v>1</v>
      </c>
    </row>
    <row r="508" spans="4:13" x14ac:dyDescent="0.2">
      <c r="D508" t="s">
        <v>3466</v>
      </c>
      <c r="E508" t="str">
        <v>CFCOAMT_c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4:13" x14ac:dyDescent="0.2">
      <c r="D509" t="s">
        <v>3464</v>
      </c>
      <c r="E509" t="str">
        <v>CHITOSNSE_c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4:13" x14ac:dyDescent="0.2">
      <c r="D510" t="s">
        <v>3516</v>
      </c>
      <c r="E510" t="str">
        <v>CHLPCTD_c</v>
      </c>
      <c r="F510">
        <v>0</v>
      </c>
      <c r="G510">
        <v>52.578985095872298</v>
      </c>
      <c r="H510">
        <v>0</v>
      </c>
      <c r="I510">
        <v>0</v>
      </c>
      <c r="J510">
        <v>0</v>
      </c>
      <c r="K510">
        <v>52.578985095872298</v>
      </c>
      <c r="L510">
        <v>0</v>
      </c>
      <c r="M510">
        <v>1</v>
      </c>
    </row>
    <row r="511" spans="4:13" x14ac:dyDescent="0.2">
      <c r="D511" t="s">
        <v>3517</v>
      </c>
      <c r="E511" t="str">
        <v>CHLSTI2_c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4:13" x14ac:dyDescent="0.2">
      <c r="D512" t="s">
        <v>3477</v>
      </c>
      <c r="E512" t="str">
        <v>CHOLD_c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4:13" x14ac:dyDescent="0.2">
      <c r="D513" t="s">
        <v>3487</v>
      </c>
      <c r="E513" t="str">
        <v>CHOLK_c</v>
      </c>
      <c r="F513">
        <v>0</v>
      </c>
      <c r="G513">
        <v>52.578985095872298</v>
      </c>
      <c r="H513">
        <v>0</v>
      </c>
      <c r="I513">
        <v>0</v>
      </c>
      <c r="J513">
        <v>0</v>
      </c>
      <c r="K513">
        <v>52.578985095872298</v>
      </c>
      <c r="L513">
        <v>0</v>
      </c>
      <c r="M513">
        <v>1</v>
      </c>
    </row>
    <row r="514" spans="4:13" x14ac:dyDescent="0.2">
      <c r="D514" t="s">
        <v>3463</v>
      </c>
      <c r="E514" t="str">
        <v>CHOLPT_rm</v>
      </c>
      <c r="F514">
        <v>0</v>
      </c>
      <c r="G514">
        <v>52.578985095870998</v>
      </c>
      <c r="H514">
        <v>0</v>
      </c>
      <c r="I514">
        <v>0</v>
      </c>
      <c r="J514">
        <v>0</v>
      </c>
      <c r="K514">
        <v>52.578985095870998</v>
      </c>
      <c r="L514">
        <v>0</v>
      </c>
      <c r="M514">
        <v>1</v>
      </c>
    </row>
    <row r="515" spans="4:13" x14ac:dyDescent="0.2">
      <c r="D515" t="s">
        <v>3460</v>
      </c>
      <c r="E515" t="str">
        <v>CHOLt_c_en</v>
      </c>
      <c r="F515">
        <v>0</v>
      </c>
      <c r="G515">
        <v>52.578985095870898</v>
      </c>
      <c r="H515">
        <v>0</v>
      </c>
      <c r="I515">
        <v>0</v>
      </c>
      <c r="J515">
        <v>0</v>
      </c>
      <c r="K515">
        <v>52.578985095870898</v>
      </c>
      <c r="L515">
        <v>0</v>
      </c>
      <c r="M515">
        <v>1</v>
      </c>
    </row>
    <row r="516" spans="4:13" x14ac:dyDescent="0.2">
      <c r="D516" t="s">
        <v>3460</v>
      </c>
      <c r="E516" t="str">
        <v>CHOLtps_e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4:13" x14ac:dyDescent="0.2">
      <c r="D517" t="s">
        <v>3466</v>
      </c>
      <c r="E517" t="str">
        <v>CHORM_c</v>
      </c>
      <c r="F517">
        <v>2.2613899999999999E-2</v>
      </c>
      <c r="G517">
        <v>2.25472347769621</v>
      </c>
      <c r="H517">
        <v>0</v>
      </c>
      <c r="I517">
        <v>0</v>
      </c>
      <c r="J517">
        <v>2.2613899999999999E-2</v>
      </c>
      <c r="K517">
        <v>2.25472347769621</v>
      </c>
      <c r="L517">
        <v>1</v>
      </c>
      <c r="M517">
        <v>1</v>
      </c>
    </row>
    <row r="518" spans="4:13" x14ac:dyDescent="0.2">
      <c r="D518" t="s">
        <v>3466</v>
      </c>
      <c r="E518" t="str">
        <v>CHORS_c</v>
      </c>
      <c r="F518">
        <v>2.5213699999995499E-2</v>
      </c>
      <c r="G518">
        <v>2.9223292139768602</v>
      </c>
      <c r="H518">
        <v>0</v>
      </c>
      <c r="I518">
        <v>0</v>
      </c>
      <c r="J518">
        <v>2.5213699999995499E-2</v>
      </c>
      <c r="K518">
        <v>2.9223292139768602</v>
      </c>
      <c r="L518">
        <v>1</v>
      </c>
      <c r="M518">
        <v>1</v>
      </c>
    </row>
    <row r="519" spans="4:13" x14ac:dyDescent="0.2">
      <c r="D519" t="s">
        <v>3473</v>
      </c>
      <c r="E519" t="str">
        <v>CHRPL_c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4:13" x14ac:dyDescent="0.2">
      <c r="D520" t="s">
        <v>3485</v>
      </c>
      <c r="E520" t="str">
        <v>CHTNDA_c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4:13" x14ac:dyDescent="0.2">
      <c r="D521" t="s">
        <v>3464</v>
      </c>
      <c r="E521" t="str">
        <v>CHTNH_e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4:13" x14ac:dyDescent="0.2">
      <c r="D522" t="s">
        <v>3464</v>
      </c>
      <c r="E522" t="str">
        <v>CHTNH_v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4:13" x14ac:dyDescent="0.2">
      <c r="D523" t="s">
        <v>3485</v>
      </c>
      <c r="E523" t="str">
        <v>CHTNS_c</v>
      </c>
      <c r="F523">
        <v>2.3668999999999999E-3</v>
      </c>
      <c r="G523">
        <v>2.3668999999999999E-3</v>
      </c>
      <c r="H523">
        <v>0</v>
      </c>
      <c r="I523">
        <v>0</v>
      </c>
      <c r="J523">
        <v>2.3668999999999999E-3</v>
      </c>
      <c r="K523">
        <v>2.3668999999999999E-3</v>
      </c>
      <c r="L523">
        <v>1</v>
      </c>
      <c r="M523">
        <v>1</v>
      </c>
    </row>
    <row r="524" spans="4:13" x14ac:dyDescent="0.2">
      <c r="D524" t="s">
        <v>3518</v>
      </c>
      <c r="E524" t="str">
        <v>CITCOAL_c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4:13" x14ac:dyDescent="0.2">
      <c r="D525" t="s">
        <v>3460</v>
      </c>
      <c r="E525" t="str">
        <v>CITICITta_m</v>
      </c>
      <c r="F525">
        <v>0</v>
      </c>
      <c r="G525">
        <v>24.771204158916198</v>
      </c>
      <c r="H525">
        <v>0</v>
      </c>
      <c r="I525">
        <v>0</v>
      </c>
      <c r="J525">
        <v>0</v>
      </c>
      <c r="K525">
        <v>24.771204158916198</v>
      </c>
      <c r="L525">
        <v>0</v>
      </c>
      <c r="M525">
        <v>1</v>
      </c>
    </row>
    <row r="526" spans="4:13" x14ac:dyDescent="0.2">
      <c r="D526" t="s">
        <v>3460</v>
      </c>
      <c r="E526" t="str">
        <v>CITICTta_x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4:13" x14ac:dyDescent="0.2">
      <c r="D527" t="s">
        <v>3460</v>
      </c>
      <c r="E527" t="str">
        <v>CITMALta_m</v>
      </c>
      <c r="F527">
        <v>-999.78165909999996</v>
      </c>
      <c r="G527">
        <v>50.261724962535901</v>
      </c>
      <c r="H527">
        <v>0</v>
      </c>
      <c r="I527">
        <v>0</v>
      </c>
      <c r="J527">
        <v>-999.78165909999996</v>
      </c>
      <c r="K527">
        <v>50.261724962535901</v>
      </c>
      <c r="L527">
        <v>-1</v>
      </c>
      <c r="M527">
        <v>1</v>
      </c>
    </row>
    <row r="528" spans="4:13" x14ac:dyDescent="0.2">
      <c r="D528" t="s">
        <v>3460</v>
      </c>
      <c r="E528" t="str">
        <v>CITMALta_x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4:13" x14ac:dyDescent="0.2">
      <c r="D529" t="s">
        <v>3460</v>
      </c>
      <c r="E529" t="str">
        <v>CITt_c_e</v>
      </c>
      <c r="F529">
        <v>-4.3035172077536803</v>
      </c>
      <c r="G529">
        <v>0</v>
      </c>
      <c r="H529">
        <v>0</v>
      </c>
      <c r="I529">
        <v>0</v>
      </c>
      <c r="J529">
        <v>-4.3035172077536803</v>
      </c>
      <c r="K529">
        <v>0</v>
      </c>
      <c r="L529">
        <v>-1</v>
      </c>
      <c r="M529">
        <v>0</v>
      </c>
    </row>
    <row r="530" spans="4:13" x14ac:dyDescent="0.2">
      <c r="D530" t="s">
        <v>3460</v>
      </c>
      <c r="E530" t="str">
        <v>CITt3_m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4:13" x14ac:dyDescent="0.2">
      <c r="D531" t="s">
        <v>3463</v>
      </c>
      <c r="E531" t="str">
        <v>CLAH1_mm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4:13" x14ac:dyDescent="0.2">
      <c r="D532" t="s">
        <v>3463</v>
      </c>
      <c r="E532" t="str">
        <v>CLAH3_mm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4:13" x14ac:dyDescent="0.2">
      <c r="D533" t="s">
        <v>3463</v>
      </c>
      <c r="E533" t="str">
        <v>CLPNS_mm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4:13" x14ac:dyDescent="0.2">
      <c r="D534" t="s">
        <v>3460</v>
      </c>
      <c r="E534" t="str">
        <v>CLt_c_e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4:13" x14ac:dyDescent="0.2">
      <c r="D535" t="s">
        <v>3519</v>
      </c>
      <c r="E535" t="str">
        <v>CMBOLHcis_c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4:13" x14ac:dyDescent="0.2">
      <c r="D536" t="s">
        <v>3471</v>
      </c>
      <c r="E536" t="str">
        <v>CMBOLHtrans_c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4:13" x14ac:dyDescent="0.2">
      <c r="D537" t="s">
        <v>3480</v>
      </c>
      <c r="E537" t="str">
        <v>CMPA_c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4:13" x14ac:dyDescent="0.2">
      <c r="D538" t="s">
        <v>3508</v>
      </c>
      <c r="E538" t="str">
        <v>CMPN_c</v>
      </c>
      <c r="F538">
        <v>0</v>
      </c>
      <c r="G538">
        <v>31.571245737522599</v>
      </c>
      <c r="H538">
        <v>0</v>
      </c>
      <c r="I538">
        <v>0</v>
      </c>
      <c r="J538">
        <v>0</v>
      </c>
      <c r="K538">
        <v>31.571245737522599</v>
      </c>
      <c r="L538">
        <v>0</v>
      </c>
      <c r="M538">
        <v>1</v>
      </c>
    </row>
    <row r="539" spans="4:13" x14ac:dyDescent="0.2">
      <c r="D539" t="s">
        <v>3460</v>
      </c>
      <c r="E539" t="str">
        <v>CMPt_c_rm</v>
      </c>
      <c r="F539">
        <v>-63.109295475044803</v>
      </c>
      <c r="G539">
        <v>-1.5441399999999999E-2</v>
      </c>
      <c r="H539">
        <v>0</v>
      </c>
      <c r="I539">
        <v>0</v>
      </c>
      <c r="J539">
        <v>-63.109295475044803</v>
      </c>
      <c r="K539">
        <v>-1.5441399999999999E-2</v>
      </c>
      <c r="L539">
        <v>-1</v>
      </c>
      <c r="M539">
        <v>-1</v>
      </c>
    </row>
    <row r="540" spans="4:13" x14ac:dyDescent="0.2">
      <c r="D540" t="s">
        <v>3460</v>
      </c>
      <c r="E540" t="str">
        <v>CMPt_m_mm</v>
      </c>
      <c r="F540">
        <v>-47.797671238670503</v>
      </c>
      <c r="G540">
        <v>0</v>
      </c>
      <c r="H540">
        <v>0</v>
      </c>
      <c r="I540">
        <v>0</v>
      </c>
      <c r="J540">
        <v>-47.797671238670503</v>
      </c>
      <c r="K540">
        <v>0</v>
      </c>
      <c r="L540">
        <v>-1</v>
      </c>
      <c r="M540">
        <v>0</v>
      </c>
    </row>
    <row r="541" spans="4:13" x14ac:dyDescent="0.2">
      <c r="D541" t="s">
        <v>3474</v>
      </c>
      <c r="E541" t="str">
        <v>CMUCOC_c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4:13" x14ac:dyDescent="0.2">
      <c r="D542" t="s">
        <v>3460</v>
      </c>
      <c r="E542" t="str">
        <v>CO2t_c_e</v>
      </c>
      <c r="F542">
        <v>0</v>
      </c>
      <c r="G542">
        <v>25.821103246521801</v>
      </c>
      <c r="H542">
        <v>0</v>
      </c>
      <c r="I542">
        <v>0</v>
      </c>
      <c r="J542">
        <v>0</v>
      </c>
      <c r="K542">
        <v>25.821103246521801</v>
      </c>
      <c r="L542">
        <v>0</v>
      </c>
      <c r="M542">
        <v>1</v>
      </c>
    </row>
    <row r="543" spans="4:13" x14ac:dyDescent="0.2">
      <c r="D543" t="s">
        <v>3460</v>
      </c>
      <c r="E543" t="str">
        <v>CO2t_c_gm</v>
      </c>
      <c r="F543">
        <v>-1.78425503691125</v>
      </c>
      <c r="G543">
        <v>0</v>
      </c>
      <c r="H543">
        <v>0</v>
      </c>
      <c r="I543">
        <v>0</v>
      </c>
      <c r="J543">
        <v>-1.78425503691125</v>
      </c>
      <c r="K543">
        <v>0</v>
      </c>
      <c r="L543">
        <v>-1</v>
      </c>
      <c r="M543">
        <v>0</v>
      </c>
    </row>
    <row r="544" spans="4:13" x14ac:dyDescent="0.2">
      <c r="D544" t="s">
        <v>3460</v>
      </c>
      <c r="E544" t="str">
        <v>CO2t_c_m</v>
      </c>
      <c r="F544">
        <v>-40.644377099419501</v>
      </c>
      <c r="G544">
        <v>6.1451672116304996</v>
      </c>
      <c r="H544">
        <v>0</v>
      </c>
      <c r="I544">
        <v>0</v>
      </c>
      <c r="J544">
        <v>-40.644377099419501</v>
      </c>
      <c r="K544">
        <v>6.1451672116304996</v>
      </c>
      <c r="L544">
        <v>-1</v>
      </c>
      <c r="M544">
        <v>1</v>
      </c>
    </row>
    <row r="545" spans="4:13" x14ac:dyDescent="0.2">
      <c r="D545" t="s">
        <v>3460</v>
      </c>
      <c r="E545" t="str">
        <v>CO2t_c_mm</v>
      </c>
      <c r="F545">
        <v>-1.7961315958433799</v>
      </c>
      <c r="G545">
        <v>0</v>
      </c>
      <c r="H545">
        <v>0</v>
      </c>
      <c r="I545">
        <v>0</v>
      </c>
      <c r="J545">
        <v>-1.7961315958433799</v>
      </c>
      <c r="K545">
        <v>0</v>
      </c>
      <c r="L545">
        <v>-1</v>
      </c>
      <c r="M545">
        <v>0</v>
      </c>
    </row>
    <row r="546" spans="4:13" x14ac:dyDescent="0.2">
      <c r="D546" t="s">
        <v>3460</v>
      </c>
      <c r="E546" t="str">
        <v>CO2t_c_n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4:13" x14ac:dyDescent="0.2">
      <c r="D547" t="s">
        <v>3460</v>
      </c>
      <c r="E547" t="str">
        <v>CO2t_c_r</v>
      </c>
      <c r="F547">
        <v>-8.0809999999999996E-4</v>
      </c>
      <c r="G547">
        <v>-8.0809999999999996E-4</v>
      </c>
      <c r="H547">
        <v>0</v>
      </c>
      <c r="I547">
        <v>0</v>
      </c>
      <c r="J547">
        <v>-8.0809999999999996E-4</v>
      </c>
      <c r="K547">
        <v>-8.0809999999999996E-4</v>
      </c>
      <c r="L547">
        <v>-1</v>
      </c>
      <c r="M547">
        <v>-1</v>
      </c>
    </row>
    <row r="548" spans="4:13" x14ac:dyDescent="0.2">
      <c r="D548" t="s">
        <v>3460</v>
      </c>
      <c r="E548" t="str">
        <v>CO2t_c_rm</v>
      </c>
      <c r="F548">
        <v>-15.6464049222689</v>
      </c>
      <c r="G548">
        <v>-7.1063465390000004E-3</v>
      </c>
      <c r="H548">
        <v>0</v>
      </c>
      <c r="I548">
        <v>0</v>
      </c>
      <c r="J548">
        <v>-15.6464049222689</v>
      </c>
      <c r="K548">
        <v>-7.1063465390000004E-3</v>
      </c>
      <c r="L548">
        <v>-1</v>
      </c>
      <c r="M548">
        <v>-1</v>
      </c>
    </row>
    <row r="549" spans="4:13" x14ac:dyDescent="0.2">
      <c r="D549" t="s">
        <v>3460</v>
      </c>
      <c r="E549" t="str">
        <v>CO2t_c_vm</v>
      </c>
      <c r="F549">
        <v>-1.78425503691124</v>
      </c>
      <c r="G549">
        <v>0</v>
      </c>
      <c r="H549">
        <v>0</v>
      </c>
      <c r="I549">
        <v>0</v>
      </c>
      <c r="J549">
        <v>-1.78425503691124</v>
      </c>
      <c r="K549">
        <v>0</v>
      </c>
      <c r="L549">
        <v>-1</v>
      </c>
      <c r="M549">
        <v>0</v>
      </c>
    </row>
    <row r="550" spans="4:13" x14ac:dyDescent="0.2">
      <c r="D550" t="s">
        <v>3460</v>
      </c>
      <c r="E550" t="str">
        <v>CO2t_c_x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4:13" x14ac:dyDescent="0.2">
      <c r="D551" t="s">
        <v>3460</v>
      </c>
      <c r="E551" t="str">
        <v>COAt_c_l</v>
      </c>
      <c r="F551">
        <v>-78.889539974631205</v>
      </c>
      <c r="G551">
        <v>78.866353746565295</v>
      </c>
      <c r="H551">
        <v>0</v>
      </c>
      <c r="I551">
        <v>0</v>
      </c>
      <c r="J551">
        <v>-78.889539974631205</v>
      </c>
      <c r="K551">
        <v>78.866353746565295</v>
      </c>
      <c r="L551">
        <v>-1</v>
      </c>
      <c r="M551">
        <v>1</v>
      </c>
    </row>
    <row r="552" spans="4:13" x14ac:dyDescent="0.2">
      <c r="D552" t="s">
        <v>3460</v>
      </c>
      <c r="E552" t="str">
        <v>COAt_c_m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4:13" x14ac:dyDescent="0.2">
      <c r="D553" t="s">
        <v>3460</v>
      </c>
      <c r="E553" t="str">
        <v>COAt_c_mm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4:13" x14ac:dyDescent="0.2">
      <c r="D554" t="s">
        <v>3460</v>
      </c>
      <c r="E554" t="str">
        <v>COAt_c_n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4:13" x14ac:dyDescent="0.2">
      <c r="D555" t="s">
        <v>3460</v>
      </c>
      <c r="E555" t="str">
        <v>COAt_c_r</v>
      </c>
      <c r="F555">
        <v>-3.3150999999999901E-3</v>
      </c>
      <c r="G555">
        <v>-3.3150999999999901E-3</v>
      </c>
      <c r="H555">
        <v>0</v>
      </c>
      <c r="I555">
        <v>0</v>
      </c>
      <c r="J555">
        <v>-3.3150999999999901E-3</v>
      </c>
      <c r="K555">
        <v>-3.3150999999999901E-3</v>
      </c>
      <c r="L555">
        <v>-1</v>
      </c>
      <c r="M555">
        <v>-1</v>
      </c>
    </row>
    <row r="556" spans="4:13" x14ac:dyDescent="0.2">
      <c r="D556" t="s">
        <v>3460</v>
      </c>
      <c r="E556" t="str">
        <v>COAt_c_rm</v>
      </c>
      <c r="F556">
        <v>-78.896648993102104</v>
      </c>
      <c r="G556">
        <v>78.859247400023307</v>
      </c>
      <c r="H556">
        <v>0</v>
      </c>
      <c r="I556">
        <v>0</v>
      </c>
      <c r="J556">
        <v>-78.896648993102104</v>
      </c>
      <c r="K556">
        <v>78.859247400023307</v>
      </c>
      <c r="L556">
        <v>-1</v>
      </c>
      <c r="M556">
        <v>1</v>
      </c>
    </row>
    <row r="557" spans="4:13" x14ac:dyDescent="0.2">
      <c r="D557" t="s">
        <v>3460</v>
      </c>
      <c r="E557" t="str">
        <v>COAt_c_x</v>
      </c>
      <c r="F557">
        <v>0</v>
      </c>
      <c r="G557">
        <v>52.577438362537599</v>
      </c>
      <c r="H557">
        <v>0</v>
      </c>
      <c r="I557">
        <v>0</v>
      </c>
      <c r="J557">
        <v>0</v>
      </c>
      <c r="K557">
        <v>52.577438362537599</v>
      </c>
      <c r="L557">
        <v>0</v>
      </c>
      <c r="M557">
        <v>1</v>
      </c>
    </row>
    <row r="558" spans="4:13" x14ac:dyDescent="0.2">
      <c r="D558" t="s">
        <v>3460</v>
      </c>
      <c r="E558" t="str">
        <v>COBALT2t_c_e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4:13" x14ac:dyDescent="0.2">
      <c r="D559" t="s">
        <v>3460</v>
      </c>
      <c r="E559" t="str">
        <v>COBALT2t_c_x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4:13" x14ac:dyDescent="0.2">
      <c r="D560" t="s">
        <v>3511</v>
      </c>
      <c r="E560" t="str">
        <v>compACYLCOA_c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4:13" x14ac:dyDescent="0.2">
      <c r="D561" t="s">
        <v>3511</v>
      </c>
      <c r="E561" t="str">
        <v>compACYLCOA_l</v>
      </c>
      <c r="F561">
        <v>0</v>
      </c>
      <c r="G561">
        <v>78.889542646563797</v>
      </c>
      <c r="H561">
        <v>0</v>
      </c>
      <c r="I561">
        <v>0</v>
      </c>
      <c r="J561">
        <v>0</v>
      </c>
      <c r="K561">
        <v>78.889542646563797</v>
      </c>
      <c r="L561">
        <v>0</v>
      </c>
      <c r="M561">
        <v>1</v>
      </c>
    </row>
    <row r="562" spans="4:13" x14ac:dyDescent="0.2">
      <c r="D562" t="s">
        <v>3511</v>
      </c>
      <c r="E562" t="str">
        <v>compACYLCOA_m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4:13" x14ac:dyDescent="0.2">
      <c r="D563" t="s">
        <v>3511</v>
      </c>
      <c r="E563" t="str">
        <v>compACYLCOA_r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4:13" x14ac:dyDescent="0.2">
      <c r="D564" t="s">
        <v>3511</v>
      </c>
      <c r="E564" t="str">
        <v>compACYLCOA_rm</v>
      </c>
      <c r="F564">
        <v>0</v>
      </c>
      <c r="G564">
        <v>78.889542646563299</v>
      </c>
      <c r="H564">
        <v>0</v>
      </c>
      <c r="I564">
        <v>0</v>
      </c>
      <c r="J564">
        <v>0</v>
      </c>
      <c r="K564">
        <v>78.889542646563299</v>
      </c>
      <c r="L564">
        <v>0</v>
      </c>
      <c r="M564">
        <v>1</v>
      </c>
    </row>
    <row r="565" spans="4:13" x14ac:dyDescent="0.2">
      <c r="D565" t="s">
        <v>3511</v>
      </c>
      <c r="E565" t="str">
        <v>compACYLCOA_x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4:13" x14ac:dyDescent="0.2">
      <c r="D566" t="s">
        <v>3511</v>
      </c>
      <c r="E566" t="str">
        <v>compCER_g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4:13" x14ac:dyDescent="0.2">
      <c r="D567" t="s">
        <v>3511</v>
      </c>
      <c r="E567" t="str">
        <v>compCER_m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4:13" x14ac:dyDescent="0.2">
      <c r="D568" t="s">
        <v>3511</v>
      </c>
      <c r="E568" t="str">
        <v>compCER_r</v>
      </c>
      <c r="F568">
        <v>8.0809999999999996E-4</v>
      </c>
      <c r="G568">
        <v>8.0809999999999996E-4</v>
      </c>
      <c r="H568">
        <v>0</v>
      </c>
      <c r="I568">
        <v>0</v>
      </c>
      <c r="J568">
        <v>8.0809999999999996E-4</v>
      </c>
      <c r="K568">
        <v>8.0809999999999996E-4</v>
      </c>
      <c r="L568">
        <v>1</v>
      </c>
      <c r="M568">
        <v>1</v>
      </c>
    </row>
    <row r="569" spans="4:13" x14ac:dyDescent="0.2">
      <c r="D569" t="s">
        <v>3511</v>
      </c>
      <c r="E569" t="str">
        <v>compFALPD_c</v>
      </c>
      <c r="F569">
        <v>-78.866675646562996</v>
      </c>
      <c r="G569">
        <v>177.91624844071501</v>
      </c>
      <c r="H569">
        <v>0</v>
      </c>
      <c r="I569">
        <v>0</v>
      </c>
      <c r="J569">
        <v>-78.866675646562996</v>
      </c>
      <c r="K569">
        <v>177.91624844071501</v>
      </c>
      <c r="L569">
        <v>-1</v>
      </c>
      <c r="M569">
        <v>1</v>
      </c>
    </row>
    <row r="570" spans="4:13" x14ac:dyDescent="0.2">
      <c r="D570" t="s">
        <v>3511</v>
      </c>
      <c r="E570" t="str">
        <v>compFALPD_en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4:13" x14ac:dyDescent="0.2">
      <c r="D571" t="s">
        <v>3511</v>
      </c>
      <c r="E571" t="str">
        <v>compFALPD_m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4:13" x14ac:dyDescent="0.2">
      <c r="D572" t="s">
        <v>3511</v>
      </c>
      <c r="E572" t="str">
        <v>compFALPD_mm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4:13" x14ac:dyDescent="0.2">
      <c r="D573" t="s">
        <v>3511</v>
      </c>
      <c r="E573" t="str">
        <v>compFALPD_rm</v>
      </c>
      <c r="F573">
        <v>-177.91676654347199</v>
      </c>
      <c r="G573">
        <v>0</v>
      </c>
      <c r="H573">
        <v>0</v>
      </c>
      <c r="I573">
        <v>0</v>
      </c>
      <c r="J573">
        <v>-177.91676654347199</v>
      </c>
      <c r="K573">
        <v>0</v>
      </c>
      <c r="L573">
        <v>-1</v>
      </c>
      <c r="M573">
        <v>0</v>
      </c>
    </row>
    <row r="574" spans="4:13" x14ac:dyDescent="0.2">
      <c r="D574" t="s">
        <v>3515</v>
      </c>
      <c r="E574" t="str">
        <v>CPLSPNEST_e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4:13" x14ac:dyDescent="0.2">
      <c r="D575" t="s">
        <v>3520</v>
      </c>
      <c r="E575" t="str">
        <v>CPPPGO_c</v>
      </c>
      <c r="F575">
        <v>1.0000000000000001E-5</v>
      </c>
      <c r="G575">
        <v>1.0000000000000001E-5</v>
      </c>
      <c r="H575">
        <v>0</v>
      </c>
      <c r="I575">
        <v>0</v>
      </c>
      <c r="J575">
        <v>1.0000000000000001E-5</v>
      </c>
      <c r="K575">
        <v>1.0000000000000001E-5</v>
      </c>
      <c r="L575">
        <v>1</v>
      </c>
      <c r="M575">
        <v>1</v>
      </c>
    </row>
    <row r="576" spans="4:13" x14ac:dyDescent="0.2">
      <c r="D576" t="s">
        <v>3460</v>
      </c>
      <c r="E576" t="str">
        <v>CRN100t_c_m</v>
      </c>
      <c r="F576">
        <v>0</v>
      </c>
      <c r="G576">
        <v>2.2912235210243201</v>
      </c>
      <c r="H576">
        <v>0</v>
      </c>
      <c r="I576">
        <v>0</v>
      </c>
      <c r="J576">
        <v>0</v>
      </c>
      <c r="K576">
        <v>2.2912235210243201</v>
      </c>
      <c r="L576">
        <v>0</v>
      </c>
      <c r="M576">
        <v>1</v>
      </c>
    </row>
    <row r="577" spans="4:13" x14ac:dyDescent="0.2">
      <c r="D577" t="s">
        <v>3460</v>
      </c>
      <c r="E577" t="str">
        <v>CRN100t_c_x</v>
      </c>
      <c r="F577">
        <v>0</v>
      </c>
      <c r="G577">
        <v>2.2912235210243099</v>
      </c>
      <c r="H577">
        <v>0</v>
      </c>
      <c r="I577">
        <v>0</v>
      </c>
      <c r="J577">
        <v>0</v>
      </c>
      <c r="K577">
        <v>2.2912235210243099</v>
      </c>
      <c r="L577">
        <v>0</v>
      </c>
      <c r="M577">
        <v>1</v>
      </c>
    </row>
    <row r="578" spans="4:13" x14ac:dyDescent="0.2">
      <c r="D578" t="s">
        <v>3460</v>
      </c>
      <c r="E578" t="str">
        <v>CRN120t_c_m</v>
      </c>
      <c r="F578">
        <v>0</v>
      </c>
      <c r="G578">
        <v>2.80038430347417</v>
      </c>
      <c r="H578">
        <v>0</v>
      </c>
      <c r="I578">
        <v>0</v>
      </c>
      <c r="J578">
        <v>0</v>
      </c>
      <c r="K578">
        <v>2.80038430347417</v>
      </c>
      <c r="L578">
        <v>0</v>
      </c>
      <c r="M578">
        <v>1</v>
      </c>
    </row>
    <row r="579" spans="4:13" x14ac:dyDescent="0.2">
      <c r="D579" t="s">
        <v>3460</v>
      </c>
      <c r="E579" t="str">
        <v>CRN120t_c_x</v>
      </c>
      <c r="F579">
        <v>0</v>
      </c>
      <c r="G579">
        <v>2.80038430347415</v>
      </c>
      <c r="H579">
        <v>0</v>
      </c>
      <c r="I579">
        <v>0</v>
      </c>
      <c r="J579">
        <v>0</v>
      </c>
      <c r="K579">
        <v>2.80038430347415</v>
      </c>
      <c r="L579">
        <v>0</v>
      </c>
      <c r="M579">
        <v>1</v>
      </c>
    </row>
    <row r="580" spans="4:13" x14ac:dyDescent="0.2">
      <c r="D580" t="s">
        <v>3460</v>
      </c>
      <c r="E580" t="str">
        <v>CRN40t_c_m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4:13" x14ac:dyDescent="0.2">
      <c r="D581" t="s">
        <v>3460</v>
      </c>
      <c r="E581" t="str">
        <v>CRN40t_c_x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4:13" x14ac:dyDescent="0.2">
      <c r="D582" t="s">
        <v>3460</v>
      </c>
      <c r="E582" t="str">
        <v>CRN60t_c_m</v>
      </c>
      <c r="F582">
        <v>0</v>
      </c>
      <c r="G582">
        <v>2.1002882276056201</v>
      </c>
      <c r="H582">
        <v>0</v>
      </c>
      <c r="I582">
        <v>0</v>
      </c>
      <c r="J582">
        <v>0</v>
      </c>
      <c r="K582">
        <v>2.1002882276056201</v>
      </c>
      <c r="L582">
        <v>0</v>
      </c>
      <c r="M582">
        <v>1</v>
      </c>
    </row>
    <row r="583" spans="4:13" x14ac:dyDescent="0.2">
      <c r="D583" t="s">
        <v>3460</v>
      </c>
      <c r="E583" t="str">
        <v>CRN60t_c_x</v>
      </c>
      <c r="F583">
        <v>0</v>
      </c>
      <c r="G583">
        <v>2.1002882276056201</v>
      </c>
      <c r="H583">
        <v>0</v>
      </c>
      <c r="I583">
        <v>0</v>
      </c>
      <c r="J583">
        <v>0</v>
      </c>
      <c r="K583">
        <v>2.1002882276056201</v>
      </c>
      <c r="L583">
        <v>0</v>
      </c>
      <c r="M583">
        <v>1</v>
      </c>
    </row>
    <row r="584" spans="4:13" x14ac:dyDescent="0.2">
      <c r="D584" t="s">
        <v>3460</v>
      </c>
      <c r="E584" t="str">
        <v>CRN80t_c_m</v>
      </c>
      <c r="F584">
        <v>0</v>
      </c>
      <c r="G584">
        <v>2.6529956559228798</v>
      </c>
      <c r="H584">
        <v>0</v>
      </c>
      <c r="I584">
        <v>0</v>
      </c>
      <c r="J584">
        <v>0</v>
      </c>
      <c r="K584">
        <v>2.6529956559228798</v>
      </c>
      <c r="L584">
        <v>0</v>
      </c>
      <c r="M584">
        <v>1</v>
      </c>
    </row>
    <row r="585" spans="4:13" x14ac:dyDescent="0.2">
      <c r="D585" t="s">
        <v>3460</v>
      </c>
      <c r="E585" t="str">
        <v>CRN80t_c_x</v>
      </c>
      <c r="F585">
        <v>0</v>
      </c>
      <c r="G585">
        <v>2.65299565592289</v>
      </c>
      <c r="H585">
        <v>0</v>
      </c>
      <c r="I585">
        <v>0</v>
      </c>
      <c r="J585">
        <v>0</v>
      </c>
      <c r="K585">
        <v>2.65299565592289</v>
      </c>
      <c r="L585">
        <v>0</v>
      </c>
      <c r="M585">
        <v>1</v>
      </c>
    </row>
    <row r="586" spans="4:13" x14ac:dyDescent="0.2">
      <c r="D586" t="s">
        <v>3460</v>
      </c>
      <c r="E586" t="str">
        <v>CRNACRNt_c_m</v>
      </c>
      <c r="F586">
        <v>0</v>
      </c>
      <c r="G586">
        <v>50.406917462534302</v>
      </c>
      <c r="H586">
        <v>0</v>
      </c>
      <c r="I586">
        <v>0</v>
      </c>
      <c r="J586">
        <v>0</v>
      </c>
      <c r="K586">
        <v>50.406917462534302</v>
      </c>
      <c r="L586">
        <v>0</v>
      </c>
      <c r="M586">
        <v>1</v>
      </c>
    </row>
    <row r="587" spans="4:13" x14ac:dyDescent="0.2">
      <c r="D587" t="s">
        <v>3481</v>
      </c>
      <c r="E587" t="str">
        <v>CRNAT100_m</v>
      </c>
      <c r="F587">
        <v>0</v>
      </c>
      <c r="G587">
        <v>2.2912235210243099</v>
      </c>
      <c r="H587">
        <v>0</v>
      </c>
      <c r="I587">
        <v>0</v>
      </c>
      <c r="J587">
        <v>0</v>
      </c>
      <c r="K587">
        <v>2.2912235210243099</v>
      </c>
      <c r="L587">
        <v>0</v>
      </c>
      <c r="M587">
        <v>1</v>
      </c>
    </row>
    <row r="588" spans="4:13" x14ac:dyDescent="0.2">
      <c r="D588" t="s">
        <v>3481</v>
      </c>
      <c r="E588" t="str">
        <v>CRNAT100_x</v>
      </c>
      <c r="F588">
        <v>-2.2912235210243099</v>
      </c>
      <c r="G588">
        <v>0</v>
      </c>
      <c r="H588">
        <v>0</v>
      </c>
      <c r="I588">
        <v>0</v>
      </c>
      <c r="J588">
        <v>-2.2912235210243099</v>
      </c>
      <c r="K588">
        <v>0</v>
      </c>
      <c r="L588">
        <v>-1</v>
      </c>
      <c r="M588">
        <v>0</v>
      </c>
    </row>
    <row r="589" spans="4:13" x14ac:dyDescent="0.2">
      <c r="D589" t="s">
        <v>3481</v>
      </c>
      <c r="E589" t="str">
        <v>CRNAT120_m</v>
      </c>
      <c r="F589">
        <v>0</v>
      </c>
      <c r="G589">
        <v>2.80038430347415</v>
      </c>
      <c r="H589">
        <v>0</v>
      </c>
      <c r="I589">
        <v>0</v>
      </c>
      <c r="J589">
        <v>0</v>
      </c>
      <c r="K589">
        <v>2.80038430347415</v>
      </c>
      <c r="L589">
        <v>0</v>
      </c>
      <c r="M589">
        <v>1</v>
      </c>
    </row>
    <row r="590" spans="4:13" x14ac:dyDescent="0.2">
      <c r="D590" t="s">
        <v>3481</v>
      </c>
      <c r="E590" t="str">
        <v>CRNAT120_x</v>
      </c>
      <c r="F590">
        <v>-2.80038430347415</v>
      </c>
      <c r="G590">
        <v>0</v>
      </c>
      <c r="H590">
        <v>0</v>
      </c>
      <c r="I590">
        <v>0</v>
      </c>
      <c r="J590">
        <v>-2.80038430347415</v>
      </c>
      <c r="K590">
        <v>0</v>
      </c>
      <c r="L590">
        <v>-1</v>
      </c>
      <c r="M590">
        <v>0</v>
      </c>
    </row>
    <row r="591" spans="4:13" x14ac:dyDescent="0.2">
      <c r="D591" t="s">
        <v>3481</v>
      </c>
      <c r="E591" t="str">
        <v>CRNAT40_m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4:13" x14ac:dyDescent="0.2">
      <c r="D592" t="s">
        <v>3481</v>
      </c>
      <c r="E592" t="str">
        <v>CRNAT40_x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4:13" x14ac:dyDescent="0.2">
      <c r="D593" t="s">
        <v>3481</v>
      </c>
      <c r="E593" t="str">
        <v>CRNAT60_m</v>
      </c>
      <c r="F593">
        <v>0</v>
      </c>
      <c r="G593">
        <v>2.1002882276056201</v>
      </c>
      <c r="H593">
        <v>0</v>
      </c>
      <c r="I593">
        <v>0</v>
      </c>
      <c r="J593">
        <v>0</v>
      </c>
      <c r="K593">
        <v>2.1002882276056201</v>
      </c>
      <c r="L593">
        <v>0</v>
      </c>
      <c r="M593">
        <v>1</v>
      </c>
    </row>
    <row r="594" spans="4:13" x14ac:dyDescent="0.2">
      <c r="D594" t="s">
        <v>3481</v>
      </c>
      <c r="E594" t="str">
        <v>CRNAT60_x</v>
      </c>
      <c r="F594">
        <v>-2.1002882276056201</v>
      </c>
      <c r="G594">
        <v>0</v>
      </c>
      <c r="H594">
        <v>0</v>
      </c>
      <c r="I594">
        <v>0</v>
      </c>
      <c r="J594">
        <v>-2.1002882276056201</v>
      </c>
      <c r="K594">
        <v>0</v>
      </c>
      <c r="L594">
        <v>-1</v>
      </c>
      <c r="M594">
        <v>0</v>
      </c>
    </row>
    <row r="595" spans="4:13" x14ac:dyDescent="0.2">
      <c r="D595" t="s">
        <v>3481</v>
      </c>
      <c r="E595" t="str">
        <v>CRNAT80_m</v>
      </c>
      <c r="F595">
        <v>0</v>
      </c>
      <c r="G595">
        <v>2.65299565592289</v>
      </c>
      <c r="H595">
        <v>0</v>
      </c>
      <c r="I595">
        <v>0</v>
      </c>
      <c r="J595">
        <v>0</v>
      </c>
      <c r="K595">
        <v>2.65299565592289</v>
      </c>
      <c r="L595">
        <v>0</v>
      </c>
      <c r="M595">
        <v>1</v>
      </c>
    </row>
    <row r="596" spans="4:13" x14ac:dyDescent="0.2">
      <c r="D596" t="s">
        <v>3481</v>
      </c>
      <c r="E596" t="str">
        <v>CRNAT80_x</v>
      </c>
      <c r="F596">
        <v>-2.65299565592289</v>
      </c>
      <c r="G596">
        <v>0</v>
      </c>
      <c r="H596">
        <v>0</v>
      </c>
      <c r="I596">
        <v>0</v>
      </c>
      <c r="J596">
        <v>-2.65299565592289</v>
      </c>
      <c r="K596">
        <v>0</v>
      </c>
      <c r="L596">
        <v>-1</v>
      </c>
      <c r="M596">
        <v>0</v>
      </c>
    </row>
    <row r="597" spans="4:13" x14ac:dyDescent="0.2">
      <c r="D597" t="s">
        <v>3460</v>
      </c>
      <c r="E597" t="str">
        <v>CRNCARt_c_x</v>
      </c>
      <c r="F597">
        <v>0</v>
      </c>
      <c r="G597">
        <v>23.458947863595199</v>
      </c>
      <c r="H597">
        <v>0</v>
      </c>
      <c r="I597">
        <v>0</v>
      </c>
      <c r="J597">
        <v>0</v>
      </c>
      <c r="K597">
        <v>23.458947863595199</v>
      </c>
      <c r="L597">
        <v>0</v>
      </c>
      <c r="M597">
        <v>1</v>
      </c>
    </row>
    <row r="598" spans="4:13" x14ac:dyDescent="0.2">
      <c r="D598" t="s">
        <v>3481</v>
      </c>
      <c r="E598" t="str">
        <v>CRNOAT_c</v>
      </c>
      <c r="F598">
        <v>0</v>
      </c>
      <c r="G598">
        <v>50.406917462535901</v>
      </c>
      <c r="H598">
        <v>0</v>
      </c>
      <c r="I598">
        <v>0</v>
      </c>
      <c r="J598">
        <v>0</v>
      </c>
      <c r="K598">
        <v>50.406917462535901</v>
      </c>
      <c r="L598">
        <v>0</v>
      </c>
      <c r="M598">
        <v>1</v>
      </c>
    </row>
    <row r="599" spans="4:13" x14ac:dyDescent="0.2">
      <c r="D599" t="s">
        <v>3481</v>
      </c>
      <c r="E599" t="str">
        <v>CRNOAT_m</v>
      </c>
      <c r="F599">
        <v>0</v>
      </c>
      <c r="G599">
        <v>50.406917462532199</v>
      </c>
      <c r="H599">
        <v>0</v>
      </c>
      <c r="I599">
        <v>0</v>
      </c>
      <c r="J599">
        <v>0</v>
      </c>
      <c r="K599">
        <v>50.406917462532199</v>
      </c>
      <c r="L599">
        <v>0</v>
      </c>
      <c r="M599">
        <v>1</v>
      </c>
    </row>
    <row r="600" spans="4:13" x14ac:dyDescent="0.2">
      <c r="D600" t="s">
        <v>3481</v>
      </c>
      <c r="E600" t="str">
        <v>CRNOAT_x</v>
      </c>
      <c r="F600">
        <v>0</v>
      </c>
      <c r="G600">
        <v>23.458947863595402</v>
      </c>
      <c r="H600">
        <v>0</v>
      </c>
      <c r="I600">
        <v>0</v>
      </c>
      <c r="J600">
        <v>0</v>
      </c>
      <c r="K600">
        <v>23.458947863595402</v>
      </c>
      <c r="L600">
        <v>0</v>
      </c>
      <c r="M600">
        <v>1</v>
      </c>
    </row>
    <row r="601" spans="4:13" x14ac:dyDescent="0.2">
      <c r="D601" t="s">
        <v>3460</v>
      </c>
      <c r="E601" t="str">
        <v>CRNt_c_m</v>
      </c>
      <c r="F601">
        <v>0</v>
      </c>
      <c r="G601">
        <v>50.406917462535198</v>
      </c>
      <c r="H601">
        <v>0</v>
      </c>
      <c r="I601">
        <v>0</v>
      </c>
      <c r="J601">
        <v>0</v>
      </c>
      <c r="K601">
        <v>50.406917462535198</v>
      </c>
      <c r="L601">
        <v>0</v>
      </c>
      <c r="M601">
        <v>1</v>
      </c>
    </row>
    <row r="602" spans="4:13" x14ac:dyDescent="0.2">
      <c r="D602" t="s">
        <v>3460</v>
      </c>
      <c r="E602" t="str">
        <v>CRNt_c_x</v>
      </c>
      <c r="F602">
        <v>0</v>
      </c>
      <c r="G602">
        <v>23.458947863595199</v>
      </c>
      <c r="H602">
        <v>0</v>
      </c>
      <c r="I602">
        <v>0</v>
      </c>
      <c r="J602">
        <v>0</v>
      </c>
      <c r="K602">
        <v>23.458947863595199</v>
      </c>
      <c r="L602">
        <v>0</v>
      </c>
      <c r="M602">
        <v>1</v>
      </c>
    </row>
    <row r="603" spans="4:13" x14ac:dyDescent="0.2">
      <c r="D603" t="s">
        <v>3492</v>
      </c>
      <c r="E603" t="str">
        <v>CS_m</v>
      </c>
      <c r="F603">
        <v>0.119218199999999</v>
      </c>
      <c r="G603">
        <v>50.3809431625359</v>
      </c>
      <c r="H603">
        <v>0</v>
      </c>
      <c r="I603">
        <v>0</v>
      </c>
      <c r="J603">
        <v>0.119218199999999</v>
      </c>
      <c r="K603">
        <v>50.3809431625359</v>
      </c>
      <c r="L603">
        <v>1</v>
      </c>
      <c r="M603">
        <v>1</v>
      </c>
    </row>
    <row r="604" spans="4:13" x14ac:dyDescent="0.2">
      <c r="D604" t="s">
        <v>3492</v>
      </c>
      <c r="E604" t="str">
        <v>CS_x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4:13" x14ac:dyDescent="0.2">
      <c r="D605" t="s">
        <v>3508</v>
      </c>
      <c r="E605" t="str">
        <v>CSND_c</v>
      </c>
      <c r="F605">
        <v>0</v>
      </c>
      <c r="G605">
        <v>31.571245737523402</v>
      </c>
      <c r="H605">
        <v>0</v>
      </c>
      <c r="I605">
        <v>0</v>
      </c>
      <c r="J605">
        <v>0</v>
      </c>
      <c r="K605">
        <v>31.571245737523402</v>
      </c>
      <c r="L605">
        <v>0</v>
      </c>
      <c r="M605">
        <v>1</v>
      </c>
    </row>
    <row r="606" spans="4:13" x14ac:dyDescent="0.2">
      <c r="D606" t="s">
        <v>3460</v>
      </c>
      <c r="E606" t="str">
        <v>CSNPURt_c_e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4:13" x14ac:dyDescent="0.2">
      <c r="D607" t="s">
        <v>3460</v>
      </c>
      <c r="E607" t="str">
        <v>CSNtps_e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4:13" x14ac:dyDescent="0.2">
      <c r="D608" t="s">
        <v>3460</v>
      </c>
      <c r="E608" t="str">
        <v>CTPCMPt_c_m</v>
      </c>
      <c r="F608">
        <v>0</v>
      </c>
      <c r="G608">
        <v>43.814531968782198</v>
      </c>
      <c r="H608">
        <v>0</v>
      </c>
      <c r="I608">
        <v>0</v>
      </c>
      <c r="J608">
        <v>0</v>
      </c>
      <c r="K608">
        <v>43.814531968782198</v>
      </c>
      <c r="L608">
        <v>0</v>
      </c>
      <c r="M608">
        <v>1</v>
      </c>
    </row>
    <row r="609" spans="4:13" x14ac:dyDescent="0.2">
      <c r="D609" t="s">
        <v>3508</v>
      </c>
      <c r="E609" t="str">
        <v>CTPS1_c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4:13" x14ac:dyDescent="0.2">
      <c r="D610" t="s">
        <v>3508</v>
      </c>
      <c r="E610" t="str">
        <v>CTPS2_c</v>
      </c>
      <c r="F610">
        <v>8.1603999999999999E-3</v>
      </c>
      <c r="G610">
        <v>31.5799737375234</v>
      </c>
      <c r="H610">
        <v>0</v>
      </c>
      <c r="I610">
        <v>0</v>
      </c>
      <c r="J610">
        <v>8.1603999999999999E-3</v>
      </c>
      <c r="K610">
        <v>31.5799737375234</v>
      </c>
      <c r="L610">
        <v>1</v>
      </c>
      <c r="M610">
        <v>1</v>
      </c>
    </row>
    <row r="611" spans="4:13" x14ac:dyDescent="0.2">
      <c r="D611" t="s">
        <v>3460</v>
      </c>
      <c r="E611" t="str">
        <v>CTPt_c_rm</v>
      </c>
      <c r="F611">
        <v>1.5441399999999999E-2</v>
      </c>
      <c r="G611">
        <v>157.752396687611</v>
      </c>
      <c r="H611">
        <v>0</v>
      </c>
      <c r="I611">
        <v>0</v>
      </c>
      <c r="J611">
        <v>1.5441399999999999E-2</v>
      </c>
      <c r="K611">
        <v>157.752396687611</v>
      </c>
      <c r="L611">
        <v>1</v>
      </c>
      <c r="M611">
        <v>1</v>
      </c>
    </row>
    <row r="612" spans="4:13" x14ac:dyDescent="0.2">
      <c r="D612" t="s">
        <v>3460</v>
      </c>
      <c r="E612" t="str">
        <v>CTPt_m_mm</v>
      </c>
      <c r="F612">
        <v>0</v>
      </c>
      <c r="G612">
        <v>47.797671238670098</v>
      </c>
      <c r="H612">
        <v>0</v>
      </c>
      <c r="I612">
        <v>0</v>
      </c>
      <c r="J612">
        <v>0</v>
      </c>
      <c r="K612">
        <v>47.797671238670098</v>
      </c>
      <c r="L612">
        <v>0</v>
      </c>
      <c r="M612">
        <v>1</v>
      </c>
    </row>
    <row r="613" spans="4:13" x14ac:dyDescent="0.2">
      <c r="D613" t="s">
        <v>3460</v>
      </c>
      <c r="E613" t="str">
        <v>CTPt2_m</v>
      </c>
      <c r="F613">
        <v>0</v>
      </c>
      <c r="G613">
        <v>47.797671238671498</v>
      </c>
      <c r="H613">
        <v>0</v>
      </c>
      <c r="I613">
        <v>0</v>
      </c>
      <c r="J613">
        <v>0</v>
      </c>
      <c r="K613">
        <v>47.797671238671498</v>
      </c>
      <c r="L613">
        <v>0</v>
      </c>
      <c r="M613">
        <v>1</v>
      </c>
    </row>
    <row r="614" spans="4:13" x14ac:dyDescent="0.2">
      <c r="D614" t="s">
        <v>3460</v>
      </c>
      <c r="E614" t="str">
        <v>CU2t_c_e</v>
      </c>
      <c r="F614">
        <v>1.1399999999999999E-5</v>
      </c>
      <c r="G614">
        <v>1.1399999999999999E-5</v>
      </c>
      <c r="H614">
        <v>0</v>
      </c>
      <c r="I614">
        <v>0</v>
      </c>
      <c r="J614">
        <v>1.1399999999999999E-5</v>
      </c>
      <c r="K614">
        <v>1.1399999999999999E-5</v>
      </c>
      <c r="L614">
        <v>1</v>
      </c>
      <c r="M614">
        <v>1</v>
      </c>
    </row>
    <row r="615" spans="4:13" x14ac:dyDescent="0.2">
      <c r="D615" t="s">
        <v>3460</v>
      </c>
      <c r="E615" t="str">
        <v>CYSItps_v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4:13" x14ac:dyDescent="0.2">
      <c r="D616" t="s">
        <v>3494</v>
      </c>
      <c r="E616" t="str">
        <v>CYSS_c</v>
      </c>
      <c r="F616">
        <v>0</v>
      </c>
      <c r="G616">
        <v>4.3555663101308699</v>
      </c>
      <c r="H616">
        <v>0</v>
      </c>
      <c r="I616">
        <v>0</v>
      </c>
      <c r="J616">
        <v>0</v>
      </c>
      <c r="K616">
        <v>4.3555663101308699</v>
      </c>
      <c r="L616">
        <v>0</v>
      </c>
      <c r="M616">
        <v>1</v>
      </c>
    </row>
    <row r="617" spans="4:13" x14ac:dyDescent="0.2">
      <c r="D617" t="s">
        <v>3477</v>
      </c>
      <c r="E617" t="str">
        <v>CYSTGL_c</v>
      </c>
      <c r="F617">
        <v>0</v>
      </c>
      <c r="G617">
        <v>3.1892386011694001</v>
      </c>
      <c r="H617">
        <v>0</v>
      </c>
      <c r="I617">
        <v>0</v>
      </c>
      <c r="J617">
        <v>0</v>
      </c>
      <c r="K617">
        <v>3.1892386011694001</v>
      </c>
      <c r="L617">
        <v>0</v>
      </c>
      <c r="M617">
        <v>1</v>
      </c>
    </row>
    <row r="618" spans="4:13" x14ac:dyDescent="0.2">
      <c r="D618" t="s">
        <v>3460</v>
      </c>
      <c r="E618" t="str">
        <v>CYStps_e</v>
      </c>
      <c r="F618">
        <v>-4.3515258592403603</v>
      </c>
      <c r="G618">
        <v>0</v>
      </c>
      <c r="H618">
        <v>0</v>
      </c>
      <c r="I618">
        <v>0</v>
      </c>
      <c r="J618">
        <v>-4.3515258592403603</v>
      </c>
      <c r="K618">
        <v>0</v>
      </c>
      <c r="L618">
        <v>-1</v>
      </c>
      <c r="M618">
        <v>0</v>
      </c>
    </row>
    <row r="619" spans="4:13" x14ac:dyDescent="0.2">
      <c r="D619" t="s">
        <v>3500</v>
      </c>
      <c r="E619" t="str">
        <v>CYSTRS_c</v>
      </c>
      <c r="F619">
        <v>5.5349999999999996E-4</v>
      </c>
      <c r="G619">
        <v>5.5349999999999996E-4</v>
      </c>
      <c r="H619">
        <v>0</v>
      </c>
      <c r="I619">
        <v>0</v>
      </c>
      <c r="J619">
        <v>5.5349999999999996E-4</v>
      </c>
      <c r="K619">
        <v>5.5349999999999996E-4</v>
      </c>
      <c r="L619">
        <v>1</v>
      </c>
      <c r="M619">
        <v>1</v>
      </c>
    </row>
    <row r="620" spans="4:13" x14ac:dyDescent="0.2">
      <c r="D620" t="s">
        <v>3477</v>
      </c>
      <c r="E620" t="str">
        <v>CYSTS_c</v>
      </c>
      <c r="F620">
        <v>0</v>
      </c>
      <c r="G620">
        <v>61.590104808767002</v>
      </c>
      <c r="H620">
        <v>0</v>
      </c>
      <c r="I620">
        <v>0</v>
      </c>
      <c r="J620">
        <v>0</v>
      </c>
      <c r="K620">
        <v>61.590104808767002</v>
      </c>
      <c r="L620">
        <v>0</v>
      </c>
      <c r="M620">
        <v>1</v>
      </c>
    </row>
    <row r="621" spans="4:13" x14ac:dyDescent="0.2">
      <c r="D621" t="s">
        <v>3508</v>
      </c>
      <c r="E621" t="str">
        <v>CYTD_c</v>
      </c>
      <c r="F621">
        <v>0</v>
      </c>
      <c r="G621">
        <v>31.571245737523402</v>
      </c>
      <c r="H621">
        <v>0</v>
      </c>
      <c r="I621">
        <v>0</v>
      </c>
      <c r="J621">
        <v>0</v>
      </c>
      <c r="K621">
        <v>31.571245737523402</v>
      </c>
      <c r="L621">
        <v>0</v>
      </c>
      <c r="M621">
        <v>1</v>
      </c>
    </row>
    <row r="622" spans="4:13" x14ac:dyDescent="0.2">
      <c r="D622" t="s">
        <v>3508</v>
      </c>
      <c r="E622" t="str">
        <v>CYTDK2_c</v>
      </c>
      <c r="F622">
        <v>0</v>
      </c>
      <c r="G622">
        <v>157.732315087617</v>
      </c>
      <c r="H622">
        <v>0</v>
      </c>
      <c r="I622">
        <v>0</v>
      </c>
      <c r="J622">
        <v>0</v>
      </c>
      <c r="K622">
        <v>157.732315087617</v>
      </c>
      <c r="L622">
        <v>0</v>
      </c>
      <c r="M622">
        <v>1</v>
      </c>
    </row>
    <row r="623" spans="4:13" x14ac:dyDescent="0.2">
      <c r="D623" t="s">
        <v>3460</v>
      </c>
      <c r="E623" t="str">
        <v>CYTDtps_e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4:13" x14ac:dyDescent="0.2">
      <c r="D624" t="s">
        <v>3508</v>
      </c>
      <c r="E624" t="str">
        <v>CYTK1_c</v>
      </c>
      <c r="F624">
        <v>0</v>
      </c>
      <c r="G624">
        <v>157.74776648761201</v>
      </c>
      <c r="H624">
        <v>0</v>
      </c>
      <c r="I624">
        <v>0</v>
      </c>
      <c r="J624">
        <v>0</v>
      </c>
      <c r="K624">
        <v>157.74776648761201</v>
      </c>
      <c r="L624">
        <v>0</v>
      </c>
      <c r="M624">
        <v>1</v>
      </c>
    </row>
    <row r="625" spans="4:13" x14ac:dyDescent="0.2">
      <c r="D625" t="s">
        <v>3508</v>
      </c>
      <c r="E625" t="str">
        <v>CYTK2_c</v>
      </c>
      <c r="F625">
        <v>-1.95565338689093</v>
      </c>
      <c r="G625">
        <v>0</v>
      </c>
      <c r="H625">
        <v>0</v>
      </c>
      <c r="I625">
        <v>0</v>
      </c>
      <c r="J625">
        <v>-1.95565338689093</v>
      </c>
      <c r="K625">
        <v>0</v>
      </c>
      <c r="L625">
        <v>-1</v>
      </c>
      <c r="M625">
        <v>0</v>
      </c>
    </row>
    <row r="626" spans="4:13" x14ac:dyDescent="0.2">
      <c r="D626" t="s">
        <v>3496</v>
      </c>
      <c r="E626" t="str">
        <v>DADA_c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4:13" x14ac:dyDescent="0.2">
      <c r="D627" t="s">
        <v>3496</v>
      </c>
      <c r="E627" t="str">
        <v>DADK_c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4:13" x14ac:dyDescent="0.2">
      <c r="D628" t="s">
        <v>3460</v>
      </c>
      <c r="E628" t="str">
        <v>DADPt_c_n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4:13" x14ac:dyDescent="0.2">
      <c r="D629" t="s">
        <v>3460</v>
      </c>
      <c r="E629" t="str">
        <v>DADt_c_e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4:13" x14ac:dyDescent="0.2">
      <c r="D630" t="s">
        <v>3460</v>
      </c>
      <c r="E630" t="str">
        <v>DAG3Pabct_c_m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4:13" x14ac:dyDescent="0.2">
      <c r="D631" t="s">
        <v>3487</v>
      </c>
      <c r="E631" t="str">
        <v>DAGK_rm</v>
      </c>
      <c r="F631">
        <v>0</v>
      </c>
      <c r="G631">
        <v>157.736955287613</v>
      </c>
      <c r="H631">
        <v>0</v>
      </c>
      <c r="I631">
        <v>0</v>
      </c>
      <c r="J631">
        <v>0</v>
      </c>
      <c r="K631">
        <v>157.736955287613</v>
      </c>
      <c r="L631">
        <v>0</v>
      </c>
      <c r="M631">
        <v>1</v>
      </c>
    </row>
    <row r="632" spans="4:13" x14ac:dyDescent="0.2">
      <c r="D632" t="s">
        <v>3521</v>
      </c>
      <c r="E632" t="str">
        <v>DAGL_l</v>
      </c>
      <c r="F632">
        <v>0</v>
      </c>
      <c r="G632">
        <v>31.547598298625299</v>
      </c>
      <c r="H632">
        <v>0</v>
      </c>
      <c r="I632">
        <v>0</v>
      </c>
      <c r="J632">
        <v>0</v>
      </c>
      <c r="K632">
        <v>31.547598298625299</v>
      </c>
      <c r="L632">
        <v>0</v>
      </c>
      <c r="M632">
        <v>1</v>
      </c>
    </row>
    <row r="633" spans="4:13" x14ac:dyDescent="0.2">
      <c r="D633" t="s">
        <v>3521</v>
      </c>
      <c r="E633" t="str">
        <v>DAGL_m</v>
      </c>
      <c r="F633">
        <v>0</v>
      </c>
      <c r="G633">
        <v>19.966834366218599</v>
      </c>
      <c r="H633">
        <v>0</v>
      </c>
      <c r="I633">
        <v>0</v>
      </c>
      <c r="J633">
        <v>0</v>
      </c>
      <c r="K633">
        <v>19.966834366218599</v>
      </c>
      <c r="L633">
        <v>0</v>
      </c>
      <c r="M633">
        <v>1</v>
      </c>
    </row>
    <row r="634" spans="4:13" x14ac:dyDescent="0.2">
      <c r="D634" t="s">
        <v>3460</v>
      </c>
      <c r="E634" t="str">
        <v>DAGt_c_l</v>
      </c>
      <c r="F634">
        <v>-78.866675646563493</v>
      </c>
      <c r="G634">
        <v>78.867940246563606</v>
      </c>
      <c r="H634">
        <v>0</v>
      </c>
      <c r="I634">
        <v>0</v>
      </c>
      <c r="J634">
        <v>-78.866675646563493</v>
      </c>
      <c r="K634">
        <v>78.867940246563606</v>
      </c>
      <c r="L634">
        <v>-1</v>
      </c>
      <c r="M634">
        <v>1</v>
      </c>
    </row>
    <row r="635" spans="4:13" x14ac:dyDescent="0.2">
      <c r="D635" t="s">
        <v>3460</v>
      </c>
      <c r="E635" t="str">
        <v>DAGt_c_mm</v>
      </c>
      <c r="F635">
        <v>-47.797671238670503</v>
      </c>
      <c r="G635">
        <v>0</v>
      </c>
      <c r="H635">
        <v>0</v>
      </c>
      <c r="I635">
        <v>0</v>
      </c>
      <c r="J635">
        <v>-47.797671238670503</v>
      </c>
      <c r="K635">
        <v>0</v>
      </c>
      <c r="L635">
        <v>-1</v>
      </c>
      <c r="M635">
        <v>0</v>
      </c>
    </row>
    <row r="636" spans="4:13" x14ac:dyDescent="0.2">
      <c r="D636" t="s">
        <v>3460</v>
      </c>
      <c r="E636" t="str">
        <v>DAGt_c_n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4:13" x14ac:dyDescent="0.2">
      <c r="D637" t="s">
        <v>3460</v>
      </c>
      <c r="E637" t="str">
        <v>DAGt_c_r</v>
      </c>
      <c r="F637">
        <v>-5.0967E-3</v>
      </c>
      <c r="G637">
        <v>-5.0967E-3</v>
      </c>
      <c r="H637">
        <v>0</v>
      </c>
      <c r="I637">
        <v>0</v>
      </c>
      <c r="J637">
        <v>-5.0967E-3</v>
      </c>
      <c r="K637">
        <v>-5.0967E-3</v>
      </c>
      <c r="L637">
        <v>-1</v>
      </c>
      <c r="M637">
        <v>-1</v>
      </c>
    </row>
    <row r="638" spans="4:13" x14ac:dyDescent="0.2">
      <c r="D638" t="s">
        <v>3460</v>
      </c>
      <c r="E638" t="str">
        <v>DAGt_c_rm</v>
      </c>
      <c r="F638">
        <v>-78.862843546563596</v>
      </c>
      <c r="G638">
        <v>78.871772346563503</v>
      </c>
      <c r="H638">
        <v>0</v>
      </c>
      <c r="I638">
        <v>0</v>
      </c>
      <c r="J638">
        <v>-78.862843546563596</v>
      </c>
      <c r="K638">
        <v>78.871772346563503</v>
      </c>
      <c r="L638">
        <v>-1</v>
      </c>
      <c r="M638">
        <v>1</v>
      </c>
    </row>
    <row r="639" spans="4:13" x14ac:dyDescent="0.2">
      <c r="D639" t="s">
        <v>3460</v>
      </c>
      <c r="E639" t="str">
        <v>DAGt_gm_rm</v>
      </c>
      <c r="F639">
        <v>8.0809999999999996E-4</v>
      </c>
      <c r="G639">
        <v>8.0809999999999996E-4</v>
      </c>
      <c r="H639">
        <v>0</v>
      </c>
      <c r="I639">
        <v>0</v>
      </c>
      <c r="J639">
        <v>8.0809999999999996E-4</v>
      </c>
      <c r="K639">
        <v>8.0809999999999996E-4</v>
      </c>
      <c r="L639">
        <v>1</v>
      </c>
      <c r="M639">
        <v>1</v>
      </c>
    </row>
    <row r="640" spans="4:13" x14ac:dyDescent="0.2">
      <c r="D640" t="s">
        <v>3460</v>
      </c>
      <c r="E640" t="str">
        <v>DANNt_c_e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4:13" x14ac:dyDescent="0.2">
      <c r="D641" t="s">
        <v>3480</v>
      </c>
      <c r="E641" t="str">
        <v>DAO4hpro_x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4:13" x14ac:dyDescent="0.2">
      <c r="D642" t="s">
        <v>3477</v>
      </c>
      <c r="E642" t="str">
        <v>DAOala_x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4:13" x14ac:dyDescent="0.2">
      <c r="D643" t="s">
        <v>3522</v>
      </c>
      <c r="E643" t="str">
        <v>DAOarg_x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4:13" x14ac:dyDescent="0.2">
      <c r="D644" t="s">
        <v>3477</v>
      </c>
      <c r="E644" t="str">
        <v>DAOgly_x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4:13" x14ac:dyDescent="0.2">
      <c r="D645" t="s">
        <v>3522</v>
      </c>
      <c r="E645" t="str">
        <v>DAOorn_x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4:13" x14ac:dyDescent="0.2">
      <c r="D646" t="s">
        <v>3480</v>
      </c>
      <c r="E646" t="str">
        <v>DAOpro_x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4:13" x14ac:dyDescent="0.2">
      <c r="D647" t="s">
        <v>3493</v>
      </c>
      <c r="E647" t="str">
        <v>DB4PS_c</v>
      </c>
      <c r="F647">
        <v>4.0000000000006102E-5</v>
      </c>
      <c r="G647">
        <v>4.0000000000000003E-5</v>
      </c>
      <c r="H647">
        <v>0</v>
      </c>
      <c r="I647">
        <v>0</v>
      </c>
      <c r="J647">
        <v>4.0000000000006102E-5</v>
      </c>
      <c r="K647">
        <v>4.0000000000000003E-5</v>
      </c>
      <c r="L647">
        <v>1</v>
      </c>
      <c r="M647">
        <v>1</v>
      </c>
    </row>
    <row r="648" spans="4:13" x14ac:dyDescent="0.2">
      <c r="D648" t="s">
        <v>3503</v>
      </c>
      <c r="E648" t="str">
        <v>DBTS_c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4:13" x14ac:dyDescent="0.2">
      <c r="D649" t="s">
        <v>3460</v>
      </c>
      <c r="E649" t="str">
        <v>DCAt_c_e</v>
      </c>
      <c r="F649">
        <v>-1.1774719303827801</v>
      </c>
      <c r="G649">
        <v>0</v>
      </c>
      <c r="H649">
        <v>0</v>
      </c>
      <c r="I649">
        <v>0</v>
      </c>
      <c r="J649">
        <v>-1.1774719303827801</v>
      </c>
      <c r="K649">
        <v>0</v>
      </c>
      <c r="L649">
        <v>-1</v>
      </c>
      <c r="M649">
        <v>0</v>
      </c>
    </row>
    <row r="650" spans="4:13" x14ac:dyDescent="0.2">
      <c r="D650" t="s">
        <v>3460</v>
      </c>
      <c r="E650" t="str">
        <v>DCAt_c_x</v>
      </c>
      <c r="F650">
        <v>-1.1774719303827701</v>
      </c>
      <c r="G650">
        <v>0</v>
      </c>
      <c r="H650">
        <v>0</v>
      </c>
      <c r="I650">
        <v>0</v>
      </c>
      <c r="J650">
        <v>-1.1774719303827701</v>
      </c>
      <c r="K650">
        <v>0</v>
      </c>
      <c r="L650">
        <v>-1</v>
      </c>
      <c r="M650">
        <v>0</v>
      </c>
    </row>
    <row r="651" spans="4:13" x14ac:dyDescent="0.2">
      <c r="D651" t="s">
        <v>3460</v>
      </c>
      <c r="E651" t="str">
        <v>DCDPt_c_n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4:13" x14ac:dyDescent="0.2">
      <c r="D652" t="s">
        <v>3508</v>
      </c>
      <c r="E652" t="str">
        <v>DCMPDA_c</v>
      </c>
      <c r="F652">
        <v>0</v>
      </c>
      <c r="G652">
        <v>1.95565338689098</v>
      </c>
      <c r="H652">
        <v>0</v>
      </c>
      <c r="I652">
        <v>0</v>
      </c>
      <c r="J652">
        <v>0</v>
      </c>
      <c r="K652">
        <v>1.95565338689098</v>
      </c>
      <c r="L652">
        <v>0</v>
      </c>
      <c r="M652">
        <v>1</v>
      </c>
    </row>
    <row r="653" spans="4:13" x14ac:dyDescent="0.2">
      <c r="D653" t="s">
        <v>3508</v>
      </c>
      <c r="E653" t="str">
        <v>DCTPD_c</v>
      </c>
      <c r="F653">
        <v>0</v>
      </c>
      <c r="G653">
        <v>1.90931088957128</v>
      </c>
      <c r="H653">
        <v>0</v>
      </c>
      <c r="I653">
        <v>0</v>
      </c>
      <c r="J653">
        <v>0</v>
      </c>
      <c r="K653">
        <v>1.90931088957128</v>
      </c>
      <c r="L653">
        <v>0</v>
      </c>
      <c r="M653">
        <v>1</v>
      </c>
    </row>
    <row r="654" spans="4:13" x14ac:dyDescent="0.2">
      <c r="D654" t="s">
        <v>3508</v>
      </c>
      <c r="E654" t="str">
        <v>DCYTD_c</v>
      </c>
      <c r="F654">
        <v>0</v>
      </c>
      <c r="G654">
        <v>1.93220430551339</v>
      </c>
      <c r="H654">
        <v>0</v>
      </c>
      <c r="I654">
        <v>0</v>
      </c>
      <c r="J654">
        <v>0</v>
      </c>
      <c r="K654">
        <v>1.93220430551339</v>
      </c>
      <c r="L654">
        <v>0</v>
      </c>
      <c r="M654">
        <v>1</v>
      </c>
    </row>
    <row r="655" spans="4:13" x14ac:dyDescent="0.2">
      <c r="D655" t="s">
        <v>3460</v>
      </c>
      <c r="E655" t="str">
        <v>DCYTt_c_e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4:13" x14ac:dyDescent="0.2">
      <c r="D656" t="s">
        <v>3460</v>
      </c>
      <c r="E656" t="str">
        <v>DDCACOAt_c_l</v>
      </c>
      <c r="F656">
        <v>-78.866157543806494</v>
      </c>
      <c r="G656">
        <v>0</v>
      </c>
      <c r="H656">
        <v>0</v>
      </c>
      <c r="I656">
        <v>0</v>
      </c>
      <c r="J656">
        <v>-78.866157543806494</v>
      </c>
      <c r="K656">
        <v>0</v>
      </c>
      <c r="L656">
        <v>-1</v>
      </c>
      <c r="M656">
        <v>0</v>
      </c>
    </row>
    <row r="657" spans="4:13" x14ac:dyDescent="0.2">
      <c r="D657" t="s">
        <v>3460</v>
      </c>
      <c r="E657" t="str">
        <v>DDCACOAt_c_rm</v>
      </c>
      <c r="F657">
        <v>-78.866157543806295</v>
      </c>
      <c r="G657">
        <v>0</v>
      </c>
      <c r="H657">
        <v>0</v>
      </c>
      <c r="I657">
        <v>0</v>
      </c>
      <c r="J657">
        <v>-78.866157543806295</v>
      </c>
      <c r="K657">
        <v>0</v>
      </c>
      <c r="L657">
        <v>-1</v>
      </c>
      <c r="M657">
        <v>0</v>
      </c>
    </row>
    <row r="658" spans="4:13" x14ac:dyDescent="0.2">
      <c r="D658" t="s">
        <v>3460</v>
      </c>
      <c r="E658" t="str">
        <v>DDCAt_c_e</v>
      </c>
      <c r="F658">
        <v>-1.1685700807372701</v>
      </c>
      <c r="G658">
        <v>0</v>
      </c>
      <c r="H658">
        <v>0</v>
      </c>
      <c r="I658">
        <v>0</v>
      </c>
      <c r="J658">
        <v>-1.1685700807372701</v>
      </c>
      <c r="K658">
        <v>0</v>
      </c>
      <c r="L658">
        <v>-1</v>
      </c>
      <c r="M658">
        <v>0</v>
      </c>
    </row>
    <row r="659" spans="4:13" x14ac:dyDescent="0.2">
      <c r="D659" t="s">
        <v>3460</v>
      </c>
      <c r="E659" t="str">
        <v>DDCAt_c_rm</v>
      </c>
      <c r="F659">
        <v>0</v>
      </c>
      <c r="G659">
        <v>78.866157543806295</v>
      </c>
      <c r="H659">
        <v>0</v>
      </c>
      <c r="I659">
        <v>0</v>
      </c>
      <c r="J659">
        <v>0</v>
      </c>
      <c r="K659">
        <v>78.866157543806295</v>
      </c>
      <c r="L659">
        <v>0</v>
      </c>
      <c r="M659">
        <v>1</v>
      </c>
    </row>
    <row r="660" spans="4:13" x14ac:dyDescent="0.2">
      <c r="D660" t="s">
        <v>3460</v>
      </c>
      <c r="E660" t="str">
        <v>DDCAt_c_x</v>
      </c>
      <c r="F660">
        <v>-52.577438362537698</v>
      </c>
      <c r="G660">
        <v>0</v>
      </c>
      <c r="H660">
        <v>0</v>
      </c>
      <c r="I660">
        <v>0</v>
      </c>
      <c r="J660">
        <v>-52.577438362537698</v>
      </c>
      <c r="K660">
        <v>0</v>
      </c>
      <c r="L660">
        <v>-1</v>
      </c>
      <c r="M660">
        <v>0</v>
      </c>
    </row>
    <row r="661" spans="4:13" x14ac:dyDescent="0.2">
      <c r="D661" t="s">
        <v>3460</v>
      </c>
      <c r="E661" t="str">
        <v>DDCAt_l_rm</v>
      </c>
      <c r="F661">
        <v>0</v>
      </c>
      <c r="G661">
        <v>78.866157543805897</v>
      </c>
      <c r="H661">
        <v>0</v>
      </c>
      <c r="I661">
        <v>0</v>
      </c>
      <c r="J661">
        <v>0</v>
      </c>
      <c r="K661">
        <v>78.866157543805897</v>
      </c>
      <c r="L661">
        <v>0</v>
      </c>
      <c r="M661">
        <v>1</v>
      </c>
    </row>
    <row r="662" spans="4:13" x14ac:dyDescent="0.2">
      <c r="D662" t="s">
        <v>3466</v>
      </c>
      <c r="E662" t="str">
        <v>DDPA_c</v>
      </c>
      <c r="F662">
        <v>2.5213699999999901E-2</v>
      </c>
      <c r="G662">
        <v>2.92232921397681</v>
      </c>
      <c r="H662">
        <v>0</v>
      </c>
      <c r="I662">
        <v>0</v>
      </c>
      <c r="J662">
        <v>2.5213699999999901E-2</v>
      </c>
      <c r="K662">
        <v>2.92232921397681</v>
      </c>
      <c r="L662">
        <v>1</v>
      </c>
      <c r="M662">
        <v>1</v>
      </c>
    </row>
    <row r="663" spans="4:13" x14ac:dyDescent="0.2">
      <c r="D663" t="s">
        <v>3466</v>
      </c>
      <c r="E663" t="str">
        <v>DDPA_m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4:13" x14ac:dyDescent="0.2">
      <c r="D664" t="s">
        <v>3481</v>
      </c>
      <c r="E664" t="str">
        <v>DECOAI82e_x</v>
      </c>
      <c r="F664">
        <v>0</v>
      </c>
      <c r="G664">
        <v>2.1002882276056098</v>
      </c>
      <c r="H664">
        <v>0</v>
      </c>
      <c r="I664">
        <v>0</v>
      </c>
      <c r="J664">
        <v>0</v>
      </c>
      <c r="K664">
        <v>2.1002882276056098</v>
      </c>
      <c r="L664">
        <v>0</v>
      </c>
      <c r="M664">
        <v>1</v>
      </c>
    </row>
    <row r="665" spans="4:13" x14ac:dyDescent="0.2">
      <c r="D665" t="s">
        <v>3481</v>
      </c>
      <c r="E665" t="str">
        <v>DECOAR102d_x</v>
      </c>
      <c r="F665">
        <v>0</v>
      </c>
      <c r="G665">
        <v>2.1916051070667302</v>
      </c>
      <c r="H665">
        <v>0</v>
      </c>
      <c r="I665">
        <v>0</v>
      </c>
      <c r="J665">
        <v>0</v>
      </c>
      <c r="K665">
        <v>2.1916051070667302</v>
      </c>
      <c r="L665">
        <v>0</v>
      </c>
      <c r="M665">
        <v>1</v>
      </c>
    </row>
    <row r="666" spans="4:13" x14ac:dyDescent="0.2">
      <c r="D666" t="s">
        <v>3481</v>
      </c>
      <c r="E666" t="str">
        <v>DECOAR103e_x</v>
      </c>
      <c r="F666">
        <v>0</v>
      </c>
      <c r="G666">
        <v>2.1002882276056098</v>
      </c>
      <c r="H666">
        <v>0</v>
      </c>
      <c r="I666">
        <v>0</v>
      </c>
      <c r="J666">
        <v>0</v>
      </c>
      <c r="K666">
        <v>2.1002882276056098</v>
      </c>
      <c r="L666">
        <v>0</v>
      </c>
      <c r="M666">
        <v>1</v>
      </c>
    </row>
    <row r="667" spans="4:13" x14ac:dyDescent="0.2">
      <c r="D667" t="s">
        <v>3481</v>
      </c>
      <c r="E667" t="str">
        <v>DECOAR82e_x</v>
      </c>
      <c r="F667">
        <v>0</v>
      </c>
      <c r="G667">
        <v>2.1002882276056098</v>
      </c>
      <c r="H667">
        <v>0</v>
      </c>
      <c r="I667">
        <v>0</v>
      </c>
      <c r="J667">
        <v>0</v>
      </c>
      <c r="K667">
        <v>2.1002882276056098</v>
      </c>
      <c r="L667">
        <v>0</v>
      </c>
      <c r="M667">
        <v>1</v>
      </c>
    </row>
    <row r="668" spans="4:13" x14ac:dyDescent="0.2">
      <c r="D668" t="s">
        <v>3523</v>
      </c>
      <c r="E668" t="str">
        <v>DGAT_l</v>
      </c>
      <c r="F668">
        <v>0</v>
      </c>
      <c r="G668">
        <v>78.867940246563805</v>
      </c>
      <c r="H668">
        <v>0</v>
      </c>
      <c r="I668">
        <v>0</v>
      </c>
      <c r="J668">
        <v>0</v>
      </c>
      <c r="K668">
        <v>78.867940246563805</v>
      </c>
      <c r="L668">
        <v>0</v>
      </c>
      <c r="M668">
        <v>1</v>
      </c>
    </row>
    <row r="669" spans="4:13" x14ac:dyDescent="0.2">
      <c r="D669" t="s">
        <v>3523</v>
      </c>
      <c r="E669" t="str">
        <v>DGAT_rm</v>
      </c>
      <c r="F669">
        <v>0</v>
      </c>
      <c r="G669">
        <v>78.867940246563606</v>
      </c>
      <c r="H669">
        <v>0</v>
      </c>
      <c r="I669">
        <v>0</v>
      </c>
      <c r="J669">
        <v>0</v>
      </c>
      <c r="K669">
        <v>78.867940246563606</v>
      </c>
      <c r="L669">
        <v>0</v>
      </c>
      <c r="M669">
        <v>1</v>
      </c>
    </row>
    <row r="670" spans="4:13" x14ac:dyDescent="0.2">
      <c r="D670" t="s">
        <v>3460</v>
      </c>
      <c r="E670" t="str">
        <v>DGDPt_c_n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4:13" x14ac:dyDescent="0.2">
      <c r="D671" t="s">
        <v>3496</v>
      </c>
      <c r="E671" t="str">
        <v>DGK1_c</v>
      </c>
      <c r="F671">
        <v>0</v>
      </c>
      <c r="G671">
        <v>157.732315087617</v>
      </c>
      <c r="H671">
        <v>0</v>
      </c>
      <c r="I671">
        <v>0</v>
      </c>
      <c r="J671">
        <v>0</v>
      </c>
      <c r="K671">
        <v>157.732315087617</v>
      </c>
      <c r="L671">
        <v>0</v>
      </c>
      <c r="M671">
        <v>1</v>
      </c>
    </row>
    <row r="672" spans="4:13" x14ac:dyDescent="0.2">
      <c r="D672" t="s">
        <v>3471</v>
      </c>
      <c r="E672" t="str">
        <v>DGLCND3H_c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4:13" x14ac:dyDescent="0.2">
      <c r="D673" t="s">
        <v>3501</v>
      </c>
      <c r="E673" t="str">
        <v>DGLCND5H_c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4:13" x14ac:dyDescent="0.2">
      <c r="D674" t="s">
        <v>3487</v>
      </c>
      <c r="E674" t="str">
        <v>DGPP_vm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4:13" x14ac:dyDescent="0.2">
      <c r="D675" t="s">
        <v>3460</v>
      </c>
      <c r="E675" t="str">
        <v>DGSNt_c_e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4:13" x14ac:dyDescent="0.2">
      <c r="D676" t="s">
        <v>3488</v>
      </c>
      <c r="E676" t="str">
        <v>DHAD1_c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4:13" x14ac:dyDescent="0.2">
      <c r="D677" t="s">
        <v>3488</v>
      </c>
      <c r="E677" t="str">
        <v>DHAD1_m</v>
      </c>
      <c r="F677">
        <v>6.0656299999999899E-2</v>
      </c>
      <c r="G677">
        <v>4.3492615711852203</v>
      </c>
      <c r="H677">
        <v>0</v>
      </c>
      <c r="I677">
        <v>0</v>
      </c>
      <c r="J677">
        <v>6.0656299999999899E-2</v>
      </c>
      <c r="K677">
        <v>4.3492615711852203</v>
      </c>
      <c r="L677">
        <v>1</v>
      </c>
      <c r="M677">
        <v>1</v>
      </c>
    </row>
    <row r="678" spans="4:13" x14ac:dyDescent="0.2">
      <c r="D678" t="s">
        <v>3488</v>
      </c>
      <c r="E678" t="str">
        <v>DHAD2_c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4:13" x14ac:dyDescent="0.2">
      <c r="D679" t="s">
        <v>3488</v>
      </c>
      <c r="E679" t="str">
        <v>DHAD2_m</v>
      </c>
      <c r="F679">
        <v>2.3286000000000001E-2</v>
      </c>
      <c r="G679">
        <v>3.25321663289429</v>
      </c>
      <c r="H679">
        <v>0</v>
      </c>
      <c r="I679">
        <v>0</v>
      </c>
      <c r="J679">
        <v>2.3286000000000001E-2</v>
      </c>
      <c r="K679">
        <v>3.25321663289429</v>
      </c>
      <c r="L679">
        <v>1</v>
      </c>
      <c r="M679">
        <v>1</v>
      </c>
    </row>
    <row r="680" spans="4:13" x14ac:dyDescent="0.2">
      <c r="D680" t="s">
        <v>3524</v>
      </c>
      <c r="E680" t="str">
        <v>DHAK_c</v>
      </c>
      <c r="F680">
        <v>0</v>
      </c>
      <c r="G680">
        <v>157.732574138996</v>
      </c>
      <c r="H680">
        <v>0</v>
      </c>
      <c r="I680">
        <v>0</v>
      </c>
      <c r="J680">
        <v>0</v>
      </c>
      <c r="K680">
        <v>157.732574138996</v>
      </c>
      <c r="L680">
        <v>0</v>
      </c>
      <c r="M680">
        <v>1</v>
      </c>
    </row>
    <row r="681" spans="4:13" x14ac:dyDescent="0.2">
      <c r="D681" t="s">
        <v>3463</v>
      </c>
      <c r="E681" t="str">
        <v>DHAPAT_l</v>
      </c>
      <c r="F681">
        <v>0</v>
      </c>
      <c r="G681">
        <v>31.558399498625299</v>
      </c>
      <c r="H681">
        <v>0</v>
      </c>
      <c r="I681">
        <v>0</v>
      </c>
      <c r="J681">
        <v>0</v>
      </c>
      <c r="K681">
        <v>31.558399498625299</v>
      </c>
      <c r="L681">
        <v>0</v>
      </c>
      <c r="M681">
        <v>1</v>
      </c>
    </row>
    <row r="682" spans="4:13" x14ac:dyDescent="0.2">
      <c r="D682" t="s">
        <v>3463</v>
      </c>
      <c r="E682" t="str">
        <v>DHAPAT_rm</v>
      </c>
      <c r="F682">
        <v>0</v>
      </c>
      <c r="G682">
        <v>31.558399498625299</v>
      </c>
      <c r="H682">
        <v>0</v>
      </c>
      <c r="I682">
        <v>0</v>
      </c>
      <c r="J682">
        <v>0</v>
      </c>
      <c r="K682">
        <v>31.558399498625299</v>
      </c>
      <c r="L682">
        <v>0</v>
      </c>
      <c r="M682">
        <v>1</v>
      </c>
    </row>
    <row r="683" spans="4:13" x14ac:dyDescent="0.2">
      <c r="D683" t="s">
        <v>3460</v>
      </c>
      <c r="E683" t="str">
        <v>DHAPt_c_l</v>
      </c>
      <c r="F683">
        <v>0</v>
      </c>
      <c r="G683">
        <v>31.5583994986251</v>
      </c>
      <c r="H683">
        <v>0</v>
      </c>
      <c r="I683">
        <v>0</v>
      </c>
      <c r="J683">
        <v>0</v>
      </c>
      <c r="K683">
        <v>31.5583994986251</v>
      </c>
      <c r="L683">
        <v>0</v>
      </c>
      <c r="M683">
        <v>1</v>
      </c>
    </row>
    <row r="684" spans="4:13" x14ac:dyDescent="0.2">
      <c r="D684" t="s">
        <v>3460</v>
      </c>
      <c r="E684" t="str">
        <v>DHAPt_c_m</v>
      </c>
      <c r="F684">
        <v>0</v>
      </c>
      <c r="G684">
        <v>50.2617249625347</v>
      </c>
      <c r="H684">
        <v>0</v>
      </c>
      <c r="I684">
        <v>0</v>
      </c>
      <c r="J684">
        <v>0</v>
      </c>
      <c r="K684">
        <v>50.2617249625347</v>
      </c>
      <c r="L684">
        <v>0</v>
      </c>
      <c r="M684">
        <v>1</v>
      </c>
    </row>
    <row r="685" spans="4:13" x14ac:dyDescent="0.2">
      <c r="D685" t="s">
        <v>3460</v>
      </c>
      <c r="E685" t="str">
        <v>DHAPt_c_rm</v>
      </c>
      <c r="F685">
        <v>0</v>
      </c>
      <c r="G685">
        <v>31.5583994986251</v>
      </c>
      <c r="H685">
        <v>0</v>
      </c>
      <c r="I685">
        <v>0</v>
      </c>
      <c r="J685">
        <v>0</v>
      </c>
      <c r="K685">
        <v>31.5583994986251</v>
      </c>
      <c r="L685">
        <v>0</v>
      </c>
      <c r="M685">
        <v>1</v>
      </c>
    </row>
    <row r="686" spans="4:13" x14ac:dyDescent="0.2">
      <c r="D686" t="s">
        <v>3460</v>
      </c>
      <c r="E686" t="str">
        <v>DHAPt_c_x</v>
      </c>
      <c r="F686">
        <v>0</v>
      </c>
      <c r="G686">
        <v>23.458947863595</v>
      </c>
      <c r="H686">
        <v>0</v>
      </c>
      <c r="I686">
        <v>0</v>
      </c>
      <c r="J686">
        <v>0</v>
      </c>
      <c r="K686">
        <v>23.458947863595</v>
      </c>
      <c r="L686">
        <v>0</v>
      </c>
      <c r="M686">
        <v>1</v>
      </c>
    </row>
    <row r="687" spans="4:13" x14ac:dyDescent="0.2">
      <c r="D687" t="s">
        <v>3497</v>
      </c>
      <c r="E687" t="str">
        <v>DHFRi_c</v>
      </c>
      <c r="F687">
        <v>7.1949999999999597E-4</v>
      </c>
      <c r="G687">
        <v>1.9783576172414099</v>
      </c>
      <c r="H687">
        <v>0</v>
      </c>
      <c r="I687">
        <v>0</v>
      </c>
      <c r="J687">
        <v>7.1949999999999597E-4</v>
      </c>
      <c r="K687">
        <v>1.9783576172414099</v>
      </c>
      <c r="L687">
        <v>1</v>
      </c>
      <c r="M687">
        <v>1</v>
      </c>
    </row>
    <row r="688" spans="4:13" x14ac:dyDescent="0.2">
      <c r="D688" t="s">
        <v>3497</v>
      </c>
      <c r="E688" t="str">
        <v>DHFRi_m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4:13" x14ac:dyDescent="0.2">
      <c r="D689" t="s">
        <v>3497</v>
      </c>
      <c r="E689" t="str">
        <v>DHFS_1_c</v>
      </c>
      <c r="F689">
        <v>9.9999999999961197E-6</v>
      </c>
      <c r="G689">
        <v>1.0000000000009999E-5</v>
      </c>
      <c r="H689">
        <v>0</v>
      </c>
      <c r="I689">
        <v>0</v>
      </c>
      <c r="J689">
        <v>9.9999999999961197E-6</v>
      </c>
      <c r="K689">
        <v>1.0000000000009999E-5</v>
      </c>
      <c r="L689">
        <v>1</v>
      </c>
      <c r="M689">
        <v>1</v>
      </c>
    </row>
    <row r="690" spans="4:13" x14ac:dyDescent="0.2">
      <c r="D690" t="s">
        <v>3460</v>
      </c>
      <c r="E690" t="str">
        <v>DHFt_c_m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4:13" x14ac:dyDescent="0.2">
      <c r="D691" t="s">
        <v>3497</v>
      </c>
      <c r="E691" t="str">
        <v>DHNPA2i_m</v>
      </c>
      <c r="F691">
        <v>9.9999999999961197E-6</v>
      </c>
      <c r="G691">
        <v>1.0000000000009999E-5</v>
      </c>
      <c r="H691">
        <v>0</v>
      </c>
      <c r="I691">
        <v>0</v>
      </c>
      <c r="J691">
        <v>9.9999999999961197E-6</v>
      </c>
      <c r="K691">
        <v>1.0000000000009999E-5</v>
      </c>
      <c r="L691">
        <v>1</v>
      </c>
      <c r="M691">
        <v>1</v>
      </c>
    </row>
    <row r="692" spans="4:13" x14ac:dyDescent="0.2">
      <c r="D692" t="s">
        <v>3460</v>
      </c>
      <c r="E692" t="str">
        <v>DHNPTt_c_m</v>
      </c>
      <c r="F692">
        <v>1.0000000000002999E-5</v>
      </c>
      <c r="G692">
        <v>1.0000000000002999E-5</v>
      </c>
      <c r="H692">
        <v>0</v>
      </c>
      <c r="I692">
        <v>0</v>
      </c>
      <c r="J692">
        <v>1.0000000000002999E-5</v>
      </c>
      <c r="K692">
        <v>1.0000000000002999E-5</v>
      </c>
      <c r="L692">
        <v>1</v>
      </c>
      <c r="M692">
        <v>1</v>
      </c>
    </row>
    <row r="693" spans="4:13" x14ac:dyDescent="0.2">
      <c r="D693" t="s">
        <v>3508</v>
      </c>
      <c r="E693" t="str">
        <v>DHORDfum_c</v>
      </c>
      <c r="F693">
        <v>1.2566999999999899E-2</v>
      </c>
      <c r="G693">
        <v>1.9902051172414199</v>
      </c>
      <c r="H693">
        <v>0</v>
      </c>
      <c r="I693">
        <v>0</v>
      </c>
      <c r="J693">
        <v>1.2566999999999899E-2</v>
      </c>
      <c r="K693">
        <v>1.9902051172414199</v>
      </c>
      <c r="L693">
        <v>1</v>
      </c>
      <c r="M693">
        <v>1</v>
      </c>
    </row>
    <row r="694" spans="4:13" x14ac:dyDescent="0.2">
      <c r="D694" t="s">
        <v>3508</v>
      </c>
      <c r="E694" t="str">
        <v>DHORTS_c</v>
      </c>
      <c r="F694">
        <v>-1.99020511724135</v>
      </c>
      <c r="G694">
        <v>-1.2566999999999899E-2</v>
      </c>
      <c r="H694">
        <v>0</v>
      </c>
      <c r="I694">
        <v>0</v>
      </c>
      <c r="J694">
        <v>-1.99020511724135</v>
      </c>
      <c r="K694">
        <v>-1.2566999999999899E-2</v>
      </c>
      <c r="L694">
        <v>-1</v>
      </c>
      <c r="M694">
        <v>-1</v>
      </c>
    </row>
    <row r="695" spans="4:13" x14ac:dyDescent="0.2">
      <c r="D695" t="s">
        <v>3508</v>
      </c>
      <c r="E695" t="str">
        <v>DHPM2_c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4:13" x14ac:dyDescent="0.2">
      <c r="D696" t="s">
        <v>3493</v>
      </c>
      <c r="E696" t="str">
        <v>DHPPDA2_c</v>
      </c>
      <c r="F696">
        <v>2.0000000000000002E-5</v>
      </c>
      <c r="G696">
        <v>2.0000000000000002E-5</v>
      </c>
      <c r="H696">
        <v>0</v>
      </c>
      <c r="I696">
        <v>0</v>
      </c>
      <c r="J696">
        <v>2.0000000000000002E-5</v>
      </c>
      <c r="K696">
        <v>2.0000000000000002E-5</v>
      </c>
      <c r="L696">
        <v>1</v>
      </c>
      <c r="M696">
        <v>1</v>
      </c>
    </row>
    <row r="697" spans="4:13" x14ac:dyDescent="0.2">
      <c r="D697" t="s">
        <v>3497</v>
      </c>
      <c r="E697" t="str">
        <v>DHPTS_m</v>
      </c>
      <c r="F697">
        <v>0</v>
      </c>
      <c r="G697">
        <v>9.9999999999544897E-6</v>
      </c>
      <c r="H697">
        <v>0</v>
      </c>
      <c r="I697">
        <v>0</v>
      </c>
      <c r="J697">
        <v>0</v>
      </c>
      <c r="K697">
        <v>9.9999999999544897E-6</v>
      </c>
      <c r="L697">
        <v>0</v>
      </c>
      <c r="M697">
        <v>1</v>
      </c>
    </row>
    <row r="698" spans="4:13" x14ac:dyDescent="0.2">
      <c r="D698" t="s">
        <v>3460</v>
      </c>
      <c r="E698" t="str">
        <v>DHPTt_c_m</v>
      </c>
      <c r="F698">
        <v>-1.0000000000002999E-5</v>
      </c>
      <c r="G698">
        <v>-1.0000000000002999E-5</v>
      </c>
      <c r="H698">
        <v>0</v>
      </c>
      <c r="I698">
        <v>0</v>
      </c>
      <c r="J698">
        <v>-1.0000000000002999E-5</v>
      </c>
      <c r="K698">
        <v>-1.0000000000002999E-5</v>
      </c>
      <c r="L698">
        <v>-1</v>
      </c>
      <c r="M698">
        <v>-1</v>
      </c>
    </row>
    <row r="699" spans="4:13" x14ac:dyDescent="0.2">
      <c r="D699" t="s">
        <v>3466</v>
      </c>
      <c r="E699" t="str">
        <v>DHQS_c</v>
      </c>
      <c r="F699">
        <v>2.5213699999999901E-2</v>
      </c>
      <c r="G699">
        <v>2.92232921397681</v>
      </c>
      <c r="H699">
        <v>0</v>
      </c>
      <c r="I699">
        <v>0</v>
      </c>
      <c r="J699">
        <v>2.5213699999999901E-2</v>
      </c>
      <c r="K699">
        <v>2.92232921397681</v>
      </c>
      <c r="L699">
        <v>1</v>
      </c>
      <c r="M699">
        <v>1</v>
      </c>
    </row>
    <row r="700" spans="4:13" x14ac:dyDescent="0.2">
      <c r="D700" t="s">
        <v>3466</v>
      </c>
      <c r="E700" t="str">
        <v>DHQTi_c</v>
      </c>
      <c r="F700">
        <v>2.5213699999999901E-2</v>
      </c>
      <c r="G700">
        <v>2.92232921397681</v>
      </c>
      <c r="H700">
        <v>0</v>
      </c>
      <c r="I700">
        <v>0</v>
      </c>
      <c r="J700">
        <v>2.5213699999999901E-2</v>
      </c>
      <c r="K700">
        <v>2.92232921397681</v>
      </c>
      <c r="L700">
        <v>1</v>
      </c>
      <c r="M700">
        <v>1</v>
      </c>
    </row>
    <row r="701" spans="4:13" x14ac:dyDescent="0.2">
      <c r="D701" t="s">
        <v>3460</v>
      </c>
      <c r="E701" t="str">
        <v>DINt_c_e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4:13" x14ac:dyDescent="0.2">
      <c r="D702" t="s">
        <v>3471</v>
      </c>
      <c r="E702" t="str">
        <v>DIPS_c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4:13" x14ac:dyDescent="0.2">
      <c r="D703" t="s">
        <v>3494</v>
      </c>
      <c r="E703" t="str">
        <v>DKMEOX_c</v>
      </c>
      <c r="F703">
        <v>0</v>
      </c>
      <c r="G703">
        <v>2.6617220956257799</v>
      </c>
      <c r="H703">
        <v>0</v>
      </c>
      <c r="I703">
        <v>0</v>
      </c>
      <c r="J703">
        <v>0</v>
      </c>
      <c r="K703">
        <v>2.6617220956257799</v>
      </c>
      <c r="L703">
        <v>0</v>
      </c>
      <c r="M703">
        <v>1</v>
      </c>
    </row>
    <row r="704" spans="4:13" x14ac:dyDescent="0.2">
      <c r="D704" t="s">
        <v>3494</v>
      </c>
      <c r="E704" t="str">
        <v>DKMPPH_c</v>
      </c>
      <c r="F704">
        <v>0</v>
      </c>
      <c r="G704">
        <v>2.6617220956257799</v>
      </c>
      <c r="H704">
        <v>0</v>
      </c>
      <c r="I704">
        <v>0</v>
      </c>
      <c r="J704">
        <v>0</v>
      </c>
      <c r="K704">
        <v>2.6617220956257799</v>
      </c>
      <c r="L704">
        <v>0</v>
      </c>
      <c r="M704">
        <v>1</v>
      </c>
    </row>
    <row r="705" spans="4:13" x14ac:dyDescent="0.2">
      <c r="D705" t="s">
        <v>3511</v>
      </c>
      <c r="E705" t="str">
        <v>DM_5mta_c</v>
      </c>
      <c r="F705">
        <v>0</v>
      </c>
      <c r="G705">
        <v>1.07939487959935</v>
      </c>
      <c r="H705">
        <v>0</v>
      </c>
      <c r="I705">
        <v>0</v>
      </c>
      <c r="J705">
        <v>0</v>
      </c>
      <c r="K705">
        <v>1.07939487959935</v>
      </c>
      <c r="L705">
        <v>0</v>
      </c>
      <c r="M705">
        <v>1</v>
      </c>
    </row>
    <row r="706" spans="4:13" x14ac:dyDescent="0.2">
      <c r="D706" t="s">
        <v>3511</v>
      </c>
      <c r="E706" t="str">
        <v>DM_gcald_c</v>
      </c>
      <c r="F706">
        <v>0</v>
      </c>
      <c r="G706">
        <v>1.9999999999996099E-5</v>
      </c>
      <c r="H706">
        <v>0</v>
      </c>
      <c r="I706">
        <v>0</v>
      </c>
      <c r="J706">
        <v>0</v>
      </c>
      <c r="K706">
        <v>1.9999999999996099E-5</v>
      </c>
      <c r="L706">
        <v>0</v>
      </c>
      <c r="M706">
        <v>1</v>
      </c>
    </row>
    <row r="707" spans="4:13" x14ac:dyDescent="0.2">
      <c r="D707" t="s">
        <v>3482</v>
      </c>
      <c r="E707" t="str">
        <v>DMATT_c</v>
      </c>
      <c r="F707">
        <v>2.20745E-2</v>
      </c>
      <c r="G707">
        <v>0.98198872463978604</v>
      </c>
      <c r="H707">
        <v>0</v>
      </c>
      <c r="I707">
        <v>0</v>
      </c>
      <c r="J707">
        <v>2.20745E-2</v>
      </c>
      <c r="K707">
        <v>0.98198872463978604</v>
      </c>
      <c r="L707">
        <v>1</v>
      </c>
      <c r="M707">
        <v>1</v>
      </c>
    </row>
    <row r="708" spans="4:13" x14ac:dyDescent="0.2">
      <c r="D708" t="s">
        <v>3460</v>
      </c>
      <c r="E708" t="str">
        <v>DNADt_c_n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4:13" x14ac:dyDescent="0.2">
      <c r="D709" t="s">
        <v>3497</v>
      </c>
      <c r="E709" t="str">
        <v>DNMPPA_c</v>
      </c>
      <c r="F709">
        <v>0</v>
      </c>
      <c r="G709">
        <v>1.0000000000009999E-5</v>
      </c>
      <c r="H709">
        <v>0</v>
      </c>
      <c r="I709">
        <v>0</v>
      </c>
      <c r="J709">
        <v>0</v>
      </c>
      <c r="K709">
        <v>1.0000000000009999E-5</v>
      </c>
      <c r="L709">
        <v>0</v>
      </c>
      <c r="M709">
        <v>1</v>
      </c>
    </row>
    <row r="710" spans="4:13" x14ac:dyDescent="0.2">
      <c r="D710" t="s">
        <v>3496</v>
      </c>
      <c r="E710" t="str">
        <v>DNTP_c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4:13" x14ac:dyDescent="0.2">
      <c r="D711" t="s">
        <v>3497</v>
      </c>
      <c r="E711" t="str">
        <v>DNTPPA_c</v>
      </c>
      <c r="F711">
        <v>0</v>
      </c>
      <c r="G711">
        <v>1.0000000000002999E-5</v>
      </c>
      <c r="H711">
        <v>0</v>
      </c>
      <c r="I711">
        <v>0</v>
      </c>
      <c r="J711">
        <v>0</v>
      </c>
      <c r="K711">
        <v>1.0000000000002999E-5</v>
      </c>
      <c r="L711">
        <v>0</v>
      </c>
      <c r="M711">
        <v>1</v>
      </c>
    </row>
    <row r="712" spans="4:13" x14ac:dyDescent="0.2">
      <c r="D712" t="s">
        <v>3460</v>
      </c>
      <c r="E712" t="str">
        <v>DOCOSAt_c_e</v>
      </c>
      <c r="F712">
        <v>0</v>
      </c>
      <c r="G712">
        <v>0.46237063319698102</v>
      </c>
      <c r="H712">
        <v>0</v>
      </c>
      <c r="I712">
        <v>0</v>
      </c>
      <c r="J712">
        <v>0</v>
      </c>
      <c r="K712">
        <v>0.46237063319698102</v>
      </c>
      <c r="L712">
        <v>0</v>
      </c>
      <c r="M712">
        <v>1</v>
      </c>
    </row>
    <row r="713" spans="4:13" x14ac:dyDescent="0.2">
      <c r="D713" t="s">
        <v>3460</v>
      </c>
      <c r="E713" t="str">
        <v>DOCOSAt_c_l</v>
      </c>
      <c r="F713">
        <v>0</v>
      </c>
      <c r="G713">
        <v>1.47874606837306</v>
      </c>
      <c r="H713">
        <v>0</v>
      </c>
      <c r="I713">
        <v>0</v>
      </c>
      <c r="J713">
        <v>0</v>
      </c>
      <c r="K713">
        <v>1.47874606837306</v>
      </c>
      <c r="L713">
        <v>0</v>
      </c>
      <c r="M713">
        <v>1</v>
      </c>
    </row>
    <row r="714" spans="4:13" x14ac:dyDescent="0.2">
      <c r="D714" t="s">
        <v>3460</v>
      </c>
      <c r="E714" t="str">
        <v>DOCOSAt_c_rm</v>
      </c>
      <c r="F714">
        <v>-3.3359393726900999</v>
      </c>
      <c r="G714">
        <v>1.47874606837306</v>
      </c>
      <c r="H714">
        <v>0</v>
      </c>
      <c r="I714">
        <v>0</v>
      </c>
      <c r="J714">
        <v>-3.3359393726900999</v>
      </c>
      <c r="K714">
        <v>1.47874606837306</v>
      </c>
      <c r="L714">
        <v>-1</v>
      </c>
      <c r="M714">
        <v>1</v>
      </c>
    </row>
    <row r="715" spans="4:13" x14ac:dyDescent="0.2">
      <c r="D715" t="s">
        <v>3460</v>
      </c>
      <c r="E715" t="str">
        <v>DOCOSCOAt_c_en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4:13" x14ac:dyDescent="0.2">
      <c r="D716" t="s">
        <v>3460</v>
      </c>
      <c r="E716" t="str">
        <v>DOCOSCOAt_c_l</v>
      </c>
      <c r="F716">
        <v>-1.47917892462306</v>
      </c>
      <c r="G716">
        <v>1.47874606837305</v>
      </c>
      <c r="H716">
        <v>0</v>
      </c>
      <c r="I716">
        <v>0</v>
      </c>
      <c r="J716">
        <v>-1.47917892462306</v>
      </c>
      <c r="K716">
        <v>1.47874606837305</v>
      </c>
      <c r="L716">
        <v>-1</v>
      </c>
      <c r="M716">
        <v>1</v>
      </c>
    </row>
    <row r="717" spans="4:13" x14ac:dyDescent="0.2">
      <c r="D717" t="s">
        <v>3460</v>
      </c>
      <c r="E717" t="str">
        <v>DOCOSCOAt_c_rm</v>
      </c>
      <c r="F717">
        <v>-5.6662359194146799</v>
      </c>
      <c r="G717">
        <v>1.47874606837305</v>
      </c>
      <c r="H717">
        <v>0</v>
      </c>
      <c r="I717">
        <v>0</v>
      </c>
      <c r="J717">
        <v>-5.6662359194146799</v>
      </c>
      <c r="K717">
        <v>1.47874606837305</v>
      </c>
      <c r="L717">
        <v>-1</v>
      </c>
      <c r="M717">
        <v>1</v>
      </c>
    </row>
    <row r="718" spans="4:13" x14ac:dyDescent="0.2">
      <c r="D718" t="s">
        <v>3459</v>
      </c>
      <c r="E718" t="str">
        <v>DOLDPP_c</v>
      </c>
      <c r="F718">
        <v>1.5502999999999999E-3</v>
      </c>
      <c r="G718">
        <v>1.5502999999999999E-3</v>
      </c>
      <c r="H718">
        <v>0</v>
      </c>
      <c r="I718">
        <v>0</v>
      </c>
      <c r="J718">
        <v>1.5502999999999999E-3</v>
      </c>
      <c r="K718">
        <v>1.5502999999999999E-3</v>
      </c>
      <c r="L718">
        <v>1</v>
      </c>
      <c r="M718">
        <v>1</v>
      </c>
    </row>
    <row r="719" spans="4:13" x14ac:dyDescent="0.2">
      <c r="D719" t="s">
        <v>3460</v>
      </c>
      <c r="E719" t="str">
        <v>DOLDPt_c_l</v>
      </c>
      <c r="F719">
        <v>1.5502999999999999E-3</v>
      </c>
      <c r="G719">
        <v>1.5502999999999999E-3</v>
      </c>
      <c r="H719">
        <v>0</v>
      </c>
      <c r="I719">
        <v>0</v>
      </c>
      <c r="J719">
        <v>1.5502999999999999E-3</v>
      </c>
      <c r="K719">
        <v>1.5502999999999999E-3</v>
      </c>
      <c r="L719">
        <v>1</v>
      </c>
      <c r="M719">
        <v>1</v>
      </c>
    </row>
    <row r="720" spans="4:13" x14ac:dyDescent="0.2">
      <c r="D720" t="s">
        <v>3460</v>
      </c>
      <c r="E720" t="str">
        <v>DOLDPt_c_r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4:13" x14ac:dyDescent="0.2">
      <c r="D721" t="s">
        <v>3460</v>
      </c>
      <c r="E721" t="str">
        <v>DOLGLCPt_c_r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4:13" x14ac:dyDescent="0.2">
      <c r="D722" t="s">
        <v>3459</v>
      </c>
      <c r="E722" t="str">
        <v>DOLK_c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4:13" x14ac:dyDescent="0.2">
      <c r="D723" t="s">
        <v>3525</v>
      </c>
      <c r="E723" t="str">
        <v>DOLPMMT_r</v>
      </c>
      <c r="F723">
        <v>0</v>
      </c>
      <c r="G723">
        <v>78.866157543808498</v>
      </c>
      <c r="H723">
        <v>0</v>
      </c>
      <c r="I723">
        <v>0</v>
      </c>
      <c r="J723">
        <v>0</v>
      </c>
      <c r="K723">
        <v>78.866157543808498</v>
      </c>
      <c r="L723">
        <v>0</v>
      </c>
      <c r="M723">
        <v>1</v>
      </c>
    </row>
    <row r="724" spans="4:13" x14ac:dyDescent="0.2">
      <c r="D724" t="s">
        <v>3459</v>
      </c>
      <c r="E724" t="str">
        <v>DOLPMT_c</v>
      </c>
      <c r="F724">
        <v>1.15744E-2</v>
      </c>
      <c r="G724">
        <v>78.877731943808499</v>
      </c>
      <c r="H724">
        <v>0</v>
      </c>
      <c r="I724">
        <v>0</v>
      </c>
      <c r="J724">
        <v>1.15744E-2</v>
      </c>
      <c r="K724">
        <v>78.877731943808499</v>
      </c>
      <c r="L724">
        <v>1</v>
      </c>
      <c r="M724">
        <v>1</v>
      </c>
    </row>
    <row r="725" spans="4:13" x14ac:dyDescent="0.2">
      <c r="D725" t="s">
        <v>3460</v>
      </c>
      <c r="E725" t="str">
        <v>DOLPt_c_r</v>
      </c>
      <c r="F725">
        <v>-78.877731943806594</v>
      </c>
      <c r="G725">
        <v>-1.15744E-2</v>
      </c>
      <c r="H725">
        <v>0</v>
      </c>
      <c r="I725">
        <v>0</v>
      </c>
      <c r="J725">
        <v>-78.877731943806594</v>
      </c>
      <c r="K725">
        <v>-1.15744E-2</v>
      </c>
      <c r="L725">
        <v>-1</v>
      </c>
      <c r="M725">
        <v>-1</v>
      </c>
    </row>
    <row r="726" spans="4:13" x14ac:dyDescent="0.2">
      <c r="D726" t="s">
        <v>3526</v>
      </c>
      <c r="E726" t="str">
        <v>DPCOAK_c</v>
      </c>
      <c r="F726">
        <v>9.9999999999406103E-6</v>
      </c>
      <c r="G726">
        <v>9.9999999999406103E-6</v>
      </c>
      <c r="H726">
        <v>0</v>
      </c>
      <c r="I726">
        <v>0</v>
      </c>
      <c r="J726">
        <v>9.9999999999406103E-6</v>
      </c>
      <c r="K726">
        <v>9.9999999999406103E-6</v>
      </c>
      <c r="L726">
        <v>1</v>
      </c>
      <c r="M726">
        <v>1</v>
      </c>
    </row>
    <row r="727" spans="4:13" x14ac:dyDescent="0.2">
      <c r="D727" t="s">
        <v>3527</v>
      </c>
      <c r="E727" t="str">
        <v>DPGM_c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4:13" x14ac:dyDescent="0.2">
      <c r="D728" t="s">
        <v>3459</v>
      </c>
      <c r="E728" t="str">
        <v>DPGT_c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4:13" x14ac:dyDescent="0.2">
      <c r="D729" t="s">
        <v>3482</v>
      </c>
      <c r="E729" t="str">
        <v>DPMVD_c</v>
      </c>
      <c r="F729">
        <v>8.9478000000000002E-2</v>
      </c>
      <c r="G729">
        <v>3.07764929608574</v>
      </c>
      <c r="H729">
        <v>0</v>
      </c>
      <c r="I729">
        <v>0</v>
      </c>
      <c r="J729">
        <v>8.9478000000000002E-2</v>
      </c>
      <c r="K729">
        <v>3.07764929608574</v>
      </c>
      <c r="L729">
        <v>1</v>
      </c>
      <c r="M729">
        <v>1</v>
      </c>
    </row>
    <row r="730" spans="4:13" x14ac:dyDescent="0.2">
      <c r="D730" t="s">
        <v>3526</v>
      </c>
      <c r="E730" t="str">
        <v>DPR_c</v>
      </c>
      <c r="F730">
        <v>9.9999999999961197E-6</v>
      </c>
      <c r="G730">
        <v>1.8202377543892201</v>
      </c>
      <c r="H730">
        <v>0</v>
      </c>
      <c r="I730">
        <v>0</v>
      </c>
      <c r="J730">
        <v>9.9999999999961197E-6</v>
      </c>
      <c r="K730">
        <v>1.8202377543892201</v>
      </c>
      <c r="L730">
        <v>1</v>
      </c>
      <c r="M730">
        <v>1</v>
      </c>
    </row>
    <row r="731" spans="4:13" x14ac:dyDescent="0.2">
      <c r="D731" t="s">
        <v>3493</v>
      </c>
      <c r="E731" t="str">
        <v>DRAPPRy_c</v>
      </c>
      <c r="F731">
        <v>2.0000000000000002E-5</v>
      </c>
      <c r="G731">
        <v>2.0000000000000002E-5</v>
      </c>
      <c r="H731">
        <v>0</v>
      </c>
      <c r="I731">
        <v>0</v>
      </c>
      <c r="J731">
        <v>2.0000000000000002E-5</v>
      </c>
      <c r="K731">
        <v>2.0000000000000002E-5</v>
      </c>
      <c r="L731">
        <v>1</v>
      </c>
      <c r="M731">
        <v>1</v>
      </c>
    </row>
    <row r="732" spans="4:13" x14ac:dyDescent="0.2">
      <c r="D732" t="s">
        <v>3528</v>
      </c>
      <c r="E732" t="str">
        <v>DRBK_c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4:13" x14ac:dyDescent="0.2">
      <c r="D733" t="s">
        <v>3508</v>
      </c>
      <c r="E733" t="str">
        <v>DTMPK_c</v>
      </c>
      <c r="F733">
        <v>7.0949999999999995E-4</v>
      </c>
      <c r="G733">
        <v>1.9783476172414101</v>
      </c>
      <c r="H733">
        <v>0</v>
      </c>
      <c r="I733">
        <v>0</v>
      </c>
      <c r="J733">
        <v>7.0949999999999995E-4</v>
      </c>
      <c r="K733">
        <v>1.9783476172414101</v>
      </c>
      <c r="L733">
        <v>1</v>
      </c>
      <c r="M733">
        <v>1</v>
      </c>
    </row>
    <row r="734" spans="4:13" x14ac:dyDescent="0.2">
      <c r="D734" t="s">
        <v>3460</v>
      </c>
      <c r="E734" t="str">
        <v>DTTPt_c</v>
      </c>
      <c r="F734">
        <v>-1.97763811724136</v>
      </c>
      <c r="G734">
        <v>0</v>
      </c>
      <c r="H734">
        <v>0</v>
      </c>
      <c r="I734">
        <v>0</v>
      </c>
      <c r="J734">
        <v>-1.97763811724136</v>
      </c>
      <c r="K734">
        <v>0</v>
      </c>
      <c r="L734">
        <v>-1</v>
      </c>
      <c r="M734">
        <v>0</v>
      </c>
    </row>
    <row r="735" spans="4:13" x14ac:dyDescent="0.2">
      <c r="D735" t="s">
        <v>3460</v>
      </c>
      <c r="E735" t="str">
        <v>DUDPt_c_n</v>
      </c>
      <c r="F735">
        <v>-78.866157543806494</v>
      </c>
      <c r="G735">
        <v>0</v>
      </c>
      <c r="H735">
        <v>0</v>
      </c>
      <c r="I735">
        <v>0</v>
      </c>
      <c r="J735">
        <v>-78.866157543806494</v>
      </c>
      <c r="K735">
        <v>0</v>
      </c>
      <c r="L735">
        <v>-1</v>
      </c>
      <c r="M735">
        <v>0</v>
      </c>
    </row>
    <row r="736" spans="4:13" x14ac:dyDescent="0.2">
      <c r="D736" t="s">
        <v>3460</v>
      </c>
      <c r="E736" t="str">
        <v>DUMPt_c_n</v>
      </c>
      <c r="F736">
        <v>0</v>
      </c>
      <c r="G736">
        <v>78.866157543806395</v>
      </c>
      <c r="H736">
        <v>0</v>
      </c>
      <c r="I736">
        <v>0</v>
      </c>
      <c r="J736">
        <v>0</v>
      </c>
      <c r="K736">
        <v>78.866157543806395</v>
      </c>
      <c r="L736">
        <v>0</v>
      </c>
      <c r="M736">
        <v>1</v>
      </c>
    </row>
    <row r="737" spans="4:13" x14ac:dyDescent="0.2">
      <c r="D737" t="s">
        <v>3508</v>
      </c>
      <c r="E737" t="str">
        <v>DURIK1_c</v>
      </c>
      <c r="F737">
        <v>0</v>
      </c>
      <c r="G737">
        <v>157.73231508761299</v>
      </c>
      <c r="H737">
        <v>0</v>
      </c>
      <c r="I737">
        <v>0</v>
      </c>
      <c r="J737">
        <v>0</v>
      </c>
      <c r="K737">
        <v>157.73231508761299</v>
      </c>
      <c r="L737">
        <v>0</v>
      </c>
      <c r="M737">
        <v>1</v>
      </c>
    </row>
    <row r="738" spans="4:13" x14ac:dyDescent="0.2">
      <c r="D738" t="s">
        <v>3460</v>
      </c>
      <c r="E738" t="str">
        <v>DURIt_c_e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4:13" x14ac:dyDescent="0.2">
      <c r="D739" t="s">
        <v>3508</v>
      </c>
      <c r="E739" t="str">
        <v>DUTPDP_c</v>
      </c>
      <c r="F739">
        <v>0</v>
      </c>
      <c r="G739">
        <v>78.866867043808398</v>
      </c>
      <c r="H739">
        <v>0</v>
      </c>
      <c r="I739">
        <v>0</v>
      </c>
      <c r="J739">
        <v>0</v>
      </c>
      <c r="K739">
        <v>78.866867043808398</v>
      </c>
      <c r="L739">
        <v>0</v>
      </c>
      <c r="M739">
        <v>1</v>
      </c>
    </row>
    <row r="740" spans="4:13" x14ac:dyDescent="0.2">
      <c r="D740" t="s">
        <v>3471</v>
      </c>
      <c r="E740" t="str">
        <v>DXHPSq9_c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4:13" x14ac:dyDescent="0.2">
      <c r="D741" t="s">
        <v>3460</v>
      </c>
      <c r="E741" t="str">
        <v>E4HGLUt_c_m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4:13" x14ac:dyDescent="0.2">
      <c r="D742" t="s">
        <v>3460</v>
      </c>
      <c r="E742" t="str">
        <v>E4HGLUt_c_x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4:13" x14ac:dyDescent="0.2">
      <c r="D743" t="s">
        <v>3460</v>
      </c>
      <c r="E743" t="str">
        <v>E4Pt_c_m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4:13" x14ac:dyDescent="0.2">
      <c r="D744" t="s">
        <v>3469</v>
      </c>
      <c r="E744" t="str">
        <v>EAR100y_c</v>
      </c>
      <c r="F744">
        <v>2.6503999999999899E-2</v>
      </c>
      <c r="G744">
        <v>2.8268883034741701</v>
      </c>
      <c r="H744">
        <v>0</v>
      </c>
      <c r="I744">
        <v>0</v>
      </c>
      <c r="J744">
        <v>2.6503999999999899E-2</v>
      </c>
      <c r="K744">
        <v>2.8268883034741701</v>
      </c>
      <c r="L744">
        <v>1</v>
      </c>
      <c r="M744">
        <v>1</v>
      </c>
    </row>
    <row r="745" spans="4:13" x14ac:dyDescent="0.2">
      <c r="D745" t="s">
        <v>3469</v>
      </c>
      <c r="E745" t="str">
        <v>EAR120y_c</v>
      </c>
      <c r="F745">
        <v>2.6503999999999899E-2</v>
      </c>
      <c r="G745">
        <v>2.8268883034741701</v>
      </c>
      <c r="H745">
        <v>0</v>
      </c>
      <c r="I745">
        <v>0</v>
      </c>
      <c r="J745">
        <v>2.6503999999999899E-2</v>
      </c>
      <c r="K745">
        <v>2.8268883034741701</v>
      </c>
      <c r="L745">
        <v>1</v>
      </c>
      <c r="M745">
        <v>1</v>
      </c>
    </row>
    <row r="746" spans="4:13" x14ac:dyDescent="0.2">
      <c r="D746" t="s">
        <v>3469</v>
      </c>
      <c r="E746" t="str">
        <v>EAR140y_c</v>
      </c>
      <c r="F746">
        <v>2.6503999999999899E-2</v>
      </c>
      <c r="G746">
        <v>2.8268883034741799</v>
      </c>
      <c r="H746">
        <v>0</v>
      </c>
      <c r="I746">
        <v>0</v>
      </c>
      <c r="J746">
        <v>2.6503999999999899E-2</v>
      </c>
      <c r="K746">
        <v>2.8268883034741799</v>
      </c>
      <c r="L746">
        <v>1</v>
      </c>
      <c r="M746">
        <v>1</v>
      </c>
    </row>
    <row r="747" spans="4:13" x14ac:dyDescent="0.2">
      <c r="D747" t="s">
        <v>3469</v>
      </c>
      <c r="E747" t="str">
        <v>EAR160y_c</v>
      </c>
      <c r="F747">
        <v>2.6503999999999899E-2</v>
      </c>
      <c r="G747">
        <v>17.389051691143099</v>
      </c>
      <c r="H747">
        <v>0</v>
      </c>
      <c r="I747">
        <v>0</v>
      </c>
      <c r="J747">
        <v>2.6503999999999899E-2</v>
      </c>
      <c r="K747">
        <v>17.389051691143099</v>
      </c>
      <c r="L747">
        <v>1</v>
      </c>
      <c r="M747">
        <v>1</v>
      </c>
    </row>
    <row r="748" spans="4:13" x14ac:dyDescent="0.2">
      <c r="D748" t="s">
        <v>3469</v>
      </c>
      <c r="E748" t="str">
        <v>EAR180y_c</v>
      </c>
      <c r="F748">
        <v>2.00755301999999E-2</v>
      </c>
      <c r="G748">
        <v>10.3050329679338</v>
      </c>
      <c r="H748">
        <v>0</v>
      </c>
      <c r="I748">
        <v>0</v>
      </c>
      <c r="J748">
        <v>2.00755301999999E-2</v>
      </c>
      <c r="K748">
        <v>10.3050329679338</v>
      </c>
      <c r="L748">
        <v>1</v>
      </c>
      <c r="M748">
        <v>1</v>
      </c>
    </row>
    <row r="749" spans="4:13" x14ac:dyDescent="0.2">
      <c r="D749" t="s">
        <v>3469</v>
      </c>
      <c r="E749" t="str">
        <v>EAR40y_c</v>
      </c>
      <c r="F749">
        <v>2.6503999999999899E-2</v>
      </c>
      <c r="G749">
        <v>2.8268883034741501</v>
      </c>
      <c r="H749">
        <v>0</v>
      </c>
      <c r="I749">
        <v>0</v>
      </c>
      <c r="J749">
        <v>2.6503999999999899E-2</v>
      </c>
      <c r="K749">
        <v>2.8268883034741501</v>
      </c>
      <c r="L749">
        <v>1</v>
      </c>
      <c r="M749">
        <v>1</v>
      </c>
    </row>
    <row r="750" spans="4:13" x14ac:dyDescent="0.2">
      <c r="D750" t="s">
        <v>3469</v>
      </c>
      <c r="E750" t="str">
        <v>EAR40y_m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4:13" x14ac:dyDescent="0.2">
      <c r="D751" t="s">
        <v>3469</v>
      </c>
      <c r="E751" t="str">
        <v>EAR60y_c</v>
      </c>
      <c r="F751">
        <v>2.6503999999999899E-2</v>
      </c>
      <c r="G751">
        <v>2.8268883034741501</v>
      </c>
      <c r="H751">
        <v>0</v>
      </c>
      <c r="I751">
        <v>0</v>
      </c>
      <c r="J751">
        <v>2.6503999999999899E-2</v>
      </c>
      <c r="K751">
        <v>2.8268883034741501</v>
      </c>
      <c r="L751">
        <v>1</v>
      </c>
      <c r="M751">
        <v>1</v>
      </c>
    </row>
    <row r="752" spans="4:13" x14ac:dyDescent="0.2">
      <c r="D752" t="s">
        <v>3469</v>
      </c>
      <c r="E752" t="str">
        <v>EAR60y_m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4:13" x14ac:dyDescent="0.2">
      <c r="D753" t="s">
        <v>3469</v>
      </c>
      <c r="E753" t="str">
        <v>EAR80y_c</v>
      </c>
      <c r="F753">
        <v>2.6503999999999899E-2</v>
      </c>
      <c r="G753">
        <v>2.8268883034741799</v>
      </c>
      <c r="H753">
        <v>0</v>
      </c>
      <c r="I753">
        <v>0</v>
      </c>
      <c r="J753">
        <v>2.6503999999999899E-2</v>
      </c>
      <c r="K753">
        <v>2.8268883034741799</v>
      </c>
      <c r="L753">
        <v>1</v>
      </c>
      <c r="M753">
        <v>1</v>
      </c>
    </row>
    <row r="754" spans="4:13" x14ac:dyDescent="0.2">
      <c r="D754" t="s">
        <v>3469</v>
      </c>
      <c r="E754" t="str">
        <v>EAR80y_m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4:13" x14ac:dyDescent="0.2">
      <c r="D755" t="s">
        <v>3481</v>
      </c>
      <c r="E755" t="str">
        <v>ECOAH100_m</v>
      </c>
      <c r="F755">
        <v>0</v>
      </c>
      <c r="G755">
        <v>2.80038430347417</v>
      </c>
      <c r="H755">
        <v>0</v>
      </c>
      <c r="I755">
        <v>0</v>
      </c>
      <c r="J755">
        <v>0</v>
      </c>
      <c r="K755">
        <v>2.80038430347417</v>
      </c>
      <c r="L755">
        <v>0</v>
      </c>
      <c r="M755">
        <v>1</v>
      </c>
    </row>
    <row r="756" spans="4:13" x14ac:dyDescent="0.2">
      <c r="D756" t="s">
        <v>3481</v>
      </c>
      <c r="E756" t="str">
        <v>ECOAH100_x</v>
      </c>
      <c r="F756">
        <v>0</v>
      </c>
      <c r="G756">
        <v>2.6529956559228598</v>
      </c>
      <c r="H756">
        <v>0</v>
      </c>
      <c r="I756">
        <v>0</v>
      </c>
      <c r="J756">
        <v>0</v>
      </c>
      <c r="K756">
        <v>2.6529956559228598</v>
      </c>
      <c r="L756">
        <v>0</v>
      </c>
      <c r="M756">
        <v>1</v>
      </c>
    </row>
    <row r="757" spans="4:13" x14ac:dyDescent="0.2">
      <c r="D757" t="s">
        <v>3481</v>
      </c>
      <c r="E757" t="str">
        <v>ECOAH101e_x</v>
      </c>
      <c r="F757">
        <v>0</v>
      </c>
      <c r="G757">
        <v>2.1002882276056098</v>
      </c>
      <c r="H757">
        <v>0</v>
      </c>
      <c r="I757">
        <v>0</v>
      </c>
      <c r="J757">
        <v>0</v>
      </c>
      <c r="K757">
        <v>2.1002882276056098</v>
      </c>
      <c r="L757">
        <v>0</v>
      </c>
      <c r="M757">
        <v>1</v>
      </c>
    </row>
    <row r="758" spans="4:13" x14ac:dyDescent="0.2">
      <c r="D758" t="s">
        <v>3481</v>
      </c>
      <c r="E758" t="str">
        <v>ECOAH120_m</v>
      </c>
      <c r="F758">
        <v>0</v>
      </c>
      <c r="G758">
        <v>2.80038430347417</v>
      </c>
      <c r="H758">
        <v>0</v>
      </c>
      <c r="I758">
        <v>0</v>
      </c>
      <c r="J758">
        <v>0</v>
      </c>
      <c r="K758">
        <v>2.80038430347417</v>
      </c>
      <c r="L758">
        <v>0</v>
      </c>
      <c r="M758">
        <v>1</v>
      </c>
    </row>
    <row r="759" spans="4:13" x14ac:dyDescent="0.2">
      <c r="D759" t="s">
        <v>3481</v>
      </c>
      <c r="E759" t="str">
        <v>ECOAH120_x</v>
      </c>
      <c r="F759">
        <v>0</v>
      </c>
      <c r="G759">
        <v>2.2912235210242802</v>
      </c>
      <c r="H759">
        <v>0</v>
      </c>
      <c r="I759">
        <v>0</v>
      </c>
      <c r="J759">
        <v>0</v>
      </c>
      <c r="K759">
        <v>2.2912235210242802</v>
      </c>
      <c r="L759">
        <v>0</v>
      </c>
      <c r="M759">
        <v>1</v>
      </c>
    </row>
    <row r="760" spans="4:13" x14ac:dyDescent="0.2">
      <c r="D760" t="s">
        <v>3481</v>
      </c>
      <c r="E760" t="str">
        <v>ECOAH121a_m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4:13" x14ac:dyDescent="0.2">
      <c r="D761" t="s">
        <v>3481</v>
      </c>
      <c r="E761" t="str">
        <v>ECOAH121a_x</v>
      </c>
      <c r="F761">
        <v>0</v>
      </c>
      <c r="G761">
        <v>2.65299565592293</v>
      </c>
      <c r="H761">
        <v>0</v>
      </c>
      <c r="I761">
        <v>0</v>
      </c>
      <c r="J761">
        <v>0</v>
      </c>
      <c r="K761">
        <v>2.65299565592293</v>
      </c>
      <c r="L761">
        <v>0</v>
      </c>
      <c r="M761">
        <v>1</v>
      </c>
    </row>
    <row r="762" spans="4:13" x14ac:dyDescent="0.2">
      <c r="D762" t="s">
        <v>3481</v>
      </c>
      <c r="E762" t="str">
        <v>ECOAH121d_x</v>
      </c>
      <c r="F762">
        <v>0</v>
      </c>
      <c r="G762">
        <v>2.1916051070667302</v>
      </c>
      <c r="H762">
        <v>0</v>
      </c>
      <c r="I762">
        <v>0</v>
      </c>
      <c r="J762">
        <v>0</v>
      </c>
      <c r="K762">
        <v>2.1916051070667302</v>
      </c>
      <c r="L762">
        <v>0</v>
      </c>
      <c r="M762">
        <v>1</v>
      </c>
    </row>
    <row r="763" spans="4:13" x14ac:dyDescent="0.2">
      <c r="D763" t="s">
        <v>3481</v>
      </c>
      <c r="E763" t="str">
        <v>ECOAH122e_x</v>
      </c>
      <c r="F763">
        <v>0</v>
      </c>
      <c r="G763">
        <v>2.1002882276056098</v>
      </c>
      <c r="H763">
        <v>0</v>
      </c>
      <c r="I763">
        <v>0</v>
      </c>
      <c r="J763">
        <v>0</v>
      </c>
      <c r="K763">
        <v>2.1002882276056098</v>
      </c>
      <c r="L763">
        <v>0</v>
      </c>
      <c r="M763">
        <v>1</v>
      </c>
    </row>
    <row r="764" spans="4:13" x14ac:dyDescent="0.2">
      <c r="D764" t="s">
        <v>3481</v>
      </c>
      <c r="E764" t="str">
        <v>ECOAH140_m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4:13" x14ac:dyDescent="0.2">
      <c r="D765" t="s">
        <v>3481</v>
      </c>
      <c r="E765" t="str">
        <v>ECOAH140_x</v>
      </c>
      <c r="F765">
        <v>0</v>
      </c>
      <c r="G765">
        <v>2.80038430347411</v>
      </c>
      <c r="H765">
        <v>0</v>
      </c>
      <c r="I765">
        <v>0</v>
      </c>
      <c r="J765">
        <v>0</v>
      </c>
      <c r="K765">
        <v>2.80038430347411</v>
      </c>
      <c r="L765">
        <v>0</v>
      </c>
      <c r="M765">
        <v>1</v>
      </c>
    </row>
    <row r="766" spans="4:13" x14ac:dyDescent="0.2">
      <c r="D766" t="s">
        <v>3481</v>
      </c>
      <c r="E766" t="str">
        <v>ECOAH141b_m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4:13" x14ac:dyDescent="0.2">
      <c r="D767" t="s">
        <v>3481</v>
      </c>
      <c r="E767" t="str">
        <v>ECOAH141b_x</v>
      </c>
      <c r="F767">
        <v>0</v>
      </c>
      <c r="G767">
        <v>2.65299565592293</v>
      </c>
      <c r="H767">
        <v>0</v>
      </c>
      <c r="I767">
        <v>0</v>
      </c>
      <c r="J767">
        <v>0</v>
      </c>
      <c r="K767">
        <v>2.65299565592293</v>
      </c>
      <c r="L767">
        <v>0</v>
      </c>
      <c r="M767">
        <v>1</v>
      </c>
    </row>
    <row r="768" spans="4:13" x14ac:dyDescent="0.2">
      <c r="D768" t="s">
        <v>3481</v>
      </c>
      <c r="E768" t="str">
        <v>ECOAH141c_m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4:13" x14ac:dyDescent="0.2">
      <c r="D769" t="s">
        <v>3481</v>
      </c>
      <c r="E769" t="str">
        <v>ECOAH141c_x</v>
      </c>
      <c r="F769">
        <v>0</v>
      </c>
      <c r="G769">
        <v>2.2912235210243401</v>
      </c>
      <c r="H769">
        <v>0</v>
      </c>
      <c r="I769">
        <v>0</v>
      </c>
      <c r="J769">
        <v>0</v>
      </c>
      <c r="K769">
        <v>2.2912235210243401</v>
      </c>
      <c r="L769">
        <v>0</v>
      </c>
      <c r="M769">
        <v>1</v>
      </c>
    </row>
    <row r="770" spans="4:13" x14ac:dyDescent="0.2">
      <c r="D770" t="s">
        <v>3481</v>
      </c>
      <c r="E770" t="str">
        <v>ECOAH142_x</v>
      </c>
      <c r="F770">
        <v>0</v>
      </c>
      <c r="G770">
        <v>2.1916051070667302</v>
      </c>
      <c r="H770">
        <v>0</v>
      </c>
      <c r="I770">
        <v>0</v>
      </c>
      <c r="J770">
        <v>0</v>
      </c>
      <c r="K770">
        <v>2.1916051070667302</v>
      </c>
      <c r="L770">
        <v>0</v>
      </c>
      <c r="M770">
        <v>1</v>
      </c>
    </row>
    <row r="771" spans="4:13" x14ac:dyDescent="0.2">
      <c r="D771" t="s">
        <v>3481</v>
      </c>
      <c r="E771" t="str">
        <v>ECOAH143_x</v>
      </c>
      <c r="F771">
        <v>0</v>
      </c>
      <c r="G771">
        <v>2.1002882276056098</v>
      </c>
      <c r="H771">
        <v>0</v>
      </c>
      <c r="I771">
        <v>0</v>
      </c>
      <c r="J771">
        <v>0</v>
      </c>
      <c r="K771">
        <v>2.1002882276056098</v>
      </c>
      <c r="L771">
        <v>0</v>
      </c>
      <c r="M771">
        <v>1</v>
      </c>
    </row>
    <row r="772" spans="4:13" x14ac:dyDescent="0.2">
      <c r="D772" t="s">
        <v>3481</v>
      </c>
      <c r="E772" t="str">
        <v>ECOAH160_m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4:13" x14ac:dyDescent="0.2">
      <c r="D773" t="s">
        <v>3481</v>
      </c>
      <c r="E773" t="str">
        <v>ECOAH160_x</v>
      </c>
      <c r="F773">
        <v>0</v>
      </c>
      <c r="G773">
        <v>17.362547691142499</v>
      </c>
      <c r="H773">
        <v>0</v>
      </c>
      <c r="I773">
        <v>0</v>
      </c>
      <c r="J773">
        <v>0</v>
      </c>
      <c r="K773">
        <v>17.362547691142499</v>
      </c>
      <c r="L773">
        <v>0</v>
      </c>
      <c r="M773">
        <v>1</v>
      </c>
    </row>
    <row r="774" spans="4:13" x14ac:dyDescent="0.2">
      <c r="D774" t="s">
        <v>3481</v>
      </c>
      <c r="E774" t="str">
        <v>ECOAH161b_m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4:13" x14ac:dyDescent="0.2">
      <c r="D775" t="s">
        <v>3481</v>
      </c>
      <c r="E775" t="str">
        <v>ECOAH161b_x</v>
      </c>
      <c r="F775">
        <v>0</v>
      </c>
      <c r="G775">
        <v>2.65299565592293</v>
      </c>
      <c r="H775">
        <v>0</v>
      </c>
      <c r="I775">
        <v>0</v>
      </c>
      <c r="J775">
        <v>0</v>
      </c>
      <c r="K775">
        <v>2.65299565592293</v>
      </c>
      <c r="L775">
        <v>0</v>
      </c>
      <c r="M775">
        <v>1</v>
      </c>
    </row>
    <row r="776" spans="4:13" x14ac:dyDescent="0.2">
      <c r="D776" t="s">
        <v>3481</v>
      </c>
      <c r="E776" t="str">
        <v>ECOAH161c_m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4:13" x14ac:dyDescent="0.2">
      <c r="D777" t="s">
        <v>3481</v>
      </c>
      <c r="E777" t="str">
        <v>ECOAH161c_x</v>
      </c>
      <c r="F777">
        <v>0</v>
      </c>
      <c r="G777">
        <v>2.2912235210243401</v>
      </c>
      <c r="H777">
        <v>0</v>
      </c>
      <c r="I777">
        <v>0</v>
      </c>
      <c r="J777">
        <v>0</v>
      </c>
      <c r="K777">
        <v>2.2912235210243401</v>
      </c>
      <c r="L777">
        <v>0</v>
      </c>
      <c r="M777">
        <v>1</v>
      </c>
    </row>
    <row r="778" spans="4:13" x14ac:dyDescent="0.2">
      <c r="D778" t="s">
        <v>3481</v>
      </c>
      <c r="E778" t="str">
        <v>ECOAH162_x</v>
      </c>
      <c r="F778">
        <v>0</v>
      </c>
      <c r="G778">
        <v>2.1916051070667302</v>
      </c>
      <c r="H778">
        <v>0</v>
      </c>
      <c r="I778">
        <v>0</v>
      </c>
      <c r="J778">
        <v>0</v>
      </c>
      <c r="K778">
        <v>2.1916051070667302</v>
      </c>
      <c r="L778">
        <v>0</v>
      </c>
      <c r="M778">
        <v>1</v>
      </c>
    </row>
    <row r="779" spans="4:13" x14ac:dyDescent="0.2">
      <c r="D779" t="s">
        <v>3481</v>
      </c>
      <c r="E779" t="str">
        <v>ECOAH163_x</v>
      </c>
      <c r="F779">
        <v>0</v>
      </c>
      <c r="G779">
        <v>2.1002882276056098</v>
      </c>
      <c r="H779">
        <v>0</v>
      </c>
      <c r="I779">
        <v>0</v>
      </c>
      <c r="J779">
        <v>0</v>
      </c>
      <c r="K779">
        <v>2.1002882276056098</v>
      </c>
      <c r="L779">
        <v>0</v>
      </c>
      <c r="M779">
        <v>1</v>
      </c>
    </row>
    <row r="780" spans="4:13" x14ac:dyDescent="0.2">
      <c r="D780" t="s">
        <v>3481</v>
      </c>
      <c r="E780" t="str">
        <v>ECOAH180_m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4:13" x14ac:dyDescent="0.2">
      <c r="D781" t="s">
        <v>3481</v>
      </c>
      <c r="E781" t="str">
        <v>ECOAH180_x</v>
      </c>
      <c r="F781">
        <v>0</v>
      </c>
      <c r="G781">
        <v>10.2849574377328</v>
      </c>
      <c r="H781">
        <v>0</v>
      </c>
      <c r="I781">
        <v>0</v>
      </c>
      <c r="J781">
        <v>0</v>
      </c>
      <c r="K781">
        <v>10.2849574377328</v>
      </c>
      <c r="L781">
        <v>0</v>
      </c>
      <c r="M781">
        <v>1</v>
      </c>
    </row>
    <row r="782" spans="4:13" x14ac:dyDescent="0.2">
      <c r="D782" t="s">
        <v>3481</v>
      </c>
      <c r="E782" t="str">
        <v>ECOAH181a_m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4:13" x14ac:dyDescent="0.2">
      <c r="D783" t="s">
        <v>3481</v>
      </c>
      <c r="E783" t="str">
        <v>ECOAH181a_x</v>
      </c>
      <c r="F783">
        <v>0</v>
      </c>
      <c r="G783">
        <v>2.2912235210243401</v>
      </c>
      <c r="H783">
        <v>0</v>
      </c>
      <c r="I783">
        <v>0</v>
      </c>
      <c r="J783">
        <v>0</v>
      </c>
      <c r="K783">
        <v>2.2912235210243401</v>
      </c>
      <c r="L783">
        <v>0</v>
      </c>
      <c r="M783">
        <v>1</v>
      </c>
    </row>
    <row r="784" spans="4:13" x14ac:dyDescent="0.2">
      <c r="D784" t="s">
        <v>3481</v>
      </c>
      <c r="E784" t="str">
        <v>ECOAH182_x</v>
      </c>
      <c r="F784">
        <v>0</v>
      </c>
      <c r="G784">
        <v>2.1916051070667302</v>
      </c>
      <c r="H784">
        <v>0</v>
      </c>
      <c r="I784">
        <v>0</v>
      </c>
      <c r="J784">
        <v>0</v>
      </c>
      <c r="K784">
        <v>2.1916051070667302</v>
      </c>
      <c r="L784">
        <v>0</v>
      </c>
      <c r="M784">
        <v>1</v>
      </c>
    </row>
    <row r="785" spans="4:13" x14ac:dyDescent="0.2">
      <c r="D785" t="s">
        <v>3481</v>
      </c>
      <c r="E785" t="str">
        <v>ECOAH183_x</v>
      </c>
      <c r="F785">
        <v>0</v>
      </c>
      <c r="G785">
        <v>2.1002882276056098</v>
      </c>
      <c r="H785">
        <v>0</v>
      </c>
      <c r="I785">
        <v>0</v>
      </c>
      <c r="J785">
        <v>0</v>
      </c>
      <c r="K785">
        <v>2.1002882276056098</v>
      </c>
      <c r="L785">
        <v>0</v>
      </c>
      <c r="M785">
        <v>1</v>
      </c>
    </row>
    <row r="786" spans="4:13" x14ac:dyDescent="0.2">
      <c r="D786" t="s">
        <v>3481</v>
      </c>
      <c r="E786" t="str">
        <v>ECOAH200_x</v>
      </c>
      <c r="F786">
        <v>0</v>
      </c>
      <c r="G786">
        <v>7.3065489408915596</v>
      </c>
      <c r="H786">
        <v>0</v>
      </c>
      <c r="I786">
        <v>0</v>
      </c>
      <c r="J786">
        <v>0</v>
      </c>
      <c r="K786">
        <v>7.3065489408915596</v>
      </c>
      <c r="L786">
        <v>0</v>
      </c>
      <c r="M786">
        <v>1</v>
      </c>
    </row>
    <row r="787" spans="4:13" x14ac:dyDescent="0.2">
      <c r="D787" t="s">
        <v>3481</v>
      </c>
      <c r="E787" t="str">
        <v>ECOAH220_x</v>
      </c>
      <c r="F787">
        <v>0</v>
      </c>
      <c r="G787">
        <v>5.6657974487374902</v>
      </c>
      <c r="H787">
        <v>0</v>
      </c>
      <c r="I787">
        <v>0</v>
      </c>
      <c r="J787">
        <v>0</v>
      </c>
      <c r="K787">
        <v>5.6657974487374902</v>
      </c>
      <c r="L787">
        <v>0</v>
      </c>
      <c r="M787">
        <v>1</v>
      </c>
    </row>
    <row r="788" spans="4:13" x14ac:dyDescent="0.2">
      <c r="D788" t="s">
        <v>3481</v>
      </c>
      <c r="E788" t="str">
        <v>ECOAH240_x</v>
      </c>
      <c r="F788">
        <v>0</v>
      </c>
      <c r="G788">
        <v>4.62680633763968</v>
      </c>
      <c r="H788">
        <v>0</v>
      </c>
      <c r="I788">
        <v>0</v>
      </c>
      <c r="J788">
        <v>0</v>
      </c>
      <c r="K788">
        <v>4.62680633763968</v>
      </c>
      <c r="L788">
        <v>0</v>
      </c>
      <c r="M788">
        <v>1</v>
      </c>
    </row>
    <row r="789" spans="4:13" x14ac:dyDescent="0.2">
      <c r="D789" t="s">
        <v>3481</v>
      </c>
      <c r="E789" t="str">
        <v>ECOAH260_x</v>
      </c>
      <c r="F789">
        <v>0</v>
      </c>
      <c r="G789">
        <v>3.90982464393247</v>
      </c>
      <c r="H789">
        <v>0</v>
      </c>
      <c r="I789">
        <v>0</v>
      </c>
      <c r="J789">
        <v>0</v>
      </c>
      <c r="K789">
        <v>3.90982464393247</v>
      </c>
      <c r="L789">
        <v>0</v>
      </c>
      <c r="M789">
        <v>1</v>
      </c>
    </row>
    <row r="790" spans="4:13" x14ac:dyDescent="0.2">
      <c r="D790" t="s">
        <v>3481</v>
      </c>
      <c r="E790" t="str">
        <v>ECOAH40_m</v>
      </c>
      <c r="F790">
        <v>0</v>
      </c>
      <c r="G790">
        <v>2.8003843034741802</v>
      </c>
      <c r="H790">
        <v>0</v>
      </c>
      <c r="I790">
        <v>0</v>
      </c>
      <c r="J790">
        <v>0</v>
      </c>
      <c r="K790">
        <v>2.8003843034741802</v>
      </c>
      <c r="L790">
        <v>0</v>
      </c>
      <c r="M790">
        <v>1</v>
      </c>
    </row>
    <row r="791" spans="4:13" x14ac:dyDescent="0.2">
      <c r="D791" t="s">
        <v>3481</v>
      </c>
      <c r="E791" t="str">
        <v>ECOAH40_x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4:13" x14ac:dyDescent="0.2">
      <c r="D792" t="s">
        <v>3481</v>
      </c>
      <c r="E792" t="str">
        <v>ECOAH60_m</v>
      </c>
      <c r="F792">
        <v>0</v>
      </c>
      <c r="G792">
        <v>2.80038430347417</v>
      </c>
      <c r="H792">
        <v>0</v>
      </c>
      <c r="I792">
        <v>0</v>
      </c>
      <c r="J792">
        <v>0</v>
      </c>
      <c r="K792">
        <v>2.80038430347417</v>
      </c>
      <c r="L792">
        <v>0</v>
      </c>
      <c r="M792">
        <v>1</v>
      </c>
    </row>
    <row r="793" spans="4:13" x14ac:dyDescent="0.2">
      <c r="D793" t="s">
        <v>3481</v>
      </c>
      <c r="E793" t="str">
        <v>ECOAH60_x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4:13" x14ac:dyDescent="0.2">
      <c r="D794" t="s">
        <v>3481</v>
      </c>
      <c r="E794" t="str">
        <v>ECOAH80_m</v>
      </c>
      <c r="F794">
        <v>0</v>
      </c>
      <c r="G794">
        <v>2.8003843034741802</v>
      </c>
      <c r="H794">
        <v>0</v>
      </c>
      <c r="I794">
        <v>0</v>
      </c>
      <c r="J794">
        <v>0</v>
      </c>
      <c r="K794">
        <v>2.8003843034741802</v>
      </c>
      <c r="L794">
        <v>0</v>
      </c>
      <c r="M794">
        <v>1</v>
      </c>
    </row>
    <row r="795" spans="4:13" x14ac:dyDescent="0.2">
      <c r="D795" t="s">
        <v>3481</v>
      </c>
      <c r="E795" t="str">
        <v>ECOAH80_x</v>
      </c>
      <c r="F795">
        <v>0</v>
      </c>
      <c r="G795">
        <v>2.1002882276054802</v>
      </c>
      <c r="H795">
        <v>0</v>
      </c>
      <c r="I795">
        <v>0</v>
      </c>
      <c r="J795">
        <v>0</v>
      </c>
      <c r="K795">
        <v>2.1002882276054802</v>
      </c>
      <c r="L795">
        <v>0</v>
      </c>
      <c r="M795">
        <v>1</v>
      </c>
    </row>
    <row r="796" spans="4:13" x14ac:dyDescent="0.2">
      <c r="D796" t="s">
        <v>3481</v>
      </c>
      <c r="E796" t="str">
        <v>ECOAI101a_x</v>
      </c>
      <c r="F796">
        <v>0</v>
      </c>
      <c r="G796">
        <v>2.6529956559230201</v>
      </c>
      <c r="H796">
        <v>0</v>
      </c>
      <c r="I796">
        <v>0</v>
      </c>
      <c r="J796">
        <v>0</v>
      </c>
      <c r="K796">
        <v>2.6529956559230201</v>
      </c>
      <c r="L796">
        <v>0</v>
      </c>
      <c r="M796">
        <v>1</v>
      </c>
    </row>
    <row r="797" spans="4:13" x14ac:dyDescent="0.2">
      <c r="D797" t="s">
        <v>3481</v>
      </c>
      <c r="E797" t="str">
        <v>ECOAI101d_x</v>
      </c>
      <c r="F797">
        <v>0</v>
      </c>
      <c r="G797">
        <v>2.1916051070667302</v>
      </c>
      <c r="H797">
        <v>0</v>
      </c>
      <c r="I797">
        <v>0</v>
      </c>
      <c r="J797">
        <v>0</v>
      </c>
      <c r="K797">
        <v>2.1916051070667302</v>
      </c>
      <c r="L797">
        <v>0</v>
      </c>
      <c r="M797">
        <v>1</v>
      </c>
    </row>
    <row r="798" spans="4:13" x14ac:dyDescent="0.2">
      <c r="D798" t="s">
        <v>3481</v>
      </c>
      <c r="E798" t="str">
        <v>ECOAI102e_x</v>
      </c>
      <c r="F798">
        <v>0</v>
      </c>
      <c r="G798">
        <v>2.1002882276056098</v>
      </c>
      <c r="H798">
        <v>0</v>
      </c>
      <c r="I798">
        <v>0</v>
      </c>
      <c r="J798">
        <v>0</v>
      </c>
      <c r="K798">
        <v>2.1002882276056098</v>
      </c>
      <c r="L798">
        <v>0</v>
      </c>
      <c r="M798">
        <v>1</v>
      </c>
    </row>
    <row r="799" spans="4:13" x14ac:dyDescent="0.2">
      <c r="D799" t="s">
        <v>3481</v>
      </c>
      <c r="E799" t="str">
        <v>ECOAI121a_x</v>
      </c>
      <c r="F799">
        <v>0</v>
      </c>
      <c r="G799">
        <v>2.2912235210244098</v>
      </c>
      <c r="H799">
        <v>0</v>
      </c>
      <c r="I799">
        <v>0</v>
      </c>
      <c r="J799">
        <v>0</v>
      </c>
      <c r="K799">
        <v>2.2912235210244098</v>
      </c>
      <c r="L799">
        <v>0</v>
      </c>
      <c r="M799">
        <v>1</v>
      </c>
    </row>
    <row r="800" spans="4:13" x14ac:dyDescent="0.2">
      <c r="D800" t="s">
        <v>3481</v>
      </c>
      <c r="E800" t="str">
        <v>ECOAI121b_x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4:13" x14ac:dyDescent="0.2">
      <c r="D801" t="s">
        <v>3481</v>
      </c>
      <c r="E801" t="str">
        <v>ECOAI122c_x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4:13" x14ac:dyDescent="0.2">
      <c r="D802" t="s">
        <v>3481</v>
      </c>
      <c r="E802" t="str">
        <v>ECOAI122d_x</v>
      </c>
      <c r="F802">
        <v>0</v>
      </c>
      <c r="G802">
        <v>2.1916051070667302</v>
      </c>
      <c r="H802">
        <v>0</v>
      </c>
      <c r="I802">
        <v>0</v>
      </c>
      <c r="J802">
        <v>0</v>
      </c>
      <c r="K802">
        <v>2.1916051070667302</v>
      </c>
      <c r="L802">
        <v>0</v>
      </c>
      <c r="M802">
        <v>1</v>
      </c>
    </row>
    <row r="803" spans="4:13" x14ac:dyDescent="0.2">
      <c r="D803" t="s">
        <v>3481</v>
      </c>
      <c r="E803" t="str">
        <v>ECOAI123e_x</v>
      </c>
      <c r="F803">
        <v>0</v>
      </c>
      <c r="G803">
        <v>2.1002882276056098</v>
      </c>
      <c r="H803">
        <v>0</v>
      </c>
      <c r="I803">
        <v>0</v>
      </c>
      <c r="J803">
        <v>0</v>
      </c>
      <c r="K803">
        <v>2.1002882276056098</v>
      </c>
      <c r="L803">
        <v>0</v>
      </c>
      <c r="M803">
        <v>1</v>
      </c>
    </row>
    <row r="804" spans="4:13" x14ac:dyDescent="0.2">
      <c r="D804" t="s">
        <v>3481</v>
      </c>
      <c r="E804" t="str">
        <v>ECOAI141a_x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4:13" x14ac:dyDescent="0.2">
      <c r="D805" t="s">
        <v>3481</v>
      </c>
      <c r="E805" t="str">
        <v>ECOAI142c_x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4:13" x14ac:dyDescent="0.2">
      <c r="D806" t="s">
        <v>3481</v>
      </c>
      <c r="E806" t="str">
        <v>ECOAI81e_x</v>
      </c>
      <c r="F806">
        <v>0</v>
      </c>
      <c r="G806">
        <v>2.1002882276056098</v>
      </c>
      <c r="H806">
        <v>0</v>
      </c>
      <c r="I806">
        <v>0</v>
      </c>
      <c r="J806">
        <v>0</v>
      </c>
      <c r="K806">
        <v>2.1002882276056098</v>
      </c>
      <c r="L806">
        <v>0</v>
      </c>
      <c r="M806">
        <v>1</v>
      </c>
    </row>
    <row r="807" spans="4:13" x14ac:dyDescent="0.2">
      <c r="D807" t="s">
        <v>3481</v>
      </c>
      <c r="E807" t="str">
        <v>ECOAI82e_x</v>
      </c>
      <c r="F807">
        <v>0</v>
      </c>
      <c r="G807">
        <v>2.1002882276056098</v>
      </c>
      <c r="H807">
        <v>0</v>
      </c>
      <c r="I807">
        <v>0</v>
      </c>
      <c r="J807">
        <v>0</v>
      </c>
      <c r="K807">
        <v>2.1002882276056098</v>
      </c>
      <c r="L807">
        <v>0</v>
      </c>
      <c r="M807">
        <v>1</v>
      </c>
    </row>
    <row r="808" spans="4:13" x14ac:dyDescent="0.2">
      <c r="D808" t="s">
        <v>3481</v>
      </c>
      <c r="E808" t="str">
        <v>ECOAR122_x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4:13" x14ac:dyDescent="0.2">
      <c r="D809" t="s">
        <v>3481</v>
      </c>
      <c r="E809" t="str">
        <v>ECOAR142_x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4:13" x14ac:dyDescent="0.2">
      <c r="D810" t="s">
        <v>3468</v>
      </c>
      <c r="E810" t="str">
        <v>ECOAR200_rm</v>
      </c>
      <c r="F810">
        <v>2.3783842629999902E-3</v>
      </c>
      <c r="G810">
        <v>7.3089273251549498</v>
      </c>
      <c r="H810">
        <v>0</v>
      </c>
      <c r="I810">
        <v>0</v>
      </c>
      <c r="J810">
        <v>2.3783842629999902E-3</v>
      </c>
      <c r="K810">
        <v>7.3089273251549498</v>
      </c>
      <c r="L810">
        <v>1</v>
      </c>
      <c r="M810">
        <v>1</v>
      </c>
    </row>
    <row r="811" spans="4:13" x14ac:dyDescent="0.2">
      <c r="D811" t="s">
        <v>3468</v>
      </c>
      <c r="E811" t="str">
        <v>ECOAR220_rm</v>
      </c>
      <c r="F811">
        <v>2.3783842629999902E-3</v>
      </c>
      <c r="G811">
        <v>5.6681758330006602</v>
      </c>
      <c r="H811">
        <v>0</v>
      </c>
      <c r="I811">
        <v>0</v>
      </c>
      <c r="J811">
        <v>2.3783842629999902E-3</v>
      </c>
      <c r="K811">
        <v>5.6681758330006602</v>
      </c>
      <c r="L811">
        <v>1</v>
      </c>
      <c r="M811">
        <v>1</v>
      </c>
    </row>
    <row r="812" spans="4:13" x14ac:dyDescent="0.2">
      <c r="D812" t="s">
        <v>3468</v>
      </c>
      <c r="E812" t="str">
        <v>ECOAR240_rm</v>
      </c>
      <c r="F812">
        <v>1.9455280129999999E-3</v>
      </c>
      <c r="G812">
        <v>4.6287518656527604</v>
      </c>
      <c r="H812">
        <v>0</v>
      </c>
      <c r="I812">
        <v>0</v>
      </c>
      <c r="J812">
        <v>1.9455280129999999E-3</v>
      </c>
      <c r="K812">
        <v>4.6287518656527604</v>
      </c>
      <c r="L812">
        <v>1</v>
      </c>
      <c r="M812">
        <v>1</v>
      </c>
    </row>
    <row r="813" spans="4:13" x14ac:dyDescent="0.2">
      <c r="D813" t="s">
        <v>3468</v>
      </c>
      <c r="E813" t="str">
        <v>ECOAR260_rm</v>
      </c>
      <c r="F813">
        <v>4.0404999999999998E-4</v>
      </c>
      <c r="G813">
        <v>3.9102286939326998</v>
      </c>
      <c r="H813">
        <v>0</v>
      </c>
      <c r="I813">
        <v>0</v>
      </c>
      <c r="J813">
        <v>4.0404999999999998E-4</v>
      </c>
      <c r="K813">
        <v>3.9102286939326998</v>
      </c>
      <c r="L813">
        <v>1</v>
      </c>
      <c r="M813">
        <v>1</v>
      </c>
    </row>
    <row r="814" spans="4:13" x14ac:dyDescent="0.2">
      <c r="D814" t="s">
        <v>3480</v>
      </c>
      <c r="E814" t="str">
        <v>EGHLAT_c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4:13" x14ac:dyDescent="0.2">
      <c r="D815" t="s">
        <v>3471</v>
      </c>
      <c r="E815" t="str">
        <v>EGHLAT_m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4:13" x14ac:dyDescent="0.2">
      <c r="D816" t="s">
        <v>3480</v>
      </c>
      <c r="E816" t="str">
        <v>EGHLAT_x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4:13" x14ac:dyDescent="0.2">
      <c r="D817" t="s">
        <v>3527</v>
      </c>
      <c r="E817" t="str">
        <v>ENO_c</v>
      </c>
      <c r="F817">
        <v>-60.861823183185699</v>
      </c>
      <c r="G817">
        <v>9.5462712333334494</v>
      </c>
      <c r="H817">
        <v>0</v>
      </c>
      <c r="I817">
        <v>0</v>
      </c>
      <c r="J817">
        <v>-60.861823183185699</v>
      </c>
      <c r="K817">
        <v>9.5462712333334494</v>
      </c>
      <c r="L817">
        <v>-1</v>
      </c>
      <c r="M817">
        <v>1</v>
      </c>
    </row>
    <row r="818" spans="4:13" x14ac:dyDescent="0.2">
      <c r="D818" t="s">
        <v>3501</v>
      </c>
      <c r="E818" t="str">
        <v>EPGALURS_e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4:13" x14ac:dyDescent="0.2">
      <c r="D819" t="s">
        <v>3460</v>
      </c>
      <c r="E819" t="str">
        <v>EPISTt_c_e</v>
      </c>
      <c r="F819">
        <v>-0.42158925551022403</v>
      </c>
      <c r="G819">
        <v>0</v>
      </c>
      <c r="H819">
        <v>0</v>
      </c>
      <c r="I819">
        <v>0</v>
      </c>
      <c r="J819">
        <v>-0.42158925551022403</v>
      </c>
      <c r="K819">
        <v>0</v>
      </c>
      <c r="L819">
        <v>-1</v>
      </c>
      <c r="M819">
        <v>0</v>
      </c>
    </row>
    <row r="820" spans="4:13" x14ac:dyDescent="0.2">
      <c r="D820" t="s">
        <v>3460</v>
      </c>
      <c r="E820" t="str">
        <v>EPISTt_c_rm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4:13" x14ac:dyDescent="0.2">
      <c r="D821" t="s">
        <v>3460</v>
      </c>
      <c r="E821" t="str">
        <v>EPISTt_l_rm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4:13" x14ac:dyDescent="0.2">
      <c r="D822" t="s">
        <v>3460</v>
      </c>
      <c r="E822" t="str">
        <v>ERGSTESTt_c_rm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4:13" x14ac:dyDescent="0.2">
      <c r="D823" t="s">
        <v>3460</v>
      </c>
      <c r="E823" t="str">
        <v>ERGSTESTt_l_rm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4:13" x14ac:dyDescent="0.2">
      <c r="D824" t="s">
        <v>3471</v>
      </c>
      <c r="E824" t="str">
        <v>ERGSTGLCT_c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4:13" x14ac:dyDescent="0.2">
      <c r="D825" t="s">
        <v>3460</v>
      </c>
      <c r="E825" t="str">
        <v>ERGSTt_c_e</v>
      </c>
      <c r="F825">
        <v>-0.41029668616620102</v>
      </c>
      <c r="G825">
        <v>0</v>
      </c>
      <c r="H825">
        <v>0</v>
      </c>
      <c r="I825">
        <v>0</v>
      </c>
      <c r="J825">
        <v>-0.41029668616620102</v>
      </c>
      <c r="K825">
        <v>0</v>
      </c>
      <c r="L825">
        <v>-1</v>
      </c>
      <c r="M825">
        <v>0</v>
      </c>
    </row>
    <row r="826" spans="4:13" x14ac:dyDescent="0.2">
      <c r="D826" t="s">
        <v>3460</v>
      </c>
      <c r="E826" t="str">
        <v>ERGSTt_c_en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4:13" x14ac:dyDescent="0.2">
      <c r="D827" t="s">
        <v>3460</v>
      </c>
      <c r="E827" t="str">
        <v>ERGSTt_c_l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4:13" x14ac:dyDescent="0.2">
      <c r="D828" t="s">
        <v>3460</v>
      </c>
      <c r="E828" t="str">
        <v>ERGSTt_c_r</v>
      </c>
      <c r="F828">
        <v>0</v>
      </c>
      <c r="G828">
        <v>0.41029668616620102</v>
      </c>
      <c r="H828">
        <v>0</v>
      </c>
      <c r="I828">
        <v>0</v>
      </c>
      <c r="J828">
        <v>0</v>
      </c>
      <c r="K828">
        <v>0.41029668616620102</v>
      </c>
      <c r="L828">
        <v>0</v>
      </c>
      <c r="M828">
        <v>1</v>
      </c>
    </row>
    <row r="829" spans="4:13" x14ac:dyDescent="0.2">
      <c r="D829" t="s">
        <v>3460</v>
      </c>
      <c r="E829" t="str">
        <v>ERGSTt_c_rm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4:13" x14ac:dyDescent="0.2">
      <c r="D830" t="s">
        <v>3460</v>
      </c>
      <c r="E830" t="str">
        <v>ERGTETROLt_c_e</v>
      </c>
      <c r="F830">
        <v>-0.413993052708237</v>
      </c>
      <c r="G830">
        <v>0</v>
      </c>
      <c r="H830">
        <v>0</v>
      </c>
      <c r="I830">
        <v>0</v>
      </c>
      <c r="J830">
        <v>-0.413993052708237</v>
      </c>
      <c r="K830">
        <v>0</v>
      </c>
      <c r="L830">
        <v>-1</v>
      </c>
      <c r="M830">
        <v>0</v>
      </c>
    </row>
    <row r="831" spans="4:13" x14ac:dyDescent="0.2">
      <c r="D831" t="s">
        <v>3460</v>
      </c>
      <c r="E831" t="str">
        <v>ERGTETROLt_c_r</v>
      </c>
      <c r="F831">
        <v>0</v>
      </c>
      <c r="G831">
        <v>0.41029668616620102</v>
      </c>
      <c r="H831">
        <v>0</v>
      </c>
      <c r="I831">
        <v>0</v>
      </c>
      <c r="J831">
        <v>0</v>
      </c>
      <c r="K831">
        <v>0.41029668616620102</v>
      </c>
      <c r="L831">
        <v>0</v>
      </c>
      <c r="M831">
        <v>1</v>
      </c>
    </row>
    <row r="832" spans="4:13" x14ac:dyDescent="0.2">
      <c r="D832" t="s">
        <v>3460</v>
      </c>
      <c r="E832" t="str">
        <v>ETACt_c_e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4:13" x14ac:dyDescent="0.2">
      <c r="D833" t="s">
        <v>3509</v>
      </c>
      <c r="E833" t="str">
        <v>ETFOXRq9_c</v>
      </c>
      <c r="F833">
        <v>0</v>
      </c>
      <c r="G833">
        <v>1.4940856480428699</v>
      </c>
      <c r="H833">
        <v>0</v>
      </c>
      <c r="I833">
        <v>0</v>
      </c>
      <c r="J833">
        <v>0</v>
      </c>
      <c r="K833">
        <v>1.4940856480428699</v>
      </c>
      <c r="L833">
        <v>0</v>
      </c>
      <c r="M833">
        <v>1</v>
      </c>
    </row>
    <row r="834" spans="4:13" x14ac:dyDescent="0.2">
      <c r="D834" t="s">
        <v>3509</v>
      </c>
      <c r="E834" t="str">
        <v>ETFOXRq9_m</v>
      </c>
      <c r="F834">
        <v>0</v>
      </c>
      <c r="G834">
        <v>50.261724962535098</v>
      </c>
      <c r="H834">
        <v>0</v>
      </c>
      <c r="I834">
        <v>0</v>
      </c>
      <c r="J834">
        <v>0</v>
      </c>
      <c r="K834">
        <v>50.261724962535098</v>
      </c>
      <c r="L834">
        <v>0</v>
      </c>
      <c r="M834">
        <v>1</v>
      </c>
    </row>
    <row r="835" spans="4:13" x14ac:dyDescent="0.2">
      <c r="D835" t="s">
        <v>3487</v>
      </c>
      <c r="E835" t="str">
        <v>ETHAK_c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4:13" x14ac:dyDescent="0.2">
      <c r="D836" t="s">
        <v>3463</v>
      </c>
      <c r="E836" t="str">
        <v>ETHAPT_rm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4:13" x14ac:dyDescent="0.2">
      <c r="D837" t="s">
        <v>3460</v>
      </c>
      <c r="E837" t="str">
        <v>ETHAt_c_e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4:13" x14ac:dyDescent="0.2">
      <c r="D838" t="s">
        <v>3529</v>
      </c>
      <c r="E838" t="str">
        <v>ETNO2OX_c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4:13" x14ac:dyDescent="0.2">
      <c r="D839" t="s">
        <v>3460</v>
      </c>
      <c r="E839" t="str">
        <v>ETOHt_c_e</v>
      </c>
      <c r="F839">
        <v>0</v>
      </c>
      <c r="G839">
        <v>8.1467481145469094</v>
      </c>
      <c r="H839">
        <v>0</v>
      </c>
      <c r="I839">
        <v>0</v>
      </c>
      <c r="J839">
        <v>0</v>
      </c>
      <c r="K839">
        <v>8.1467481145469094</v>
      </c>
      <c r="L839">
        <v>0</v>
      </c>
      <c r="M839">
        <v>1</v>
      </c>
    </row>
    <row r="840" spans="4:13" x14ac:dyDescent="0.2">
      <c r="D840" t="s">
        <v>3460</v>
      </c>
      <c r="E840" t="str">
        <v>ETOHt_c_m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4:13" x14ac:dyDescent="0.2">
      <c r="D841" t="s">
        <v>3530</v>
      </c>
      <c r="E841" t="str">
        <v>EX_13BDglucan_e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4:13" x14ac:dyDescent="0.2">
      <c r="D842" t="s">
        <v>3530</v>
      </c>
      <c r="E842" t="str">
        <v>EX_14dmlanost_e</v>
      </c>
      <c r="F842">
        <v>0</v>
      </c>
      <c r="G842">
        <v>0.46466944726031001</v>
      </c>
      <c r="H842">
        <v>0</v>
      </c>
      <c r="I842">
        <v>0</v>
      </c>
      <c r="J842">
        <v>0</v>
      </c>
      <c r="K842">
        <v>0.46466944726031001</v>
      </c>
      <c r="L842">
        <v>0</v>
      </c>
      <c r="M842">
        <v>1</v>
      </c>
    </row>
    <row r="843" spans="4:13" x14ac:dyDescent="0.2">
      <c r="D843" t="s">
        <v>3530</v>
      </c>
      <c r="E843" t="str">
        <v>EX_2mbac_e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4:13" x14ac:dyDescent="0.2">
      <c r="D844" t="s">
        <v>3530</v>
      </c>
      <c r="E844" t="str">
        <v>EX_2mbald_e</v>
      </c>
      <c r="F844">
        <v>0</v>
      </c>
      <c r="G844">
        <v>3.2299306328942001</v>
      </c>
      <c r="H844">
        <v>0</v>
      </c>
      <c r="I844">
        <v>12.72794031412</v>
      </c>
      <c r="J844">
        <v>0</v>
      </c>
      <c r="K844">
        <v>-9.498009681225799</v>
      </c>
      <c r="L844">
        <v>0</v>
      </c>
      <c r="M844">
        <v>-0.59519278685499866</v>
      </c>
    </row>
    <row r="845" spans="4:13" x14ac:dyDescent="0.2">
      <c r="D845" t="s">
        <v>3530</v>
      </c>
      <c r="E845" t="str">
        <v>EX_2mbtoh_e</v>
      </c>
      <c r="F845">
        <v>0</v>
      </c>
      <c r="G845">
        <v>3.0465507710720598</v>
      </c>
      <c r="H845">
        <v>0</v>
      </c>
      <c r="I845">
        <v>0</v>
      </c>
      <c r="J845">
        <v>0</v>
      </c>
      <c r="K845">
        <v>3.0465507710720598</v>
      </c>
      <c r="L845">
        <v>0</v>
      </c>
      <c r="M845">
        <v>1</v>
      </c>
    </row>
    <row r="846" spans="4:13" x14ac:dyDescent="0.2">
      <c r="D846" t="s">
        <v>3530</v>
      </c>
      <c r="E846" t="str">
        <v>EX_2phetoh_e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4:13" x14ac:dyDescent="0.2">
      <c r="D847" t="s">
        <v>3530</v>
      </c>
      <c r="E847" t="str">
        <v>EX_3c3hmp_e</v>
      </c>
      <c r="F847">
        <v>0</v>
      </c>
      <c r="G847">
        <v>2.9777976830086299</v>
      </c>
      <c r="H847">
        <v>0</v>
      </c>
      <c r="I847">
        <v>13.27291864357</v>
      </c>
      <c r="J847">
        <v>0</v>
      </c>
      <c r="K847">
        <v>-10.29512096056137</v>
      </c>
      <c r="L847">
        <v>0</v>
      </c>
      <c r="M847">
        <v>-0.63351797875662441</v>
      </c>
    </row>
    <row r="848" spans="4:13" x14ac:dyDescent="0.2">
      <c r="D848" t="s">
        <v>3530</v>
      </c>
      <c r="E848" t="str">
        <v>EX_3mbald_e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4:13" x14ac:dyDescent="0.2">
      <c r="D849" t="s">
        <v>3530</v>
      </c>
      <c r="E849" t="str">
        <v>EX_3mop_e</v>
      </c>
      <c r="F849">
        <v>0</v>
      </c>
      <c r="G849">
        <v>3.16639934585851</v>
      </c>
      <c r="H849">
        <v>0</v>
      </c>
      <c r="I849">
        <v>0</v>
      </c>
      <c r="J849">
        <v>0</v>
      </c>
      <c r="K849">
        <v>3.16639934585851</v>
      </c>
      <c r="L849">
        <v>0</v>
      </c>
      <c r="M849">
        <v>1</v>
      </c>
    </row>
    <row r="850" spans="4:13" x14ac:dyDescent="0.2">
      <c r="D850" t="s">
        <v>3530</v>
      </c>
      <c r="E850" t="str">
        <v>EX_4abut_e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4:13" x14ac:dyDescent="0.2">
      <c r="D851" t="s">
        <v>3530</v>
      </c>
      <c r="E851" t="str">
        <v>EX_4abz_e</v>
      </c>
      <c r="F851">
        <v>0</v>
      </c>
      <c r="G851">
        <v>2.8971155139768099</v>
      </c>
      <c r="H851">
        <v>-1000</v>
      </c>
      <c r="I851">
        <v>1000</v>
      </c>
      <c r="J851">
        <v>1000</v>
      </c>
      <c r="K851">
        <v>-997.10288448602319</v>
      </c>
      <c r="L851">
        <v>1</v>
      </c>
      <c r="M851">
        <v>-0.99422250703654269</v>
      </c>
    </row>
    <row r="852" spans="4:13" x14ac:dyDescent="0.2">
      <c r="D852" t="s">
        <v>3530</v>
      </c>
      <c r="E852" t="str">
        <v>EX_5aop_e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4:13" x14ac:dyDescent="0.2">
      <c r="D853" t="s">
        <v>3530</v>
      </c>
      <c r="E853" t="str">
        <v>EX_5fthf_e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4:13" x14ac:dyDescent="0.2">
      <c r="D854" t="s">
        <v>3530</v>
      </c>
      <c r="E854" t="str">
        <v>EX_8aonn_e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4:13" x14ac:dyDescent="0.2">
      <c r="D855" t="s">
        <v>3530</v>
      </c>
      <c r="E855" t="str">
        <v>EX_abt__D_e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4:13" x14ac:dyDescent="0.2">
      <c r="D856" t="s">
        <v>3530</v>
      </c>
      <c r="E856" t="str">
        <v>EX_abt__L_e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4:13" x14ac:dyDescent="0.2">
      <c r="D857" t="s">
        <v>3530</v>
      </c>
      <c r="E857" t="str">
        <v>EX_ac_e</v>
      </c>
      <c r="F857">
        <v>0</v>
      </c>
      <c r="G857">
        <v>11.435091110245001</v>
      </c>
      <c r="H857">
        <v>0</v>
      </c>
      <c r="I857">
        <v>0</v>
      </c>
      <c r="J857">
        <v>0</v>
      </c>
      <c r="K857">
        <v>11.435091110245001</v>
      </c>
      <c r="L857">
        <v>0</v>
      </c>
      <c r="M857">
        <v>1</v>
      </c>
    </row>
    <row r="858" spans="4:13" x14ac:dyDescent="0.2">
      <c r="D858" t="s">
        <v>3530</v>
      </c>
      <c r="E858" t="str">
        <v>EX_acald_e</v>
      </c>
      <c r="F858">
        <v>0</v>
      </c>
      <c r="G858">
        <v>9.2357258771568507</v>
      </c>
      <c r="H858">
        <v>0</v>
      </c>
      <c r="I858">
        <v>83.045185102910011</v>
      </c>
      <c r="J858">
        <v>0</v>
      </c>
      <c r="K858">
        <v>-73.809459225753159</v>
      </c>
      <c r="L858">
        <v>0</v>
      </c>
      <c r="M858">
        <v>-0.79983453177761077</v>
      </c>
    </row>
    <row r="859" spans="4:13" x14ac:dyDescent="0.2">
      <c r="D859" t="s">
        <v>3530</v>
      </c>
      <c r="E859" t="str">
        <v>EX_ade_e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4:13" x14ac:dyDescent="0.2">
      <c r="D860" t="s">
        <v>3530</v>
      </c>
      <c r="E860" t="str">
        <v>EX_adn_e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4:13" x14ac:dyDescent="0.2">
      <c r="D861" t="s">
        <v>3530</v>
      </c>
      <c r="E861" t="str">
        <v>EX_akg_e</v>
      </c>
      <c r="F861">
        <v>0</v>
      </c>
      <c r="G861">
        <v>5.0261724962534897</v>
      </c>
      <c r="H861">
        <v>0</v>
      </c>
      <c r="I861">
        <v>13.102796049450001</v>
      </c>
      <c r="J861">
        <v>0</v>
      </c>
      <c r="K861">
        <v>-8.0766235531965123</v>
      </c>
      <c r="L861">
        <v>0</v>
      </c>
      <c r="M861">
        <v>-0.44550927058178647</v>
      </c>
    </row>
    <row r="862" spans="4:13" x14ac:dyDescent="0.2">
      <c r="D862" t="s">
        <v>3530</v>
      </c>
      <c r="E862" t="str">
        <v>EX_ala__L_e</v>
      </c>
      <c r="F862">
        <v>0</v>
      </c>
      <c r="G862">
        <v>7.1802464232192698</v>
      </c>
      <c r="H862">
        <v>0</v>
      </c>
      <c r="I862">
        <v>0</v>
      </c>
      <c r="J862">
        <v>0</v>
      </c>
      <c r="K862">
        <v>7.1802464232192698</v>
      </c>
      <c r="L862">
        <v>0</v>
      </c>
      <c r="M862">
        <v>1</v>
      </c>
    </row>
    <row r="863" spans="4:13" x14ac:dyDescent="0.2">
      <c r="D863" t="s">
        <v>3530</v>
      </c>
      <c r="E863" t="str">
        <v>EX_alltn_e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4:13" x14ac:dyDescent="0.2">
      <c r="D864" t="s">
        <v>3530</v>
      </c>
      <c r="E864" t="str">
        <v>EX_alltt_e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4:13" x14ac:dyDescent="0.2">
      <c r="D865" t="s">
        <v>3530</v>
      </c>
      <c r="E865" t="str">
        <v>EX_amet_e</v>
      </c>
      <c r="F865">
        <v>0</v>
      </c>
      <c r="G865">
        <v>1.2506195054649401</v>
      </c>
      <c r="H865">
        <v>0</v>
      </c>
      <c r="I865">
        <v>0</v>
      </c>
      <c r="J865">
        <v>0</v>
      </c>
      <c r="K865">
        <v>1.2506195054649401</v>
      </c>
      <c r="L865">
        <v>0</v>
      </c>
      <c r="M865">
        <v>1</v>
      </c>
    </row>
    <row r="866" spans="4:13" x14ac:dyDescent="0.2">
      <c r="D866" t="s">
        <v>3530</v>
      </c>
      <c r="E866" t="str">
        <v>EX_arab__D_e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4:13" x14ac:dyDescent="0.2">
      <c r="D867" t="s">
        <v>3530</v>
      </c>
      <c r="E867" t="str">
        <v>EX_arab__L_e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4:13" x14ac:dyDescent="0.2">
      <c r="D868" t="s">
        <v>3530</v>
      </c>
      <c r="E868" t="str">
        <v>EX_arach_e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4:13" x14ac:dyDescent="0.2">
      <c r="D869" t="s">
        <v>3530</v>
      </c>
      <c r="E869" t="str">
        <v>EX_arg__L_e</v>
      </c>
      <c r="F869">
        <v>0</v>
      </c>
      <c r="G869">
        <v>3.3890949196670799</v>
      </c>
      <c r="H869">
        <v>0</v>
      </c>
      <c r="I869">
        <v>0</v>
      </c>
      <c r="J869">
        <v>0</v>
      </c>
      <c r="K869">
        <v>3.3890949196670799</v>
      </c>
      <c r="L869">
        <v>0</v>
      </c>
      <c r="M869">
        <v>1</v>
      </c>
    </row>
    <row r="870" spans="4:13" x14ac:dyDescent="0.2">
      <c r="D870" t="s">
        <v>3530</v>
      </c>
      <c r="E870" t="str">
        <v>EX_asn__L_e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4:13" x14ac:dyDescent="0.2">
      <c r="D871" t="s">
        <v>3530</v>
      </c>
      <c r="E871" t="str">
        <v>EX_asp__L_e</v>
      </c>
      <c r="F871">
        <v>0</v>
      </c>
      <c r="G871">
        <v>6.4552758116304902</v>
      </c>
      <c r="H871">
        <v>0</v>
      </c>
      <c r="I871">
        <v>0</v>
      </c>
      <c r="J871">
        <v>0</v>
      </c>
      <c r="K871">
        <v>6.4552758116304902</v>
      </c>
      <c r="L871">
        <v>0</v>
      </c>
      <c r="M871">
        <v>1</v>
      </c>
    </row>
    <row r="872" spans="4:13" x14ac:dyDescent="0.2">
      <c r="D872" t="s">
        <v>3530</v>
      </c>
      <c r="E872" t="str">
        <v>EX_btd_e</v>
      </c>
      <c r="F872">
        <v>0</v>
      </c>
      <c r="G872">
        <v>4.3534814726292801</v>
      </c>
      <c r="H872">
        <v>0</v>
      </c>
      <c r="I872">
        <v>0</v>
      </c>
      <c r="J872">
        <v>0</v>
      </c>
      <c r="K872">
        <v>4.3534814726292801</v>
      </c>
      <c r="L872">
        <v>0</v>
      </c>
      <c r="M872">
        <v>1</v>
      </c>
    </row>
    <row r="873" spans="4:13" x14ac:dyDescent="0.2">
      <c r="D873" t="s">
        <v>3530</v>
      </c>
      <c r="E873" t="str">
        <v>EX_btn_c</v>
      </c>
      <c r="F873">
        <v>-1.0000000000000001E-5</v>
      </c>
      <c r="G873">
        <v>-1.0000000000000001E-5</v>
      </c>
      <c r="H873">
        <v>0</v>
      </c>
      <c r="I873">
        <v>0</v>
      </c>
      <c r="J873">
        <v>-1.0000000000000001E-5</v>
      </c>
      <c r="K873">
        <v>-1.0000000000000001E-5</v>
      </c>
      <c r="L873">
        <v>-1</v>
      </c>
      <c r="M873">
        <v>-1</v>
      </c>
    </row>
    <row r="874" spans="4:13" x14ac:dyDescent="0.2">
      <c r="D874" t="s">
        <v>3530</v>
      </c>
      <c r="E874" t="str">
        <v>EX_but_e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4:13" x14ac:dyDescent="0.2">
      <c r="D875" t="s">
        <v>3530</v>
      </c>
      <c r="E875" t="str">
        <v>EX_ca2_e</v>
      </c>
      <c r="F875">
        <v>-1.2860000000000001E-4</v>
      </c>
      <c r="G875">
        <v>-1.2860000000000001E-4</v>
      </c>
      <c r="H875">
        <v>0</v>
      </c>
      <c r="I875">
        <v>0</v>
      </c>
      <c r="J875">
        <v>-1.2860000000000001E-4</v>
      </c>
      <c r="K875">
        <v>-1.2860000000000001E-4</v>
      </c>
      <c r="L875">
        <v>-1</v>
      </c>
      <c r="M875">
        <v>-1</v>
      </c>
    </row>
    <row r="876" spans="4:13" x14ac:dyDescent="0.2">
      <c r="D876" t="s">
        <v>3530</v>
      </c>
      <c r="E876" t="str">
        <v>EX_caro_c</v>
      </c>
      <c r="F876">
        <v>0</v>
      </c>
      <c r="G876">
        <v>0.37352141201070599</v>
      </c>
      <c r="H876">
        <v>0</v>
      </c>
      <c r="I876">
        <v>0</v>
      </c>
      <c r="J876">
        <v>0</v>
      </c>
      <c r="K876">
        <v>0.37352141201070599</v>
      </c>
      <c r="L876">
        <v>0</v>
      </c>
      <c r="M876">
        <v>1</v>
      </c>
    </row>
    <row r="877" spans="4:13" x14ac:dyDescent="0.2">
      <c r="D877" t="s">
        <v>3530</v>
      </c>
      <c r="E877" t="str">
        <v>EX_cellb_e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4:13" x14ac:dyDescent="0.2">
      <c r="D878" t="s">
        <v>3530</v>
      </c>
      <c r="E878" t="str">
        <v>EX_chol_e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4:13" x14ac:dyDescent="0.2">
      <c r="D879" t="s">
        <v>3530</v>
      </c>
      <c r="E879" t="str">
        <v>EX_cit_e</v>
      </c>
      <c r="F879">
        <v>0</v>
      </c>
      <c r="G879">
        <v>4.3035172077536599</v>
      </c>
      <c r="H879">
        <v>0</v>
      </c>
      <c r="I879">
        <v>12.963094045050001</v>
      </c>
      <c r="J879">
        <v>0</v>
      </c>
      <c r="K879">
        <v>-8.659576837296342</v>
      </c>
      <c r="L879">
        <v>0</v>
      </c>
      <c r="M879">
        <v>-0.50152150358341141</v>
      </c>
    </row>
    <row r="880" spans="4:13" x14ac:dyDescent="0.2">
      <c r="D880" t="s">
        <v>3530</v>
      </c>
      <c r="E880" t="str">
        <v>EX_cl_e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4:13" x14ac:dyDescent="0.2">
      <c r="D881" t="s">
        <v>3530</v>
      </c>
      <c r="E881" t="str">
        <v>EX_co2_e</v>
      </c>
      <c r="F881">
        <v>0</v>
      </c>
      <c r="G881">
        <v>25.821103246521801</v>
      </c>
      <c r="H881">
        <v>0</v>
      </c>
      <c r="I881">
        <v>106.43332110012</v>
      </c>
      <c r="J881">
        <v>0</v>
      </c>
      <c r="K881">
        <v>-80.612217853598196</v>
      </c>
      <c r="L881">
        <v>0</v>
      </c>
      <c r="M881">
        <v>-0.60952378910448979</v>
      </c>
    </row>
    <row r="882" spans="4:13" x14ac:dyDescent="0.2">
      <c r="D882" t="s">
        <v>3530</v>
      </c>
      <c r="E882" t="str">
        <v>EX_cobalt2_e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4:13" x14ac:dyDescent="0.2">
      <c r="D883" t="s">
        <v>3530</v>
      </c>
      <c r="E883" t="str">
        <v>EX_crn_e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4:13" x14ac:dyDescent="0.2">
      <c r="D884" t="s">
        <v>3530</v>
      </c>
      <c r="E884" t="str">
        <v>EX_csn_e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4:13" x14ac:dyDescent="0.2">
      <c r="D885" t="s">
        <v>3530</v>
      </c>
      <c r="E885" t="str">
        <v>EX_cu2_e</v>
      </c>
      <c r="F885">
        <v>-1.1399999999999999E-5</v>
      </c>
      <c r="G885">
        <v>-1.1399999999999999E-5</v>
      </c>
      <c r="H885">
        <v>0</v>
      </c>
      <c r="I885">
        <v>0</v>
      </c>
      <c r="J885">
        <v>-1.1399999999999999E-5</v>
      </c>
      <c r="K885">
        <v>-1.1399999999999999E-5</v>
      </c>
      <c r="L885">
        <v>-1</v>
      </c>
      <c r="M885">
        <v>-1</v>
      </c>
    </row>
    <row r="886" spans="4:13" x14ac:dyDescent="0.2">
      <c r="D886" t="s">
        <v>3530</v>
      </c>
      <c r="E886" t="str">
        <v>EX_cys__L_e</v>
      </c>
      <c r="F886">
        <v>0</v>
      </c>
      <c r="G886">
        <v>4.3515258592402803</v>
      </c>
      <c r="H886">
        <v>0</v>
      </c>
      <c r="I886">
        <v>0</v>
      </c>
      <c r="J886">
        <v>0</v>
      </c>
      <c r="K886">
        <v>4.3515258592402803</v>
      </c>
      <c r="L886">
        <v>0</v>
      </c>
      <c r="M886">
        <v>1</v>
      </c>
    </row>
    <row r="887" spans="4:13" x14ac:dyDescent="0.2">
      <c r="D887" t="s">
        <v>3530</v>
      </c>
      <c r="E887" t="str">
        <v>EX_cytd_e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4:13" x14ac:dyDescent="0.2">
      <c r="D888" t="s">
        <v>3530</v>
      </c>
      <c r="E888" t="str">
        <v>EX_dad_2_e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4:13" x14ac:dyDescent="0.2">
      <c r="D889" t="s">
        <v>3530</v>
      </c>
      <c r="E889" t="str">
        <v>EX_dann_e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4:13" x14ac:dyDescent="0.2">
      <c r="D890" t="s">
        <v>3530</v>
      </c>
      <c r="E890" t="str">
        <v>EX_dca_e</v>
      </c>
      <c r="F890">
        <v>0</v>
      </c>
      <c r="G890">
        <v>1.1774719303827501</v>
      </c>
      <c r="H890">
        <v>0</v>
      </c>
      <c r="I890">
        <v>0</v>
      </c>
      <c r="J890">
        <v>0</v>
      </c>
      <c r="K890">
        <v>1.1774719303827501</v>
      </c>
      <c r="L890">
        <v>0</v>
      </c>
      <c r="M890">
        <v>1</v>
      </c>
    </row>
    <row r="891" spans="4:13" x14ac:dyDescent="0.2">
      <c r="D891" t="s">
        <v>3530</v>
      </c>
      <c r="E891" t="str">
        <v>EX_dcyt_e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4:13" x14ac:dyDescent="0.2">
      <c r="D892" t="s">
        <v>3530</v>
      </c>
      <c r="E892" t="str">
        <v>EX_ddca_e</v>
      </c>
      <c r="F892">
        <v>0</v>
      </c>
      <c r="G892">
        <v>1.1685700807372701</v>
      </c>
      <c r="H892">
        <v>0</v>
      </c>
      <c r="I892">
        <v>0</v>
      </c>
      <c r="J892">
        <v>0</v>
      </c>
      <c r="K892">
        <v>1.1685700807372701</v>
      </c>
      <c r="L892">
        <v>0</v>
      </c>
      <c r="M892">
        <v>1</v>
      </c>
    </row>
    <row r="893" spans="4:13" x14ac:dyDescent="0.2">
      <c r="D893" t="s">
        <v>3530</v>
      </c>
      <c r="E893" t="str">
        <v>EX_dgsn_e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4:13" x14ac:dyDescent="0.2">
      <c r="D894" t="s">
        <v>3530</v>
      </c>
      <c r="E894" t="str">
        <v>EX_din_e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4:13" x14ac:dyDescent="0.2">
      <c r="D895" t="s">
        <v>3530</v>
      </c>
      <c r="E895" t="str">
        <v>EX_docosa_e</v>
      </c>
      <c r="F895">
        <v>0</v>
      </c>
      <c r="G895">
        <v>0.46237063319698002</v>
      </c>
      <c r="H895">
        <v>0</v>
      </c>
      <c r="I895">
        <v>0</v>
      </c>
      <c r="J895">
        <v>0</v>
      </c>
      <c r="K895">
        <v>0.46237063319698002</v>
      </c>
      <c r="L895">
        <v>0</v>
      </c>
      <c r="M895">
        <v>1</v>
      </c>
    </row>
    <row r="896" spans="4:13" x14ac:dyDescent="0.2">
      <c r="D896" t="s">
        <v>3530</v>
      </c>
      <c r="E896" t="str">
        <v>EX_dttp_e</v>
      </c>
      <c r="F896">
        <v>0</v>
      </c>
      <c r="G896">
        <v>1.97763811724135</v>
      </c>
      <c r="H896">
        <v>0</v>
      </c>
      <c r="I896">
        <v>3.5759986450400003</v>
      </c>
      <c r="J896">
        <v>0</v>
      </c>
      <c r="K896">
        <v>-1.5983605277986503</v>
      </c>
      <c r="L896">
        <v>0</v>
      </c>
      <c r="M896">
        <v>-0.28780429765487003</v>
      </c>
    </row>
    <row r="897" spans="4:13" x14ac:dyDescent="0.2">
      <c r="D897" t="s">
        <v>3530</v>
      </c>
      <c r="E897" t="str">
        <v>EX_duri_e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4:13" x14ac:dyDescent="0.2">
      <c r="D898" t="s">
        <v>3530</v>
      </c>
      <c r="E898" t="str">
        <v>EX_epist_e</v>
      </c>
      <c r="F898">
        <v>0</v>
      </c>
      <c r="G898">
        <v>0.42158925551022502</v>
      </c>
      <c r="H898">
        <v>0</v>
      </c>
      <c r="I898">
        <v>0</v>
      </c>
      <c r="J898">
        <v>0</v>
      </c>
      <c r="K898">
        <v>0.42158925551022502</v>
      </c>
      <c r="L898">
        <v>0</v>
      </c>
      <c r="M898">
        <v>1</v>
      </c>
    </row>
    <row r="899" spans="4:13" x14ac:dyDescent="0.2">
      <c r="D899" t="s">
        <v>3530</v>
      </c>
      <c r="E899" t="str">
        <v>EX_ergst_e</v>
      </c>
      <c r="F899">
        <v>0</v>
      </c>
      <c r="G899">
        <v>0.41029668616620102</v>
      </c>
      <c r="H899">
        <v>0</v>
      </c>
      <c r="I899">
        <v>0</v>
      </c>
      <c r="J899">
        <v>0</v>
      </c>
      <c r="K899">
        <v>0.41029668616620102</v>
      </c>
      <c r="L899">
        <v>0</v>
      </c>
      <c r="M899">
        <v>1</v>
      </c>
    </row>
    <row r="900" spans="4:13" x14ac:dyDescent="0.2">
      <c r="D900" t="s">
        <v>3530</v>
      </c>
      <c r="E900" t="str">
        <v>EX_ergtetrol_e</v>
      </c>
      <c r="F900">
        <v>0</v>
      </c>
      <c r="G900">
        <v>0.41399305270824499</v>
      </c>
      <c r="H900">
        <v>0</v>
      </c>
      <c r="I900">
        <v>0</v>
      </c>
      <c r="J900">
        <v>0</v>
      </c>
      <c r="K900">
        <v>0.41399305270824499</v>
      </c>
      <c r="L900">
        <v>0</v>
      </c>
      <c r="M900">
        <v>1</v>
      </c>
    </row>
    <row r="901" spans="4:13" x14ac:dyDescent="0.2">
      <c r="D901" t="s">
        <v>3530</v>
      </c>
      <c r="E901" t="str">
        <v>EX_etac_e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4:13" x14ac:dyDescent="0.2">
      <c r="D902" t="s">
        <v>3530</v>
      </c>
      <c r="E902" t="str">
        <v>EX_etha_e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4:13" x14ac:dyDescent="0.2">
      <c r="D903" t="s">
        <v>3530</v>
      </c>
      <c r="E903" t="str">
        <v>EX_etoh_e</v>
      </c>
      <c r="F903">
        <v>0</v>
      </c>
      <c r="G903">
        <v>8.1467481145469094</v>
      </c>
      <c r="H903">
        <v>0</v>
      </c>
      <c r="I903">
        <v>0</v>
      </c>
      <c r="J903">
        <v>0</v>
      </c>
      <c r="K903">
        <v>8.1467481145469094</v>
      </c>
      <c r="L903">
        <v>0</v>
      </c>
      <c r="M903">
        <v>1</v>
      </c>
    </row>
    <row r="904" spans="4:13" x14ac:dyDescent="0.2">
      <c r="D904" t="s">
        <v>3530</v>
      </c>
      <c r="E904" t="str">
        <v>EX_fald_e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4:13" x14ac:dyDescent="0.2">
      <c r="D905" t="s">
        <v>3530</v>
      </c>
      <c r="E905" t="str">
        <v>EX_fe2_e</v>
      </c>
      <c r="F905">
        <v>-7.64E-5</v>
      </c>
      <c r="G905">
        <v>-7.64E-5</v>
      </c>
      <c r="H905">
        <v>0</v>
      </c>
      <c r="I905">
        <v>0</v>
      </c>
      <c r="J905">
        <v>-7.64E-5</v>
      </c>
      <c r="K905">
        <v>-7.64E-5</v>
      </c>
      <c r="L905">
        <v>-1</v>
      </c>
      <c r="M905">
        <v>-1</v>
      </c>
    </row>
    <row r="906" spans="4:13" x14ac:dyDescent="0.2">
      <c r="D906" t="s">
        <v>3530</v>
      </c>
      <c r="E906" t="str">
        <v>EX_fe3_e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4:13" x14ac:dyDescent="0.2">
      <c r="D907" t="s">
        <v>3530</v>
      </c>
      <c r="E907" t="str">
        <v>EX_fecost_e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4:13" x14ac:dyDescent="0.2">
      <c r="D908" t="s">
        <v>3530</v>
      </c>
      <c r="E908" t="str">
        <v>EX_fmn_e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4:13" x14ac:dyDescent="0.2">
      <c r="D909" t="s">
        <v>3530</v>
      </c>
      <c r="E909" t="str">
        <v>EX_fol_e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4:13" x14ac:dyDescent="0.2">
      <c r="D910" t="s">
        <v>3530</v>
      </c>
      <c r="E910" t="str">
        <v>EX_for_e</v>
      </c>
      <c r="F910">
        <v>0</v>
      </c>
      <c r="G910">
        <v>17.335645689927599</v>
      </c>
      <c r="H910">
        <v>0</v>
      </c>
      <c r="I910">
        <v>0</v>
      </c>
      <c r="J910">
        <v>0</v>
      </c>
      <c r="K910">
        <v>17.335645689927599</v>
      </c>
      <c r="L910">
        <v>0</v>
      </c>
      <c r="M910">
        <v>1</v>
      </c>
    </row>
    <row r="911" spans="4:13" x14ac:dyDescent="0.2">
      <c r="D911" t="s">
        <v>3530</v>
      </c>
      <c r="E911" t="str">
        <v>EX_fru_e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4:13" x14ac:dyDescent="0.2">
      <c r="D912" t="s">
        <v>3530</v>
      </c>
      <c r="E912" t="str">
        <v>EX_fum_e</v>
      </c>
      <c r="F912">
        <v>0</v>
      </c>
      <c r="G912">
        <v>6.4552758116304796</v>
      </c>
      <c r="H912">
        <v>0</v>
      </c>
      <c r="I912">
        <v>0</v>
      </c>
      <c r="J912">
        <v>0</v>
      </c>
      <c r="K912">
        <v>6.4552758116304796</v>
      </c>
      <c r="L912">
        <v>0</v>
      </c>
      <c r="M912">
        <v>1</v>
      </c>
    </row>
    <row r="913" spans="4:13" x14ac:dyDescent="0.2">
      <c r="D913" t="s">
        <v>3530</v>
      </c>
      <c r="E913" t="str">
        <v>EX_g3pc_e</v>
      </c>
      <c r="F913">
        <v>0</v>
      </c>
      <c r="G913">
        <v>1.7859239958434301</v>
      </c>
      <c r="H913">
        <v>0</v>
      </c>
      <c r="I913">
        <v>0</v>
      </c>
      <c r="J913">
        <v>0</v>
      </c>
      <c r="K913">
        <v>1.7859239958434301</v>
      </c>
      <c r="L913">
        <v>0</v>
      </c>
      <c r="M913">
        <v>1</v>
      </c>
    </row>
    <row r="914" spans="4:13" x14ac:dyDescent="0.2">
      <c r="D914" t="s">
        <v>3530</v>
      </c>
      <c r="E914" t="str">
        <v>EX_g3pi_e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4:13" x14ac:dyDescent="0.2">
      <c r="D915" t="s">
        <v>3530</v>
      </c>
      <c r="E915" t="str">
        <v>EX_gal_e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4:13" x14ac:dyDescent="0.2">
      <c r="D916" t="s">
        <v>3530</v>
      </c>
      <c r="E916" t="str">
        <v>EX_galur_e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4:13" x14ac:dyDescent="0.2">
      <c r="D917" t="s">
        <v>3530</v>
      </c>
      <c r="E917" t="str">
        <v>EX_gam6p_e</v>
      </c>
      <c r="F917">
        <v>0</v>
      </c>
      <c r="G917">
        <v>3.6158971865104701</v>
      </c>
      <c r="H917">
        <v>0</v>
      </c>
      <c r="I917">
        <v>17.116326448610003</v>
      </c>
      <c r="J917">
        <v>0</v>
      </c>
      <c r="K917">
        <v>-13.500429262099534</v>
      </c>
      <c r="L917">
        <v>0</v>
      </c>
      <c r="M917">
        <v>-0.65118095867101056</v>
      </c>
    </row>
    <row r="918" spans="4:13" x14ac:dyDescent="0.2">
      <c r="D918" t="s">
        <v>3530</v>
      </c>
      <c r="E918" t="str">
        <v>EX_gcald_e</v>
      </c>
      <c r="F918">
        <v>0</v>
      </c>
      <c r="G918">
        <v>1.9999999999996099E-5</v>
      </c>
      <c r="H918">
        <v>0</v>
      </c>
      <c r="I918">
        <v>0</v>
      </c>
      <c r="J918">
        <v>0</v>
      </c>
      <c r="K918">
        <v>1.9999999999996099E-5</v>
      </c>
      <c r="L918">
        <v>0</v>
      </c>
      <c r="M918">
        <v>1</v>
      </c>
    </row>
    <row r="919" spans="4:13" x14ac:dyDescent="0.2">
      <c r="D919" t="s">
        <v>3530</v>
      </c>
      <c r="E919" t="str">
        <v>EX_glc__D_e</v>
      </c>
      <c r="F919">
        <v>-5</v>
      </c>
      <c r="G919">
        <v>-1.1228385659092699</v>
      </c>
      <c r="H919">
        <v>0</v>
      </c>
      <c r="I919">
        <v>-0.98729162266000003</v>
      </c>
      <c r="J919">
        <v>-5</v>
      </c>
      <c r="K919">
        <v>-0.13554694324926986</v>
      </c>
      <c r="L919">
        <v>-1</v>
      </c>
      <c r="M919">
        <v>-6.4236294036992408E-2</v>
      </c>
    </row>
    <row r="920" spans="4:13" x14ac:dyDescent="0.2">
      <c r="D920" t="s">
        <v>3530</v>
      </c>
      <c r="E920" t="str">
        <v>EX_gln__L_e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4:13" x14ac:dyDescent="0.2">
      <c r="D921" t="s">
        <v>3530</v>
      </c>
      <c r="E921" t="str">
        <v>EX_glu__L_e</v>
      </c>
      <c r="F921">
        <v>0</v>
      </c>
      <c r="G921">
        <v>4.5692477238668197</v>
      </c>
      <c r="H921">
        <v>0</v>
      </c>
      <c r="I921">
        <v>0</v>
      </c>
      <c r="J921">
        <v>0</v>
      </c>
      <c r="K921">
        <v>4.5692477238668197</v>
      </c>
      <c r="L921">
        <v>0</v>
      </c>
      <c r="M921">
        <v>1</v>
      </c>
    </row>
    <row r="922" spans="4:13" x14ac:dyDescent="0.2">
      <c r="D922" t="s">
        <v>3530</v>
      </c>
      <c r="E922" t="str">
        <v>EX_glx_e</v>
      </c>
      <c r="F922">
        <v>0</v>
      </c>
      <c r="G922">
        <v>12.5654312406337</v>
      </c>
      <c r="H922">
        <v>0</v>
      </c>
      <c r="I922">
        <v>0</v>
      </c>
      <c r="J922">
        <v>0</v>
      </c>
      <c r="K922">
        <v>12.5654312406337</v>
      </c>
      <c r="L922">
        <v>0</v>
      </c>
      <c r="M922">
        <v>1</v>
      </c>
    </row>
    <row r="923" spans="4:13" x14ac:dyDescent="0.2">
      <c r="D923" t="s">
        <v>3530</v>
      </c>
      <c r="E923" t="str">
        <v>EX_gly_e</v>
      </c>
      <c r="F923">
        <v>0</v>
      </c>
      <c r="G923">
        <v>12.910551623260901</v>
      </c>
      <c r="H923">
        <v>0</v>
      </c>
      <c r="I923">
        <v>0</v>
      </c>
      <c r="J923">
        <v>0</v>
      </c>
      <c r="K923">
        <v>12.910551623260901</v>
      </c>
      <c r="L923">
        <v>0</v>
      </c>
      <c r="M923">
        <v>1</v>
      </c>
    </row>
    <row r="924" spans="4:13" x14ac:dyDescent="0.2">
      <c r="D924" t="s">
        <v>3530</v>
      </c>
      <c r="E924" t="str">
        <v>EX_glyc_e</v>
      </c>
      <c r="F924">
        <v>0</v>
      </c>
      <c r="G924">
        <v>6.5019616147733004</v>
      </c>
      <c r="H924">
        <v>0</v>
      </c>
      <c r="I924">
        <v>0</v>
      </c>
      <c r="J924">
        <v>0</v>
      </c>
      <c r="K924">
        <v>6.5019616147733004</v>
      </c>
      <c r="L924">
        <v>0</v>
      </c>
      <c r="M924">
        <v>1</v>
      </c>
    </row>
    <row r="925" spans="4:13" x14ac:dyDescent="0.2">
      <c r="D925" t="s">
        <v>3530</v>
      </c>
      <c r="E925" t="str">
        <v>EX_gsn_e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4:13" x14ac:dyDescent="0.2">
      <c r="D926" t="s">
        <v>3530</v>
      </c>
      <c r="E926" t="str">
        <v>EX_gthox_e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4:13" x14ac:dyDescent="0.2">
      <c r="D927" t="s">
        <v>3530</v>
      </c>
      <c r="E927" t="str">
        <v>EX_gthrd_e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4:13" x14ac:dyDescent="0.2">
      <c r="D928" t="s">
        <v>3530</v>
      </c>
      <c r="E928" t="str">
        <v>EX_gua_e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4:13" x14ac:dyDescent="0.2">
      <c r="D929" t="s">
        <v>3530</v>
      </c>
      <c r="E929" t="str">
        <v>EX_h_e</v>
      </c>
      <c r="F929">
        <v>-24.749250004558299</v>
      </c>
      <c r="G929">
        <v>51.853457393041502</v>
      </c>
      <c r="H929">
        <v>0</v>
      </c>
      <c r="I929">
        <v>0</v>
      </c>
      <c r="J929">
        <v>-24.749250004558299</v>
      </c>
      <c r="K929">
        <v>51.853457393041502</v>
      </c>
      <c r="L929">
        <v>-1</v>
      </c>
      <c r="M929">
        <v>1</v>
      </c>
    </row>
    <row r="930" spans="4:13" x14ac:dyDescent="0.2">
      <c r="D930" t="s">
        <v>3530</v>
      </c>
      <c r="E930" t="str">
        <v>EX_h2o_e</v>
      </c>
      <c r="F930">
        <v>-1.1285827192312801</v>
      </c>
      <c r="G930">
        <v>53.439185420072803</v>
      </c>
      <c r="H930">
        <v>0</v>
      </c>
      <c r="I930">
        <v>0</v>
      </c>
      <c r="J930">
        <v>-1.1285827192312801</v>
      </c>
      <c r="K930">
        <v>53.439185420072803</v>
      </c>
      <c r="L930">
        <v>-1</v>
      </c>
      <c r="M930">
        <v>1</v>
      </c>
    </row>
    <row r="931" spans="4:13" x14ac:dyDescent="0.2">
      <c r="D931" t="s">
        <v>3530</v>
      </c>
      <c r="E931" t="str">
        <v>EX_hco3_e</v>
      </c>
      <c r="F931">
        <v>0</v>
      </c>
      <c r="G931">
        <v>0</v>
      </c>
      <c r="H931">
        <v>0</v>
      </c>
      <c r="I931">
        <v>95.191058209749997</v>
      </c>
      <c r="J931">
        <v>0</v>
      </c>
      <c r="K931">
        <v>-95.191058209749997</v>
      </c>
      <c r="L931">
        <v>0</v>
      </c>
      <c r="M931">
        <v>-1</v>
      </c>
    </row>
    <row r="932" spans="4:13" x14ac:dyDescent="0.2">
      <c r="D932" t="s">
        <v>3530</v>
      </c>
      <c r="E932" t="str">
        <v>EX_hdca_e</v>
      </c>
      <c r="F932">
        <v>0</v>
      </c>
      <c r="G932">
        <v>0.91314192631840496</v>
      </c>
      <c r="H932">
        <v>0</v>
      </c>
      <c r="I932">
        <v>0</v>
      </c>
      <c r="J932">
        <v>0</v>
      </c>
      <c r="K932">
        <v>0.91314192631840496</v>
      </c>
      <c r="L932">
        <v>0</v>
      </c>
      <c r="M932">
        <v>1</v>
      </c>
    </row>
    <row r="933" spans="4:13" x14ac:dyDescent="0.2">
      <c r="D933" t="s">
        <v>3530</v>
      </c>
      <c r="E933" t="str">
        <v>EX_hdcea_e</v>
      </c>
      <c r="F933">
        <v>0</v>
      </c>
      <c r="G933">
        <v>0.898485002781511</v>
      </c>
      <c r="H933">
        <v>0</v>
      </c>
      <c r="I933">
        <v>0</v>
      </c>
      <c r="J933">
        <v>0</v>
      </c>
      <c r="K933">
        <v>0.898485002781511</v>
      </c>
      <c r="L933">
        <v>0</v>
      </c>
      <c r="M933">
        <v>1</v>
      </c>
    </row>
    <row r="934" spans="4:13" x14ac:dyDescent="0.2">
      <c r="D934" t="s">
        <v>3530</v>
      </c>
      <c r="E934" t="str">
        <v>EX_his__L_e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4:13" x14ac:dyDescent="0.2">
      <c r="D935" t="s">
        <v>3530</v>
      </c>
      <c r="E935" t="str">
        <v>EX_hom__L_e</v>
      </c>
      <c r="F935">
        <v>0</v>
      </c>
      <c r="G935">
        <v>5.4238457797657196</v>
      </c>
      <c r="H935">
        <v>0</v>
      </c>
      <c r="I935">
        <v>0</v>
      </c>
      <c r="J935">
        <v>0</v>
      </c>
      <c r="K935">
        <v>5.4238457797657196</v>
      </c>
      <c r="L935">
        <v>0</v>
      </c>
      <c r="M935">
        <v>1</v>
      </c>
    </row>
    <row r="936" spans="4:13" x14ac:dyDescent="0.2">
      <c r="D936" t="s">
        <v>3530</v>
      </c>
      <c r="E936" t="str">
        <v>EX_hxa_e</v>
      </c>
      <c r="F936">
        <v>0</v>
      </c>
      <c r="G936">
        <v>1.3825051709267699</v>
      </c>
      <c r="H936">
        <v>0</v>
      </c>
      <c r="I936">
        <v>0</v>
      </c>
      <c r="J936">
        <v>0</v>
      </c>
      <c r="K936">
        <v>1.3825051709267699</v>
      </c>
      <c r="L936">
        <v>0</v>
      </c>
      <c r="M936">
        <v>1</v>
      </c>
    </row>
    <row r="937" spans="4:13" x14ac:dyDescent="0.2">
      <c r="D937" t="s">
        <v>3530</v>
      </c>
      <c r="E937" t="str">
        <v>EX_hxan_e</v>
      </c>
      <c r="F937">
        <v>0</v>
      </c>
      <c r="G937">
        <v>4.7720077623775499</v>
      </c>
      <c r="H937">
        <v>0</v>
      </c>
      <c r="I937">
        <v>0</v>
      </c>
      <c r="J937">
        <v>0</v>
      </c>
      <c r="K937">
        <v>4.7720077623775499</v>
      </c>
      <c r="L937">
        <v>0</v>
      </c>
      <c r="M937">
        <v>1</v>
      </c>
    </row>
    <row r="938" spans="4:13" x14ac:dyDescent="0.2">
      <c r="D938" t="s">
        <v>3530</v>
      </c>
      <c r="E938" t="str">
        <v>EX_hxca_e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4:13" x14ac:dyDescent="0.2">
      <c r="D939" t="s">
        <v>3530</v>
      </c>
      <c r="E939" t="str">
        <v>EX_hxdcal_e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4:13" x14ac:dyDescent="0.2">
      <c r="D940" t="s">
        <v>3530</v>
      </c>
      <c r="E940" t="str">
        <v>EX_iamac_e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4:13" x14ac:dyDescent="0.2">
      <c r="D941" t="s">
        <v>3530</v>
      </c>
      <c r="E941" t="str">
        <v>EX_iamoh_e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4:13" x14ac:dyDescent="0.2">
      <c r="D942" t="s">
        <v>3530</v>
      </c>
      <c r="E942" t="str">
        <v>EX_ibtald_e</v>
      </c>
      <c r="F942">
        <v>0</v>
      </c>
      <c r="G942">
        <v>4.2886052711851104</v>
      </c>
      <c r="H942">
        <v>0</v>
      </c>
      <c r="I942">
        <v>0</v>
      </c>
      <c r="J942">
        <v>0</v>
      </c>
      <c r="K942">
        <v>4.2886052711851104</v>
      </c>
      <c r="L942">
        <v>0</v>
      </c>
      <c r="M942">
        <v>1</v>
      </c>
    </row>
    <row r="943" spans="4:13" x14ac:dyDescent="0.2">
      <c r="D943" t="s">
        <v>3530</v>
      </c>
      <c r="E943" t="str">
        <v>EX_ibutac_e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4:13" x14ac:dyDescent="0.2">
      <c r="D944" t="s">
        <v>3530</v>
      </c>
      <c r="E944" t="str">
        <v>EX_ibutoh_e</v>
      </c>
      <c r="F944">
        <v>0</v>
      </c>
      <c r="G944">
        <v>4.00247992897682</v>
      </c>
      <c r="H944">
        <v>0</v>
      </c>
      <c r="I944">
        <v>0</v>
      </c>
      <c r="J944">
        <v>0</v>
      </c>
      <c r="K944">
        <v>4.00247992897682</v>
      </c>
      <c r="L944">
        <v>0</v>
      </c>
      <c r="M944">
        <v>1</v>
      </c>
    </row>
    <row r="945" spans="4:13" x14ac:dyDescent="0.2">
      <c r="D945" t="s">
        <v>3530</v>
      </c>
      <c r="E945" t="str">
        <v>EX_id3acald_e</v>
      </c>
      <c r="F945">
        <v>0</v>
      </c>
      <c r="G945">
        <v>1.8941375114772301</v>
      </c>
      <c r="H945">
        <v>0</v>
      </c>
      <c r="I945">
        <v>0</v>
      </c>
      <c r="J945">
        <v>0</v>
      </c>
      <c r="K945">
        <v>1.8941375114772301</v>
      </c>
      <c r="L945">
        <v>0</v>
      </c>
      <c r="M945">
        <v>1</v>
      </c>
    </row>
    <row r="946" spans="4:13" x14ac:dyDescent="0.2">
      <c r="D946" t="s">
        <v>3530</v>
      </c>
      <c r="E946" t="str">
        <v>EX_ile__L_e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4:13" x14ac:dyDescent="0.2">
      <c r="D947" t="s">
        <v>3530</v>
      </c>
      <c r="E947" t="str">
        <v>EX_ind3eth_e</v>
      </c>
      <c r="F947">
        <v>0</v>
      </c>
      <c r="G947">
        <v>1.8299294602407099</v>
      </c>
      <c r="H947">
        <v>0</v>
      </c>
      <c r="I947">
        <v>0</v>
      </c>
      <c r="J947">
        <v>0</v>
      </c>
      <c r="K947">
        <v>1.8299294602407099</v>
      </c>
      <c r="L947">
        <v>0</v>
      </c>
      <c r="M947">
        <v>1</v>
      </c>
    </row>
    <row r="948" spans="4:13" x14ac:dyDescent="0.2">
      <c r="D948" t="s">
        <v>3530</v>
      </c>
      <c r="E948" t="str">
        <v>EX_inost_e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4:13" x14ac:dyDescent="0.2">
      <c r="D949" t="s">
        <v>3530</v>
      </c>
      <c r="E949" t="str">
        <v>EX_ins_e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4:13" x14ac:dyDescent="0.2">
      <c r="D950" t="s">
        <v>3530</v>
      </c>
      <c r="E950" t="str">
        <v>EX_k_e</v>
      </c>
      <c r="F950">
        <v>-6.0365000000000002E-2</v>
      </c>
      <c r="G950">
        <v>-6.0365000000000002E-2</v>
      </c>
      <c r="H950">
        <v>0</v>
      </c>
      <c r="I950">
        <v>0</v>
      </c>
      <c r="J950">
        <v>-6.0365000000000002E-2</v>
      </c>
      <c r="K950">
        <v>-6.0365000000000002E-2</v>
      </c>
      <c r="L950">
        <v>-1</v>
      </c>
      <c r="M950">
        <v>-1</v>
      </c>
    </row>
    <row r="951" spans="4:13" x14ac:dyDescent="0.2">
      <c r="D951" t="s">
        <v>3530</v>
      </c>
      <c r="E951" t="str">
        <v>EX_lac__D_e</v>
      </c>
      <c r="F951">
        <v>0</v>
      </c>
      <c r="G951">
        <v>7.3979661187245904</v>
      </c>
      <c r="H951">
        <v>0</v>
      </c>
      <c r="I951">
        <v>58.006992652690002</v>
      </c>
      <c r="J951">
        <v>0</v>
      </c>
      <c r="K951">
        <v>-50.609026533965412</v>
      </c>
      <c r="L951">
        <v>0</v>
      </c>
      <c r="M951">
        <v>-0.77377965653705472</v>
      </c>
    </row>
    <row r="952" spans="4:13" x14ac:dyDescent="0.2">
      <c r="D952" t="s">
        <v>3530</v>
      </c>
      <c r="E952" t="str">
        <v>EX_lac__L_e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4:13" x14ac:dyDescent="0.2">
      <c r="D953" t="s">
        <v>3530</v>
      </c>
      <c r="E953" t="str">
        <v>EX_lanost_e</v>
      </c>
      <c r="F953">
        <v>0</v>
      </c>
      <c r="G953">
        <v>0.47995711231987898</v>
      </c>
      <c r="H953">
        <v>0</v>
      </c>
      <c r="I953">
        <v>0</v>
      </c>
      <c r="J953">
        <v>0</v>
      </c>
      <c r="K953">
        <v>0.47995711231987898</v>
      </c>
      <c r="L953">
        <v>0</v>
      </c>
      <c r="M953">
        <v>1</v>
      </c>
    </row>
    <row r="954" spans="4:13" x14ac:dyDescent="0.2">
      <c r="D954" t="s">
        <v>3530</v>
      </c>
      <c r="E954" t="str">
        <v>EX_leu__L_e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4:13" x14ac:dyDescent="0.2">
      <c r="D955" t="s">
        <v>3530</v>
      </c>
      <c r="E955" t="str">
        <v>EX_lys__L_e</v>
      </c>
      <c r="F955">
        <v>0</v>
      </c>
      <c r="G955">
        <v>2.9224532464011501</v>
      </c>
      <c r="H955">
        <v>0</v>
      </c>
      <c r="I955">
        <v>0</v>
      </c>
      <c r="J955">
        <v>0</v>
      </c>
      <c r="K955">
        <v>2.9224532464011501</v>
      </c>
      <c r="L955">
        <v>0</v>
      </c>
      <c r="M955">
        <v>1</v>
      </c>
    </row>
    <row r="956" spans="4:13" x14ac:dyDescent="0.2">
      <c r="D956" t="s">
        <v>3530</v>
      </c>
      <c r="E956" t="str">
        <v>EX_mal__L_e</v>
      </c>
      <c r="F956">
        <v>0</v>
      </c>
      <c r="G956">
        <v>6.4552758116305</v>
      </c>
      <c r="H956">
        <v>0</v>
      </c>
      <c r="I956">
        <v>22.694844983700001</v>
      </c>
      <c r="J956">
        <v>0</v>
      </c>
      <c r="K956">
        <v>-16.239569172069501</v>
      </c>
      <c r="L956">
        <v>0</v>
      </c>
      <c r="M956">
        <v>-0.55710126507163171</v>
      </c>
    </row>
    <row r="957" spans="4:13" x14ac:dyDescent="0.2">
      <c r="D957" t="s">
        <v>3530</v>
      </c>
      <c r="E957" t="str">
        <v>EX_malt_e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4:13" x14ac:dyDescent="0.2">
      <c r="D958" t="s">
        <v>3530</v>
      </c>
      <c r="E958" t="str">
        <v>EX_man_e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4:13" x14ac:dyDescent="0.2">
      <c r="D959" t="s">
        <v>3530</v>
      </c>
      <c r="E959" t="str">
        <v>EX_melib_e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4:13" x14ac:dyDescent="0.2">
      <c r="D960" t="s">
        <v>3530</v>
      </c>
      <c r="E960" t="str">
        <v>EX_met__L_e</v>
      </c>
      <c r="F960">
        <v>0</v>
      </c>
      <c r="G960">
        <v>2.7591518795935399</v>
      </c>
      <c r="H960">
        <v>0</v>
      </c>
      <c r="I960">
        <v>0</v>
      </c>
      <c r="J960">
        <v>0</v>
      </c>
      <c r="K960">
        <v>2.7591518795935399</v>
      </c>
      <c r="L960">
        <v>0</v>
      </c>
      <c r="M960">
        <v>1</v>
      </c>
    </row>
    <row r="961" spans="4:13" x14ac:dyDescent="0.2">
      <c r="D961" t="s">
        <v>3530</v>
      </c>
      <c r="E961" t="str">
        <v>EX_mev__R_e</v>
      </c>
      <c r="F961">
        <v>0</v>
      </c>
      <c r="G961">
        <v>3.0470778986966498</v>
      </c>
      <c r="H961">
        <v>0</v>
      </c>
      <c r="I961">
        <v>11.697939625249999</v>
      </c>
      <c r="J961">
        <v>0</v>
      </c>
      <c r="K961">
        <v>-8.6508617265533498</v>
      </c>
      <c r="L961">
        <v>0</v>
      </c>
      <c r="M961">
        <v>-0.58669728350637196</v>
      </c>
    </row>
    <row r="962" spans="4:13" x14ac:dyDescent="0.2">
      <c r="D962" t="s">
        <v>3530</v>
      </c>
      <c r="E962" t="str">
        <v>EX_mg2_e</v>
      </c>
      <c r="F962">
        <v>-6.3607000000000004E-3</v>
      </c>
      <c r="G962">
        <v>-6.3607000000000004E-3</v>
      </c>
      <c r="H962">
        <v>0</v>
      </c>
      <c r="I962">
        <v>0</v>
      </c>
      <c r="J962">
        <v>-6.3607000000000004E-3</v>
      </c>
      <c r="K962">
        <v>-6.3607000000000004E-3</v>
      </c>
      <c r="L962">
        <v>-1</v>
      </c>
      <c r="M962">
        <v>-1</v>
      </c>
    </row>
    <row r="963" spans="4:13" x14ac:dyDescent="0.2">
      <c r="D963" t="s">
        <v>3530</v>
      </c>
      <c r="E963" t="str">
        <v>EX_mmet_e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4:13" x14ac:dyDescent="0.2">
      <c r="D964" t="s">
        <v>3530</v>
      </c>
      <c r="E964" t="str">
        <v>EX_mn2_e</v>
      </c>
      <c r="F964">
        <v>-9.3999999999999998E-6</v>
      </c>
      <c r="G964">
        <v>-9.3999999999999998E-6</v>
      </c>
      <c r="H964">
        <v>0</v>
      </c>
      <c r="I964">
        <v>0</v>
      </c>
      <c r="J964">
        <v>-9.3999999999999998E-6</v>
      </c>
      <c r="K964">
        <v>-9.3999999999999998E-6</v>
      </c>
      <c r="L964">
        <v>-1</v>
      </c>
      <c r="M964">
        <v>-1</v>
      </c>
    </row>
    <row r="965" spans="4:13" x14ac:dyDescent="0.2">
      <c r="D965" t="s">
        <v>3530</v>
      </c>
      <c r="E965" t="str">
        <v>EX_mobd_e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4:13" x14ac:dyDescent="0.2">
      <c r="D966" t="s">
        <v>3530</v>
      </c>
      <c r="E966" t="str">
        <v>EX_na1_e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4:13" x14ac:dyDescent="0.2">
      <c r="D967" t="s">
        <v>3530</v>
      </c>
      <c r="E967" t="str">
        <v>EX_nac_e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4:13" x14ac:dyDescent="0.2">
      <c r="D968" t="s">
        <v>3530</v>
      </c>
      <c r="E968" t="str">
        <v>EX_nad_e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4:13" x14ac:dyDescent="0.2">
      <c r="D969" t="s">
        <v>3530</v>
      </c>
      <c r="E969" t="str">
        <v>EX_nadp_e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4:13" x14ac:dyDescent="0.2">
      <c r="D970" t="s">
        <v>3530</v>
      </c>
      <c r="E970" t="str">
        <v>EX_Nfortyr2_e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4:13" x14ac:dyDescent="0.2">
      <c r="D971" t="s">
        <v>3530</v>
      </c>
      <c r="E971" t="str">
        <v>EX_nh4_e</v>
      </c>
      <c r="F971">
        <v>-52.288001193043698</v>
      </c>
      <c r="G971">
        <v>-0.64579470000000505</v>
      </c>
      <c r="H971">
        <v>-1000</v>
      </c>
      <c r="I971">
        <v>999.26449859482</v>
      </c>
      <c r="J971">
        <v>947.71199880695633</v>
      </c>
      <c r="K971">
        <v>-999.91029329482001</v>
      </c>
      <c r="L971">
        <v>0.9006203603314652</v>
      </c>
      <c r="M971">
        <v>-1</v>
      </c>
    </row>
    <row r="972" spans="4:13" x14ac:dyDescent="0.2">
      <c r="D972" t="s">
        <v>3530</v>
      </c>
      <c r="E972" t="str">
        <v>EX_ni2_e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4:13" x14ac:dyDescent="0.2">
      <c r="D973" t="s">
        <v>3530</v>
      </c>
      <c r="E973" t="str">
        <v>EX_nmn_e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4:13" x14ac:dyDescent="0.2">
      <c r="D974" t="s">
        <v>3530</v>
      </c>
      <c r="E974" t="str">
        <v>EX_o2_e</v>
      </c>
      <c r="F974">
        <v>-25.419658908298398</v>
      </c>
      <c r="G974">
        <v>-0.97941456465772103</v>
      </c>
      <c r="H974">
        <v>0</v>
      </c>
      <c r="I974">
        <v>0</v>
      </c>
      <c r="J974">
        <v>-25.419658908298398</v>
      </c>
      <c r="K974">
        <v>-0.97941456465772103</v>
      </c>
      <c r="L974">
        <v>-1</v>
      </c>
      <c r="M974">
        <v>-1</v>
      </c>
    </row>
    <row r="975" spans="4:13" x14ac:dyDescent="0.2">
      <c r="D975" t="s">
        <v>3530</v>
      </c>
      <c r="E975" t="str">
        <v>EX_oaa_e</v>
      </c>
      <c r="F975">
        <v>0</v>
      </c>
      <c r="G975">
        <v>6.4552758116304796</v>
      </c>
      <c r="H975">
        <v>0</v>
      </c>
      <c r="I975">
        <v>0</v>
      </c>
      <c r="J975">
        <v>0</v>
      </c>
      <c r="K975">
        <v>6.4552758116304796</v>
      </c>
      <c r="L975">
        <v>0</v>
      </c>
      <c r="M975">
        <v>1</v>
      </c>
    </row>
    <row r="976" spans="4:13" x14ac:dyDescent="0.2">
      <c r="D976" t="s">
        <v>3530</v>
      </c>
      <c r="E976" t="str">
        <v>EX_ocdca_e</v>
      </c>
      <c r="F976">
        <v>0</v>
      </c>
      <c r="G976">
        <v>0.80811311804882502</v>
      </c>
      <c r="H976">
        <v>0</v>
      </c>
      <c r="I976">
        <v>0</v>
      </c>
      <c r="J976">
        <v>0</v>
      </c>
      <c r="K976">
        <v>0.80811311804882502</v>
      </c>
      <c r="L976">
        <v>0</v>
      </c>
      <c r="M976">
        <v>1</v>
      </c>
    </row>
    <row r="977" spans="4:13" x14ac:dyDescent="0.2">
      <c r="D977" t="s">
        <v>3530</v>
      </c>
      <c r="E977" t="str">
        <v>EX_ocdcea_e</v>
      </c>
      <c r="F977">
        <v>0</v>
      </c>
      <c r="G977">
        <v>0.79666165628188401</v>
      </c>
      <c r="H977">
        <v>0</v>
      </c>
      <c r="I977">
        <v>0</v>
      </c>
      <c r="J977">
        <v>0</v>
      </c>
      <c r="K977">
        <v>0.79666165628188401</v>
      </c>
      <c r="L977">
        <v>0</v>
      </c>
      <c r="M977">
        <v>1</v>
      </c>
    </row>
    <row r="978" spans="4:13" x14ac:dyDescent="0.2">
      <c r="D978" t="s">
        <v>3530</v>
      </c>
      <c r="E978" t="str">
        <v>EX_octa_e</v>
      </c>
      <c r="F978">
        <v>0</v>
      </c>
      <c r="G978">
        <v>1.41453366678265</v>
      </c>
      <c r="H978">
        <v>0</v>
      </c>
      <c r="I978">
        <v>0</v>
      </c>
      <c r="J978">
        <v>0</v>
      </c>
      <c r="K978">
        <v>1.41453366678265</v>
      </c>
      <c r="L978">
        <v>0</v>
      </c>
      <c r="M978">
        <v>1</v>
      </c>
    </row>
    <row r="979" spans="4:13" x14ac:dyDescent="0.2">
      <c r="D979" t="s">
        <v>3530</v>
      </c>
      <c r="E979" t="str">
        <v>EX_orn_e</v>
      </c>
      <c r="F979">
        <v>0</v>
      </c>
      <c r="G979">
        <v>3.5933714901810601</v>
      </c>
      <c r="H979">
        <v>0</v>
      </c>
      <c r="I979">
        <v>0</v>
      </c>
      <c r="J979">
        <v>0</v>
      </c>
      <c r="K979">
        <v>3.5933714901810601</v>
      </c>
      <c r="L979">
        <v>0</v>
      </c>
      <c r="M979">
        <v>1</v>
      </c>
    </row>
    <row r="980" spans="4:13" x14ac:dyDescent="0.2">
      <c r="D980" t="s">
        <v>3530</v>
      </c>
      <c r="E980" t="str">
        <v>EX_pacald_e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4:13" x14ac:dyDescent="0.2">
      <c r="D981" t="s">
        <v>3530</v>
      </c>
      <c r="E981" t="str">
        <v>EX_pap_e</v>
      </c>
      <c r="F981">
        <v>0</v>
      </c>
      <c r="G981">
        <v>2.0711028669082401</v>
      </c>
      <c r="H981">
        <v>0</v>
      </c>
      <c r="I981">
        <v>0</v>
      </c>
      <c r="J981">
        <v>0</v>
      </c>
      <c r="K981">
        <v>2.0711028669082401</v>
      </c>
      <c r="L981">
        <v>0</v>
      </c>
      <c r="M981">
        <v>1</v>
      </c>
    </row>
    <row r="982" spans="4:13" x14ac:dyDescent="0.2">
      <c r="D982" t="s">
        <v>3530</v>
      </c>
      <c r="E982" t="str">
        <v>EX_pectin_e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4:13" x14ac:dyDescent="0.2">
      <c r="D983" t="s">
        <v>3530</v>
      </c>
      <c r="E983" t="str">
        <v>EX_phe__L_e</v>
      </c>
      <c r="F983">
        <v>0</v>
      </c>
      <c r="G983">
        <v>2.2321095776961499</v>
      </c>
      <c r="H983">
        <v>0</v>
      </c>
      <c r="I983">
        <v>0</v>
      </c>
      <c r="J983">
        <v>0</v>
      </c>
      <c r="K983">
        <v>2.2321095776961499</v>
      </c>
      <c r="L983">
        <v>0</v>
      </c>
      <c r="M983">
        <v>1</v>
      </c>
    </row>
    <row r="984" spans="4:13" x14ac:dyDescent="0.2">
      <c r="D984" t="s">
        <v>3530</v>
      </c>
      <c r="E984" t="str">
        <v>EX_pheac_e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4:13" x14ac:dyDescent="0.2">
      <c r="D985" t="s">
        <v>3530</v>
      </c>
      <c r="E985" t="str">
        <v>EX_pi_e</v>
      </c>
      <c r="F985">
        <v>-5.9867565517240999</v>
      </c>
      <c r="G985">
        <v>-5.3842199999964202E-2</v>
      </c>
      <c r="H985">
        <v>0</v>
      </c>
      <c r="I985">
        <v>0</v>
      </c>
      <c r="J985">
        <v>-5.9867565517240999</v>
      </c>
      <c r="K985">
        <v>-5.3842199999964202E-2</v>
      </c>
      <c r="L985">
        <v>-1</v>
      </c>
      <c r="M985">
        <v>-1</v>
      </c>
    </row>
    <row r="986" spans="4:13" x14ac:dyDescent="0.2">
      <c r="D986" t="s">
        <v>3530</v>
      </c>
      <c r="E986" t="str">
        <v>EX_pnto__R_e</v>
      </c>
      <c r="F986">
        <v>0</v>
      </c>
      <c r="G986">
        <v>1.82022775438923</v>
      </c>
      <c r="H986">
        <v>-1000</v>
      </c>
      <c r="I986">
        <v>1000</v>
      </c>
      <c r="J986">
        <v>1000</v>
      </c>
      <c r="K986">
        <v>-998.17977224561082</v>
      </c>
      <c r="L986">
        <v>1</v>
      </c>
      <c r="M986">
        <v>-0.99636615890962932</v>
      </c>
    </row>
    <row r="987" spans="4:13" x14ac:dyDescent="0.2">
      <c r="D987" t="s">
        <v>3530</v>
      </c>
      <c r="E987" t="str">
        <v>EX_ppa_e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4:13" x14ac:dyDescent="0.2">
      <c r="D988" t="s">
        <v>3530</v>
      </c>
      <c r="E988" t="str">
        <v>EX_pro__L_e</v>
      </c>
      <c r="F988">
        <v>0</v>
      </c>
      <c r="G988">
        <v>3.8662865355795999</v>
      </c>
      <c r="H988">
        <v>0</v>
      </c>
      <c r="I988">
        <v>0</v>
      </c>
      <c r="J988">
        <v>0</v>
      </c>
      <c r="K988">
        <v>3.8662865355795999</v>
      </c>
      <c r="L988">
        <v>0</v>
      </c>
      <c r="M988">
        <v>1</v>
      </c>
    </row>
    <row r="989" spans="4:13" x14ac:dyDescent="0.2">
      <c r="D989" t="s">
        <v>3530</v>
      </c>
      <c r="E989" t="str">
        <v>EX_ptrc_e</v>
      </c>
      <c r="F989">
        <v>0</v>
      </c>
      <c r="G989">
        <v>3.5933714901810601</v>
      </c>
      <c r="H989">
        <v>0</v>
      </c>
      <c r="I989">
        <v>0</v>
      </c>
      <c r="J989">
        <v>0</v>
      </c>
      <c r="K989">
        <v>3.5933714901810601</v>
      </c>
      <c r="L989">
        <v>0</v>
      </c>
      <c r="M989">
        <v>1</v>
      </c>
    </row>
    <row r="990" spans="4:13" x14ac:dyDescent="0.2">
      <c r="D990" t="s">
        <v>3530</v>
      </c>
      <c r="E990" t="str">
        <v>EX_pydx5p_e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4:13" x14ac:dyDescent="0.2">
      <c r="D991" t="s">
        <v>3530</v>
      </c>
      <c r="E991" t="str">
        <v>EX_pydxn_e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4:13" x14ac:dyDescent="0.2">
      <c r="D992" t="s">
        <v>3530</v>
      </c>
      <c r="E992" t="str">
        <v>EX_pyr_e</v>
      </c>
      <c r="F992">
        <v>0</v>
      </c>
      <c r="G992">
        <v>8.6070344155073393</v>
      </c>
      <c r="H992">
        <v>0</v>
      </c>
      <c r="I992">
        <v>0</v>
      </c>
      <c r="J992">
        <v>0</v>
      </c>
      <c r="K992">
        <v>8.6070344155073393</v>
      </c>
      <c r="L992">
        <v>0</v>
      </c>
      <c r="M992">
        <v>1</v>
      </c>
    </row>
    <row r="993" spans="4:13" x14ac:dyDescent="0.2">
      <c r="D993" t="s">
        <v>3530</v>
      </c>
      <c r="E993" t="str">
        <v>EX_q9h2_e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4:13" x14ac:dyDescent="0.2">
      <c r="D994" t="s">
        <v>3530</v>
      </c>
      <c r="E994" t="str">
        <v>EX_raffin_e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4:13" x14ac:dyDescent="0.2">
      <c r="D995" t="s">
        <v>3530</v>
      </c>
      <c r="E995" t="str">
        <v>EX_rib__D_e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4:13" x14ac:dyDescent="0.2">
      <c r="D996" t="s">
        <v>3530</v>
      </c>
      <c r="E996" t="str">
        <v>EX_ribflv_e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4:13" x14ac:dyDescent="0.2">
      <c r="D997" t="s">
        <v>3530</v>
      </c>
      <c r="E997" t="str">
        <v>EX_sbt__D_e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4:13" x14ac:dyDescent="0.2">
      <c r="D998" t="s">
        <v>3530</v>
      </c>
      <c r="E998" t="str">
        <v>EX_sbt__L_e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4:13" x14ac:dyDescent="0.2">
      <c r="D999" t="s">
        <v>3530</v>
      </c>
      <c r="E999" t="str">
        <v>EX_ser__L_e</v>
      </c>
      <c r="F999">
        <v>0</v>
      </c>
      <c r="G999">
        <v>8.5343572067980702</v>
      </c>
      <c r="H999">
        <v>0</v>
      </c>
      <c r="I999">
        <v>0</v>
      </c>
      <c r="J999">
        <v>0</v>
      </c>
      <c r="K999">
        <v>8.5343572067980702</v>
      </c>
      <c r="L999">
        <v>0</v>
      </c>
      <c r="M999">
        <v>1</v>
      </c>
    </row>
    <row r="1000" spans="4:13" x14ac:dyDescent="0.2">
      <c r="D1000" t="s">
        <v>3530</v>
      </c>
      <c r="E1000" t="str">
        <v>EX_so3_e</v>
      </c>
      <c r="F1000">
        <v>0</v>
      </c>
      <c r="G1000">
        <v>24.960500904558501</v>
      </c>
      <c r="H1000">
        <v>0</v>
      </c>
      <c r="I1000">
        <v>0</v>
      </c>
      <c r="J1000">
        <v>0</v>
      </c>
      <c r="K1000">
        <v>24.960500904558501</v>
      </c>
      <c r="L1000">
        <v>0</v>
      </c>
      <c r="M1000">
        <v>1</v>
      </c>
    </row>
    <row r="1001" spans="4:13" x14ac:dyDescent="0.2">
      <c r="D1001" t="s">
        <v>3530</v>
      </c>
      <c r="E1001" t="str">
        <v>EX_so4_e</v>
      </c>
      <c r="F1001">
        <v>-24.968713704558201</v>
      </c>
      <c r="G1001">
        <v>-8.2127999999999906E-3</v>
      </c>
      <c r="H1001">
        <v>0</v>
      </c>
      <c r="I1001">
        <v>0</v>
      </c>
      <c r="J1001">
        <v>-24.968713704558201</v>
      </c>
      <c r="K1001">
        <v>-8.2127999999999906E-3</v>
      </c>
      <c r="L1001">
        <v>-1</v>
      </c>
      <c r="M1001">
        <v>-1</v>
      </c>
    </row>
    <row r="1002" spans="4:13" x14ac:dyDescent="0.2">
      <c r="D1002" t="s">
        <v>3530</v>
      </c>
      <c r="E1002" t="str">
        <v>EX_spmd_e</v>
      </c>
      <c r="F1002">
        <v>0</v>
      </c>
      <c r="G1002">
        <v>1.9898608497335799</v>
      </c>
      <c r="H1002">
        <v>0</v>
      </c>
      <c r="I1002">
        <v>0</v>
      </c>
      <c r="J1002">
        <v>0</v>
      </c>
      <c r="K1002">
        <v>1.9898608497335799</v>
      </c>
      <c r="L1002">
        <v>0</v>
      </c>
      <c r="M1002">
        <v>1</v>
      </c>
    </row>
    <row r="1003" spans="4:13" x14ac:dyDescent="0.2">
      <c r="D1003" t="s">
        <v>3530</v>
      </c>
      <c r="E1003" t="str">
        <v>EX_sprm_e</v>
      </c>
      <c r="F1003">
        <v>0</v>
      </c>
      <c r="G1003">
        <v>1.3308510478128901</v>
      </c>
      <c r="H1003">
        <v>0</v>
      </c>
      <c r="I1003">
        <v>0</v>
      </c>
      <c r="J1003">
        <v>0</v>
      </c>
      <c r="K1003">
        <v>1.3308510478128901</v>
      </c>
      <c r="L1003">
        <v>0</v>
      </c>
      <c r="M1003">
        <v>1</v>
      </c>
    </row>
    <row r="1004" spans="4:13" x14ac:dyDescent="0.2">
      <c r="D1004" t="s">
        <v>3530</v>
      </c>
      <c r="E1004" t="str">
        <v>EX_srb__L_e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4:13" x14ac:dyDescent="0.2">
      <c r="D1005" t="s">
        <v>3530</v>
      </c>
      <c r="E1005" t="str">
        <v>EX_succ_e</v>
      </c>
      <c r="F1005">
        <v>0</v>
      </c>
      <c r="G1005">
        <v>5.6594880838371697</v>
      </c>
      <c r="H1005">
        <v>0</v>
      </c>
      <c r="I1005">
        <v>0</v>
      </c>
      <c r="J1005">
        <v>0</v>
      </c>
      <c r="K1005">
        <v>5.6594880838371697</v>
      </c>
      <c r="L1005">
        <v>0</v>
      </c>
      <c r="M1005">
        <v>1</v>
      </c>
    </row>
    <row r="1006" spans="4:13" x14ac:dyDescent="0.2">
      <c r="D1006" t="s">
        <v>3530</v>
      </c>
      <c r="E1006" t="str">
        <v>EX_sucr_e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4:13" x14ac:dyDescent="0.2">
      <c r="D1007" t="s">
        <v>3530</v>
      </c>
      <c r="E1007" t="str">
        <v>EX_tag_c</v>
      </c>
      <c r="F1007">
        <v>0</v>
      </c>
      <c r="G1007">
        <v>0.255426820366906</v>
      </c>
      <c r="H1007">
        <v>0</v>
      </c>
      <c r="I1007">
        <v>0</v>
      </c>
      <c r="J1007">
        <v>0</v>
      </c>
      <c r="K1007">
        <v>0.255426820366906</v>
      </c>
      <c r="L1007">
        <v>0</v>
      </c>
      <c r="M1007">
        <v>1</v>
      </c>
    </row>
    <row r="1008" spans="4:13" x14ac:dyDescent="0.2">
      <c r="D1008" t="s">
        <v>3530</v>
      </c>
      <c r="E1008" t="str">
        <v>EX_taur_e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4:13" x14ac:dyDescent="0.2">
      <c r="D1009" t="s">
        <v>3530</v>
      </c>
      <c r="E1009" t="str">
        <v>EX_thm_e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4:13" x14ac:dyDescent="0.2">
      <c r="D1010" t="s">
        <v>3530</v>
      </c>
      <c r="E1010" t="str">
        <v>EX_thmmp_e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4:13" x14ac:dyDescent="0.2">
      <c r="D1011" t="s">
        <v>3530</v>
      </c>
      <c r="E1011" t="str">
        <v>EX_thmpp_e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4:13" x14ac:dyDescent="0.2">
      <c r="D1012" t="s">
        <v>3530</v>
      </c>
      <c r="E1012" t="str">
        <v>EX_thr__L_e</v>
      </c>
      <c r="F1012">
        <v>0</v>
      </c>
      <c r="G1012">
        <v>5.42384577976574</v>
      </c>
      <c r="H1012">
        <v>0</v>
      </c>
      <c r="I1012">
        <v>0</v>
      </c>
      <c r="J1012">
        <v>0</v>
      </c>
      <c r="K1012">
        <v>5.42384577976574</v>
      </c>
      <c r="L1012">
        <v>0</v>
      </c>
      <c r="M1012">
        <v>1</v>
      </c>
    </row>
    <row r="1013" spans="4:13" x14ac:dyDescent="0.2">
      <c r="D1013" t="s">
        <v>3530</v>
      </c>
      <c r="E1013" t="str">
        <v>EX_thymd_e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4:13" x14ac:dyDescent="0.2">
      <c r="D1014" t="s">
        <v>3530</v>
      </c>
      <c r="E1014" t="str">
        <v>EX_tre_e</v>
      </c>
      <c r="F1014">
        <v>0</v>
      </c>
      <c r="G1014">
        <v>1.87406829199729</v>
      </c>
      <c r="H1014">
        <v>0</v>
      </c>
      <c r="I1014">
        <v>0</v>
      </c>
      <c r="J1014">
        <v>0</v>
      </c>
      <c r="K1014">
        <v>1.87406829199729</v>
      </c>
      <c r="L1014">
        <v>0</v>
      </c>
      <c r="M1014">
        <v>1</v>
      </c>
    </row>
    <row r="1015" spans="4:13" x14ac:dyDescent="0.2">
      <c r="D1015" t="s">
        <v>3530</v>
      </c>
      <c r="E1015" t="str">
        <v>EX_trp__L_e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4:13" x14ac:dyDescent="0.2">
      <c r="D1016" t="s">
        <v>3530</v>
      </c>
      <c r="E1016" t="str">
        <v>EX_ttcosa_e</v>
      </c>
      <c r="F1016">
        <v>0</v>
      </c>
      <c r="G1016">
        <v>0.52543853922584804</v>
      </c>
      <c r="H1016">
        <v>0</v>
      </c>
      <c r="I1016">
        <v>0</v>
      </c>
      <c r="J1016">
        <v>0</v>
      </c>
      <c r="K1016">
        <v>0.52543853922584804</v>
      </c>
      <c r="L1016">
        <v>0</v>
      </c>
      <c r="M1016">
        <v>1</v>
      </c>
    </row>
    <row r="1017" spans="4:13" x14ac:dyDescent="0.2">
      <c r="D1017" t="s">
        <v>3530</v>
      </c>
      <c r="E1017" t="str">
        <v>EX_ttdca_e</v>
      </c>
      <c r="F1017">
        <v>0</v>
      </c>
      <c r="G1017">
        <v>1.04954905399561</v>
      </c>
      <c r="H1017">
        <v>0</v>
      </c>
      <c r="I1017">
        <v>0</v>
      </c>
      <c r="J1017">
        <v>0</v>
      </c>
      <c r="K1017">
        <v>1.04954905399561</v>
      </c>
      <c r="L1017">
        <v>0</v>
      </c>
      <c r="M1017">
        <v>1</v>
      </c>
    </row>
    <row r="1018" spans="4:13" x14ac:dyDescent="0.2">
      <c r="D1018" t="s">
        <v>3530</v>
      </c>
      <c r="E1018" t="str">
        <v>EX_tyr__L_e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4:13" x14ac:dyDescent="0.2">
      <c r="D1019" t="s">
        <v>3530</v>
      </c>
      <c r="E1019" t="str">
        <v>EX_ura_e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4:13" x14ac:dyDescent="0.2">
      <c r="D1020" t="s">
        <v>3530</v>
      </c>
      <c r="E1020" t="str">
        <v>EX_urea_e</v>
      </c>
      <c r="F1020">
        <v>0</v>
      </c>
      <c r="G1020">
        <v>25.821103246522</v>
      </c>
      <c r="H1020">
        <v>0</v>
      </c>
      <c r="I1020">
        <v>0</v>
      </c>
      <c r="J1020">
        <v>0</v>
      </c>
      <c r="K1020">
        <v>25.821103246522</v>
      </c>
      <c r="L1020">
        <v>0</v>
      </c>
      <c r="M1020">
        <v>1</v>
      </c>
    </row>
    <row r="1021" spans="4:13" x14ac:dyDescent="0.2">
      <c r="D1021" t="s">
        <v>3530</v>
      </c>
      <c r="E1021" t="str">
        <v>EX_uri_e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4:13" x14ac:dyDescent="0.2">
      <c r="D1022" t="s">
        <v>3530</v>
      </c>
      <c r="E1022" t="str">
        <v>EX_val__L_e</v>
      </c>
      <c r="F1022">
        <v>0</v>
      </c>
      <c r="G1022">
        <v>3.9361815209550501</v>
      </c>
      <c r="H1022">
        <v>0</v>
      </c>
      <c r="I1022">
        <v>0</v>
      </c>
      <c r="J1022">
        <v>0</v>
      </c>
      <c r="K1022">
        <v>3.9361815209550501</v>
      </c>
      <c r="L1022">
        <v>0</v>
      </c>
      <c r="M1022">
        <v>1</v>
      </c>
    </row>
    <row r="1023" spans="4:13" x14ac:dyDescent="0.2">
      <c r="D1023" t="s">
        <v>3530</v>
      </c>
      <c r="E1023" t="str">
        <v>EX_xan_e</v>
      </c>
      <c r="F1023">
        <v>0</v>
      </c>
      <c r="G1023">
        <v>5.1642206493043998</v>
      </c>
      <c r="H1023">
        <v>0</v>
      </c>
      <c r="I1023">
        <v>3.0328024789499999</v>
      </c>
      <c r="J1023">
        <v>0</v>
      </c>
      <c r="K1023">
        <v>2.1314181703544</v>
      </c>
      <c r="L1023">
        <v>0</v>
      </c>
      <c r="M1023">
        <v>0.26002344229182339</v>
      </c>
    </row>
    <row r="1024" spans="4:13" x14ac:dyDescent="0.2">
      <c r="D1024" t="s">
        <v>3530</v>
      </c>
      <c r="E1024" t="str">
        <v>EX_xtsn_e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4:13" x14ac:dyDescent="0.2">
      <c r="D1025" t="s">
        <v>3530</v>
      </c>
      <c r="E1025" t="str">
        <v>EX_xyl__D_e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4:13" x14ac:dyDescent="0.2">
      <c r="D1026" t="s">
        <v>3530</v>
      </c>
      <c r="E1026" t="str">
        <v>EX_xylt_e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4:13" x14ac:dyDescent="0.2">
      <c r="D1027" t="s">
        <v>3530</v>
      </c>
      <c r="E1027" t="str">
        <v>EX_zn2_e</v>
      </c>
      <c r="F1027">
        <v>-1.5760000000000001E-4</v>
      </c>
      <c r="G1027">
        <v>-1.5760000000000001E-4</v>
      </c>
      <c r="H1027">
        <v>0</v>
      </c>
      <c r="I1027">
        <v>0</v>
      </c>
      <c r="J1027">
        <v>-1.5760000000000001E-4</v>
      </c>
      <c r="K1027">
        <v>-1.5760000000000001E-4</v>
      </c>
      <c r="L1027">
        <v>-1</v>
      </c>
      <c r="M1027">
        <v>-1</v>
      </c>
    </row>
    <row r="1028" spans="4:13" x14ac:dyDescent="0.2">
      <c r="D1028" t="s">
        <v>3530</v>
      </c>
      <c r="E1028" t="str">
        <v>EX_zymst_e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4:13" x14ac:dyDescent="0.2">
      <c r="D1029" t="s">
        <v>3464</v>
      </c>
      <c r="E1029" t="str">
        <v>F1PP_c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4:13" x14ac:dyDescent="0.2">
      <c r="D1030" t="s">
        <v>3460</v>
      </c>
      <c r="E1030" t="str">
        <v>FACOA120tabc_x</v>
      </c>
      <c r="F1030">
        <v>0</v>
      </c>
      <c r="G1030">
        <v>52.577438362537002</v>
      </c>
      <c r="H1030">
        <v>0</v>
      </c>
      <c r="I1030">
        <v>0</v>
      </c>
      <c r="J1030">
        <v>0</v>
      </c>
      <c r="K1030">
        <v>52.577438362537002</v>
      </c>
      <c r="L1030">
        <v>0</v>
      </c>
      <c r="M1030">
        <v>1</v>
      </c>
    </row>
    <row r="1031" spans="4:13" x14ac:dyDescent="0.2">
      <c r="D1031" t="s">
        <v>3460</v>
      </c>
      <c r="E1031" t="str">
        <v>FACOA140tabc_x</v>
      </c>
      <c r="F1031">
        <v>0</v>
      </c>
      <c r="G1031">
        <v>52.577438362537499</v>
      </c>
      <c r="H1031">
        <v>0</v>
      </c>
      <c r="I1031">
        <v>0</v>
      </c>
      <c r="J1031">
        <v>0</v>
      </c>
      <c r="K1031">
        <v>52.577438362537499</v>
      </c>
      <c r="L1031">
        <v>0</v>
      </c>
      <c r="M1031">
        <v>1</v>
      </c>
    </row>
    <row r="1032" spans="4:13" x14ac:dyDescent="0.2">
      <c r="D1032" t="s">
        <v>3460</v>
      </c>
      <c r="E1032" t="str">
        <v>FACOA160tabc_x</v>
      </c>
      <c r="F1032">
        <v>0</v>
      </c>
      <c r="G1032">
        <v>17.362547691143199</v>
      </c>
      <c r="H1032">
        <v>0</v>
      </c>
      <c r="I1032">
        <v>0</v>
      </c>
      <c r="J1032">
        <v>0</v>
      </c>
      <c r="K1032">
        <v>17.362547691143199</v>
      </c>
      <c r="L1032">
        <v>0</v>
      </c>
      <c r="M1032">
        <v>1</v>
      </c>
    </row>
    <row r="1033" spans="4:13" x14ac:dyDescent="0.2">
      <c r="D1033" t="s">
        <v>3460</v>
      </c>
      <c r="E1033" t="str">
        <v>FACOA161tabc_x</v>
      </c>
      <c r="F1033">
        <v>0</v>
      </c>
      <c r="G1033">
        <v>2.6529956559228598</v>
      </c>
      <c r="H1033">
        <v>0</v>
      </c>
      <c r="I1033">
        <v>0</v>
      </c>
      <c r="J1033">
        <v>0</v>
      </c>
      <c r="K1033">
        <v>2.6529956559228598</v>
      </c>
      <c r="L1033">
        <v>0</v>
      </c>
      <c r="M1033">
        <v>1</v>
      </c>
    </row>
    <row r="1034" spans="4:13" x14ac:dyDescent="0.2">
      <c r="D1034" t="s">
        <v>3460</v>
      </c>
      <c r="E1034" t="str">
        <v>FACOA180tabc_x</v>
      </c>
      <c r="F1034">
        <v>0</v>
      </c>
      <c r="G1034">
        <v>10.284957437733</v>
      </c>
      <c r="H1034">
        <v>0</v>
      </c>
      <c r="I1034">
        <v>0</v>
      </c>
      <c r="J1034">
        <v>0</v>
      </c>
      <c r="K1034">
        <v>10.284957437733</v>
      </c>
      <c r="L1034">
        <v>0</v>
      </c>
      <c r="M1034">
        <v>1</v>
      </c>
    </row>
    <row r="1035" spans="4:13" x14ac:dyDescent="0.2">
      <c r="D1035" t="s">
        <v>3460</v>
      </c>
      <c r="E1035" t="str">
        <v>FACOA181tabc_x</v>
      </c>
      <c r="F1035">
        <v>0</v>
      </c>
      <c r="G1035">
        <v>2.2912235210241998</v>
      </c>
      <c r="H1035">
        <v>0</v>
      </c>
      <c r="I1035">
        <v>0</v>
      </c>
      <c r="J1035">
        <v>0</v>
      </c>
      <c r="K1035">
        <v>2.2912235210241998</v>
      </c>
      <c r="L1035">
        <v>0</v>
      </c>
      <c r="M1035">
        <v>1</v>
      </c>
    </row>
    <row r="1036" spans="4:13" x14ac:dyDescent="0.2">
      <c r="D1036" t="s">
        <v>3460</v>
      </c>
      <c r="E1036" t="str">
        <v>FACOA182tabc_x</v>
      </c>
      <c r="F1036">
        <v>0</v>
      </c>
      <c r="G1036">
        <v>2.1916051070667302</v>
      </c>
      <c r="H1036">
        <v>0</v>
      </c>
      <c r="I1036">
        <v>0</v>
      </c>
      <c r="J1036">
        <v>0</v>
      </c>
      <c r="K1036">
        <v>2.1916051070667302</v>
      </c>
      <c r="L1036">
        <v>0</v>
      </c>
      <c r="M1036">
        <v>1</v>
      </c>
    </row>
    <row r="1037" spans="4:13" x14ac:dyDescent="0.2">
      <c r="D1037" t="s">
        <v>3460</v>
      </c>
      <c r="E1037" t="str">
        <v>FACOA183tabc_x</v>
      </c>
      <c r="F1037">
        <v>0</v>
      </c>
      <c r="G1037">
        <v>2.1002882276056098</v>
      </c>
      <c r="H1037">
        <v>0</v>
      </c>
      <c r="I1037">
        <v>0</v>
      </c>
      <c r="J1037">
        <v>0</v>
      </c>
      <c r="K1037">
        <v>2.1002882276056098</v>
      </c>
      <c r="L1037">
        <v>0</v>
      </c>
      <c r="M1037">
        <v>1</v>
      </c>
    </row>
    <row r="1038" spans="4:13" x14ac:dyDescent="0.2">
      <c r="D1038" t="s">
        <v>3460</v>
      </c>
      <c r="E1038" t="str">
        <v>FACOA200tabc_x</v>
      </c>
      <c r="F1038">
        <v>0</v>
      </c>
      <c r="G1038">
        <v>7.3065489408923199</v>
      </c>
      <c r="H1038">
        <v>0</v>
      </c>
      <c r="I1038">
        <v>0</v>
      </c>
      <c r="J1038">
        <v>0</v>
      </c>
      <c r="K1038">
        <v>7.3065489408923199</v>
      </c>
      <c r="L1038">
        <v>0</v>
      </c>
      <c r="M1038">
        <v>1</v>
      </c>
    </row>
    <row r="1039" spans="4:13" x14ac:dyDescent="0.2">
      <c r="D1039" t="s">
        <v>3460</v>
      </c>
      <c r="E1039" t="str">
        <v>FACOA220tabc_x</v>
      </c>
      <c r="F1039">
        <v>0</v>
      </c>
      <c r="G1039">
        <v>5.6657974487378402</v>
      </c>
      <c r="H1039">
        <v>0</v>
      </c>
      <c r="I1039">
        <v>0</v>
      </c>
      <c r="J1039">
        <v>0</v>
      </c>
      <c r="K1039">
        <v>5.6657974487378402</v>
      </c>
      <c r="L1039">
        <v>0</v>
      </c>
      <c r="M1039">
        <v>1</v>
      </c>
    </row>
    <row r="1040" spans="4:13" x14ac:dyDescent="0.2">
      <c r="D1040" t="s">
        <v>3460</v>
      </c>
      <c r="E1040" t="str">
        <v>FACOA240tabc_x</v>
      </c>
      <c r="F1040">
        <v>0</v>
      </c>
      <c r="G1040">
        <v>4.6268063376400397</v>
      </c>
      <c r="H1040">
        <v>0</v>
      </c>
      <c r="I1040">
        <v>0</v>
      </c>
      <c r="J1040">
        <v>0</v>
      </c>
      <c r="K1040">
        <v>4.6268063376400397</v>
      </c>
      <c r="L1040">
        <v>0</v>
      </c>
      <c r="M1040">
        <v>1</v>
      </c>
    </row>
    <row r="1041" spans="4:13" x14ac:dyDescent="0.2">
      <c r="D1041" t="s">
        <v>3460</v>
      </c>
      <c r="E1041" t="str">
        <v>FACOA260tabc_x</v>
      </c>
      <c r="F1041">
        <v>0</v>
      </c>
      <c r="G1041">
        <v>3.9098246439329101</v>
      </c>
      <c r="H1041">
        <v>0</v>
      </c>
      <c r="I1041">
        <v>0</v>
      </c>
      <c r="J1041">
        <v>0</v>
      </c>
      <c r="K1041">
        <v>3.9098246439329101</v>
      </c>
      <c r="L1041">
        <v>0</v>
      </c>
      <c r="M1041">
        <v>1</v>
      </c>
    </row>
    <row r="1042" spans="4:13" x14ac:dyDescent="0.2">
      <c r="D1042" t="s">
        <v>3481</v>
      </c>
      <c r="E1042" t="str">
        <v>FACOAE100_x</v>
      </c>
      <c r="F1042">
        <v>0</v>
      </c>
      <c r="G1042">
        <v>78.866157543808697</v>
      </c>
      <c r="H1042">
        <v>0</v>
      </c>
      <c r="I1042">
        <v>0</v>
      </c>
      <c r="J1042">
        <v>0</v>
      </c>
      <c r="K1042">
        <v>78.866157543808697</v>
      </c>
      <c r="L1042">
        <v>0</v>
      </c>
      <c r="M1042">
        <v>1</v>
      </c>
    </row>
    <row r="1043" spans="4:13" x14ac:dyDescent="0.2">
      <c r="D1043" t="s">
        <v>3469</v>
      </c>
      <c r="E1043" t="str">
        <v>FACOAE120_c</v>
      </c>
      <c r="F1043">
        <v>0</v>
      </c>
      <c r="G1043">
        <v>78.866157543806395</v>
      </c>
      <c r="H1043">
        <v>0</v>
      </c>
      <c r="I1043">
        <v>0</v>
      </c>
      <c r="J1043">
        <v>0</v>
      </c>
      <c r="K1043">
        <v>78.866157543806395</v>
      </c>
      <c r="L1043">
        <v>0</v>
      </c>
      <c r="M1043">
        <v>1</v>
      </c>
    </row>
    <row r="1044" spans="4:13" x14ac:dyDescent="0.2">
      <c r="D1044" t="s">
        <v>3481</v>
      </c>
      <c r="E1044" t="str">
        <v>FACOAE120_x</v>
      </c>
      <c r="F1044">
        <v>0</v>
      </c>
      <c r="G1044">
        <v>78.866157543808697</v>
      </c>
      <c r="H1044">
        <v>0</v>
      </c>
      <c r="I1044">
        <v>0</v>
      </c>
      <c r="J1044">
        <v>0</v>
      </c>
      <c r="K1044">
        <v>78.866157543808697</v>
      </c>
      <c r="L1044">
        <v>0</v>
      </c>
      <c r="M1044">
        <v>1</v>
      </c>
    </row>
    <row r="1045" spans="4:13" x14ac:dyDescent="0.2">
      <c r="D1045" t="s">
        <v>3469</v>
      </c>
      <c r="E1045" t="str">
        <v>FACOAE140_c</v>
      </c>
      <c r="F1045">
        <v>0</v>
      </c>
      <c r="G1045">
        <v>78.866157543806494</v>
      </c>
      <c r="H1045">
        <v>0</v>
      </c>
      <c r="I1045">
        <v>0</v>
      </c>
      <c r="J1045">
        <v>0</v>
      </c>
      <c r="K1045">
        <v>78.866157543806494</v>
      </c>
      <c r="L1045">
        <v>0</v>
      </c>
      <c r="M1045">
        <v>1</v>
      </c>
    </row>
    <row r="1046" spans="4:13" x14ac:dyDescent="0.2">
      <c r="D1046" t="s">
        <v>3481</v>
      </c>
      <c r="E1046" t="str">
        <v>FACOAE140_x</v>
      </c>
      <c r="F1046">
        <v>0</v>
      </c>
      <c r="G1046">
        <v>78.866157543808598</v>
      </c>
      <c r="H1046">
        <v>0</v>
      </c>
      <c r="I1046">
        <v>0</v>
      </c>
      <c r="J1046">
        <v>0</v>
      </c>
      <c r="K1046">
        <v>78.866157543808598</v>
      </c>
      <c r="L1046">
        <v>0</v>
      </c>
      <c r="M1046">
        <v>1</v>
      </c>
    </row>
    <row r="1047" spans="4:13" x14ac:dyDescent="0.2">
      <c r="D1047" t="s">
        <v>3469</v>
      </c>
      <c r="E1047" t="str">
        <v>FACOAE160_c</v>
      </c>
      <c r="F1047">
        <v>0</v>
      </c>
      <c r="G1047">
        <v>78.866157543806395</v>
      </c>
      <c r="H1047">
        <v>0</v>
      </c>
      <c r="I1047">
        <v>0</v>
      </c>
      <c r="J1047">
        <v>0</v>
      </c>
      <c r="K1047">
        <v>78.866157543806395</v>
      </c>
      <c r="L1047">
        <v>0</v>
      </c>
      <c r="M1047">
        <v>1</v>
      </c>
    </row>
    <row r="1048" spans="4:13" x14ac:dyDescent="0.2">
      <c r="D1048" t="s">
        <v>3481</v>
      </c>
      <c r="E1048" t="str">
        <v>FACOAE160_x</v>
      </c>
      <c r="F1048">
        <v>0</v>
      </c>
      <c r="G1048">
        <v>78.866157543808598</v>
      </c>
      <c r="H1048">
        <v>0</v>
      </c>
      <c r="I1048">
        <v>0</v>
      </c>
      <c r="J1048">
        <v>0</v>
      </c>
      <c r="K1048">
        <v>78.866157543808598</v>
      </c>
      <c r="L1048">
        <v>0</v>
      </c>
      <c r="M1048">
        <v>1</v>
      </c>
    </row>
    <row r="1049" spans="4:13" x14ac:dyDescent="0.2">
      <c r="D1049" t="s">
        <v>3469</v>
      </c>
      <c r="E1049" t="str">
        <v>FACOAE161_c</v>
      </c>
      <c r="F1049">
        <v>0</v>
      </c>
      <c r="G1049">
        <v>78.866157543806693</v>
      </c>
      <c r="H1049">
        <v>0</v>
      </c>
      <c r="I1049">
        <v>0</v>
      </c>
      <c r="J1049">
        <v>0</v>
      </c>
      <c r="K1049">
        <v>78.866157543806693</v>
      </c>
      <c r="L1049">
        <v>0</v>
      </c>
      <c r="M1049">
        <v>1</v>
      </c>
    </row>
    <row r="1050" spans="4:13" x14ac:dyDescent="0.2">
      <c r="D1050" t="s">
        <v>3481</v>
      </c>
      <c r="E1050" t="str">
        <v>FACOAE161_x</v>
      </c>
      <c r="F1050">
        <v>0</v>
      </c>
      <c r="G1050">
        <v>78.866157543805897</v>
      </c>
      <c r="H1050">
        <v>0</v>
      </c>
      <c r="I1050">
        <v>0</v>
      </c>
      <c r="J1050">
        <v>0</v>
      </c>
      <c r="K1050">
        <v>78.866157543805897</v>
      </c>
      <c r="L1050">
        <v>0</v>
      </c>
      <c r="M1050">
        <v>1</v>
      </c>
    </row>
    <row r="1051" spans="4:13" x14ac:dyDescent="0.2">
      <c r="D1051" t="s">
        <v>3469</v>
      </c>
      <c r="E1051" t="str">
        <v>FACOAE180_c</v>
      </c>
      <c r="F1051">
        <v>0</v>
      </c>
      <c r="G1051">
        <v>78.866157543806494</v>
      </c>
      <c r="H1051">
        <v>0</v>
      </c>
      <c r="I1051">
        <v>0</v>
      </c>
      <c r="J1051">
        <v>0</v>
      </c>
      <c r="K1051">
        <v>78.866157543806494</v>
      </c>
      <c r="L1051">
        <v>0</v>
      </c>
      <c r="M1051">
        <v>1</v>
      </c>
    </row>
    <row r="1052" spans="4:13" x14ac:dyDescent="0.2">
      <c r="D1052" t="s">
        <v>3481</v>
      </c>
      <c r="E1052" t="str">
        <v>FACOAE180_x</v>
      </c>
      <c r="F1052">
        <v>0</v>
      </c>
      <c r="G1052">
        <v>78.866157543808598</v>
      </c>
      <c r="H1052">
        <v>0</v>
      </c>
      <c r="I1052">
        <v>0</v>
      </c>
      <c r="J1052">
        <v>0</v>
      </c>
      <c r="K1052">
        <v>78.866157543808598</v>
      </c>
      <c r="L1052">
        <v>0</v>
      </c>
      <c r="M1052">
        <v>1</v>
      </c>
    </row>
    <row r="1053" spans="4:13" x14ac:dyDescent="0.2">
      <c r="D1053" t="s">
        <v>3469</v>
      </c>
      <c r="E1053" t="str">
        <v>FACOAE181_c</v>
      </c>
      <c r="F1053">
        <v>0</v>
      </c>
      <c r="G1053">
        <v>78.866157543806693</v>
      </c>
      <c r="H1053">
        <v>0</v>
      </c>
      <c r="I1053">
        <v>0</v>
      </c>
      <c r="J1053">
        <v>0</v>
      </c>
      <c r="K1053">
        <v>78.866157543806693</v>
      </c>
      <c r="L1053">
        <v>0</v>
      </c>
      <c r="M1053">
        <v>1</v>
      </c>
    </row>
    <row r="1054" spans="4:13" x14ac:dyDescent="0.2">
      <c r="D1054" t="s">
        <v>3481</v>
      </c>
      <c r="E1054" t="str">
        <v>FACOAE181_x</v>
      </c>
      <c r="F1054">
        <v>0</v>
      </c>
      <c r="G1054">
        <v>78.866157543805897</v>
      </c>
      <c r="H1054">
        <v>0</v>
      </c>
      <c r="I1054">
        <v>0</v>
      </c>
      <c r="J1054">
        <v>0</v>
      </c>
      <c r="K1054">
        <v>78.866157543805897</v>
      </c>
      <c r="L1054">
        <v>0</v>
      </c>
      <c r="M1054">
        <v>1</v>
      </c>
    </row>
    <row r="1055" spans="4:13" x14ac:dyDescent="0.2">
      <c r="D1055" t="s">
        <v>3469</v>
      </c>
      <c r="E1055" t="str">
        <v>FACOAE182_c</v>
      </c>
      <c r="F1055">
        <v>0</v>
      </c>
      <c r="G1055">
        <v>78.866157543806395</v>
      </c>
      <c r="H1055">
        <v>0</v>
      </c>
      <c r="I1055">
        <v>0</v>
      </c>
      <c r="J1055">
        <v>0</v>
      </c>
      <c r="K1055">
        <v>78.866157543806395</v>
      </c>
      <c r="L1055">
        <v>0</v>
      </c>
      <c r="M1055">
        <v>1</v>
      </c>
    </row>
    <row r="1056" spans="4:13" x14ac:dyDescent="0.2">
      <c r="D1056" t="s">
        <v>3481</v>
      </c>
      <c r="E1056" t="str">
        <v>FACOAE182_x</v>
      </c>
      <c r="F1056">
        <v>0</v>
      </c>
      <c r="G1056">
        <v>78.866157543806395</v>
      </c>
      <c r="H1056">
        <v>0</v>
      </c>
      <c r="I1056">
        <v>0</v>
      </c>
      <c r="J1056">
        <v>0</v>
      </c>
      <c r="K1056">
        <v>78.866157543806395</v>
      </c>
      <c r="L1056">
        <v>0</v>
      </c>
      <c r="M1056">
        <v>1</v>
      </c>
    </row>
    <row r="1057" spans="4:13" x14ac:dyDescent="0.2">
      <c r="D1057" t="s">
        <v>3469</v>
      </c>
      <c r="E1057" t="str">
        <v>FACOAE183_c</v>
      </c>
      <c r="F1057">
        <v>0</v>
      </c>
      <c r="G1057">
        <v>78.866157543806594</v>
      </c>
      <c r="H1057">
        <v>0</v>
      </c>
      <c r="I1057">
        <v>0</v>
      </c>
      <c r="J1057">
        <v>0</v>
      </c>
      <c r="K1057">
        <v>78.866157543806594</v>
      </c>
      <c r="L1057">
        <v>0</v>
      </c>
      <c r="M1057">
        <v>1</v>
      </c>
    </row>
    <row r="1058" spans="4:13" x14ac:dyDescent="0.2">
      <c r="D1058" t="s">
        <v>3481</v>
      </c>
      <c r="E1058" t="str">
        <v>FACOAE183_x</v>
      </c>
      <c r="F1058">
        <v>0</v>
      </c>
      <c r="G1058">
        <v>78.866157543806494</v>
      </c>
      <c r="H1058">
        <v>0</v>
      </c>
      <c r="I1058">
        <v>0</v>
      </c>
      <c r="J1058">
        <v>0</v>
      </c>
      <c r="K1058">
        <v>78.866157543806494</v>
      </c>
      <c r="L1058">
        <v>0</v>
      </c>
      <c r="M1058">
        <v>1</v>
      </c>
    </row>
    <row r="1059" spans="4:13" x14ac:dyDescent="0.2">
      <c r="D1059" t="s">
        <v>3481</v>
      </c>
      <c r="E1059" t="str">
        <v>FACOAE40_x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4:13" x14ac:dyDescent="0.2">
      <c r="D1060" t="s">
        <v>3481</v>
      </c>
      <c r="E1060" t="str">
        <v>FACOAE60_x</v>
      </c>
      <c r="F1060">
        <v>0</v>
      </c>
      <c r="G1060">
        <v>1.38250517092696</v>
      </c>
      <c r="H1060">
        <v>0</v>
      </c>
      <c r="I1060">
        <v>0</v>
      </c>
      <c r="J1060">
        <v>0</v>
      </c>
      <c r="K1060">
        <v>1.38250517092696</v>
      </c>
      <c r="L1060">
        <v>0</v>
      </c>
      <c r="M1060">
        <v>1</v>
      </c>
    </row>
    <row r="1061" spans="4:13" x14ac:dyDescent="0.2">
      <c r="D1061" t="s">
        <v>3481</v>
      </c>
      <c r="E1061" t="str">
        <v>FACOAE80_x</v>
      </c>
      <c r="F1061">
        <v>0</v>
      </c>
      <c r="G1061">
        <v>78.866157543808697</v>
      </c>
      <c r="H1061">
        <v>0</v>
      </c>
      <c r="I1061">
        <v>0</v>
      </c>
      <c r="J1061">
        <v>0</v>
      </c>
      <c r="K1061">
        <v>78.866157543808697</v>
      </c>
      <c r="L1061">
        <v>0</v>
      </c>
      <c r="M1061">
        <v>1</v>
      </c>
    </row>
    <row r="1062" spans="4:13" x14ac:dyDescent="0.2">
      <c r="D1062" t="s">
        <v>3469</v>
      </c>
      <c r="E1062" t="str">
        <v>FACOAL100_c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4:13" x14ac:dyDescent="0.2">
      <c r="D1063" t="s">
        <v>3481</v>
      </c>
      <c r="E1063" t="str">
        <v>FACOAL100_x</v>
      </c>
      <c r="F1063">
        <v>0</v>
      </c>
      <c r="G1063">
        <v>78.866157543808399</v>
      </c>
      <c r="H1063">
        <v>0</v>
      </c>
      <c r="I1063">
        <v>0</v>
      </c>
      <c r="J1063">
        <v>0</v>
      </c>
      <c r="K1063">
        <v>78.866157543808399</v>
      </c>
      <c r="L1063">
        <v>0</v>
      </c>
      <c r="M1063">
        <v>1</v>
      </c>
    </row>
    <row r="1064" spans="4:13" x14ac:dyDescent="0.2">
      <c r="D1064" t="s">
        <v>3469</v>
      </c>
      <c r="E1064" t="str">
        <v>FACOAL120_c</v>
      </c>
      <c r="F1064">
        <v>0</v>
      </c>
      <c r="G1064">
        <v>78.866157543806196</v>
      </c>
      <c r="H1064">
        <v>0</v>
      </c>
      <c r="I1064">
        <v>0</v>
      </c>
      <c r="J1064">
        <v>0</v>
      </c>
      <c r="K1064">
        <v>78.866157543806196</v>
      </c>
      <c r="L1064">
        <v>0</v>
      </c>
      <c r="M1064">
        <v>1</v>
      </c>
    </row>
    <row r="1065" spans="4:13" x14ac:dyDescent="0.2">
      <c r="D1065" t="s">
        <v>3481</v>
      </c>
      <c r="E1065" t="str">
        <v>FACOAL120_l</v>
      </c>
      <c r="F1065">
        <v>0</v>
      </c>
      <c r="G1065">
        <v>78.866157543806295</v>
      </c>
      <c r="H1065">
        <v>0</v>
      </c>
      <c r="I1065">
        <v>0</v>
      </c>
      <c r="J1065">
        <v>0</v>
      </c>
      <c r="K1065">
        <v>78.866157543806295</v>
      </c>
      <c r="L1065">
        <v>0</v>
      </c>
      <c r="M1065">
        <v>1</v>
      </c>
    </row>
    <row r="1066" spans="4:13" x14ac:dyDescent="0.2">
      <c r="D1066" t="s">
        <v>3481</v>
      </c>
      <c r="E1066" t="str">
        <v>FACOAL120_rm</v>
      </c>
      <c r="F1066">
        <v>0</v>
      </c>
      <c r="G1066">
        <v>78.866157543806295</v>
      </c>
      <c r="H1066">
        <v>0</v>
      </c>
      <c r="I1066">
        <v>0</v>
      </c>
      <c r="J1066">
        <v>0</v>
      </c>
      <c r="K1066">
        <v>78.866157543806295</v>
      </c>
      <c r="L1066">
        <v>0</v>
      </c>
      <c r="M1066">
        <v>1</v>
      </c>
    </row>
    <row r="1067" spans="4:13" x14ac:dyDescent="0.2">
      <c r="D1067" t="s">
        <v>3481</v>
      </c>
      <c r="E1067" t="str">
        <v>FACOAL120_x</v>
      </c>
      <c r="F1067">
        <v>0</v>
      </c>
      <c r="G1067">
        <v>78.866157543808399</v>
      </c>
      <c r="H1067">
        <v>0</v>
      </c>
      <c r="I1067">
        <v>0</v>
      </c>
      <c r="J1067">
        <v>0</v>
      </c>
      <c r="K1067">
        <v>78.866157543808399</v>
      </c>
      <c r="L1067">
        <v>0</v>
      </c>
      <c r="M1067">
        <v>1</v>
      </c>
    </row>
    <row r="1068" spans="4:13" x14ac:dyDescent="0.2">
      <c r="D1068" t="s">
        <v>3481</v>
      </c>
      <c r="E1068" t="str">
        <v>FACOAL140_l</v>
      </c>
      <c r="F1068">
        <v>0</v>
      </c>
      <c r="G1068">
        <v>78.866157543806295</v>
      </c>
      <c r="H1068">
        <v>0</v>
      </c>
      <c r="I1068">
        <v>0</v>
      </c>
      <c r="J1068">
        <v>0</v>
      </c>
      <c r="K1068">
        <v>78.866157543806295</v>
      </c>
      <c r="L1068">
        <v>0</v>
      </c>
      <c r="M1068">
        <v>1</v>
      </c>
    </row>
    <row r="1069" spans="4:13" x14ac:dyDescent="0.2">
      <c r="D1069" t="s">
        <v>3481</v>
      </c>
      <c r="E1069" t="str">
        <v>FACOAL140_rm</v>
      </c>
      <c r="F1069">
        <v>0</v>
      </c>
      <c r="G1069">
        <v>78.866157543806295</v>
      </c>
      <c r="H1069">
        <v>0</v>
      </c>
      <c r="I1069">
        <v>0</v>
      </c>
      <c r="J1069">
        <v>0</v>
      </c>
      <c r="K1069">
        <v>78.866157543806295</v>
      </c>
      <c r="L1069">
        <v>0</v>
      </c>
      <c r="M1069">
        <v>1</v>
      </c>
    </row>
    <row r="1070" spans="4:13" x14ac:dyDescent="0.2">
      <c r="D1070" t="s">
        <v>3481</v>
      </c>
      <c r="E1070" t="str">
        <v>FACOAL140_x</v>
      </c>
      <c r="F1070">
        <v>0</v>
      </c>
      <c r="G1070">
        <v>78.866157543808399</v>
      </c>
      <c r="H1070">
        <v>0</v>
      </c>
      <c r="I1070">
        <v>0</v>
      </c>
      <c r="J1070">
        <v>0</v>
      </c>
      <c r="K1070">
        <v>78.866157543808399</v>
      </c>
      <c r="L1070">
        <v>0</v>
      </c>
      <c r="M1070">
        <v>1</v>
      </c>
    </row>
    <row r="1071" spans="4:13" x14ac:dyDescent="0.2">
      <c r="D1071" t="s">
        <v>3481</v>
      </c>
      <c r="E1071" t="str">
        <v>FACOAL160_l</v>
      </c>
      <c r="F1071">
        <v>0</v>
      </c>
      <c r="G1071">
        <v>78.866197510412704</v>
      </c>
      <c r="H1071">
        <v>0</v>
      </c>
      <c r="I1071">
        <v>0</v>
      </c>
      <c r="J1071">
        <v>0</v>
      </c>
      <c r="K1071">
        <v>78.866197510412704</v>
      </c>
      <c r="L1071">
        <v>0</v>
      </c>
      <c r="M1071">
        <v>1</v>
      </c>
    </row>
    <row r="1072" spans="4:13" x14ac:dyDescent="0.2">
      <c r="D1072" t="s">
        <v>3481</v>
      </c>
      <c r="E1072" t="str">
        <v>FACOAL160_rm</v>
      </c>
      <c r="F1072">
        <v>0</v>
      </c>
      <c r="G1072">
        <v>78.866197510413301</v>
      </c>
      <c r="H1072">
        <v>0</v>
      </c>
      <c r="I1072">
        <v>0</v>
      </c>
      <c r="J1072">
        <v>0</v>
      </c>
      <c r="K1072">
        <v>78.866197510413301</v>
      </c>
      <c r="L1072">
        <v>0</v>
      </c>
      <c r="M1072">
        <v>1</v>
      </c>
    </row>
    <row r="1073" spans="4:13" x14ac:dyDescent="0.2">
      <c r="D1073" t="s">
        <v>3481</v>
      </c>
      <c r="E1073" t="str">
        <v>FACOAL160_x</v>
      </c>
      <c r="F1073">
        <v>0</v>
      </c>
      <c r="G1073">
        <v>78.866157543808399</v>
      </c>
      <c r="H1073">
        <v>0</v>
      </c>
      <c r="I1073">
        <v>0</v>
      </c>
      <c r="J1073">
        <v>0</v>
      </c>
      <c r="K1073">
        <v>78.866157543808399</v>
      </c>
      <c r="L1073">
        <v>0</v>
      </c>
      <c r="M1073">
        <v>1</v>
      </c>
    </row>
    <row r="1074" spans="4:13" x14ac:dyDescent="0.2">
      <c r="D1074" t="s">
        <v>3481</v>
      </c>
      <c r="E1074" t="str">
        <v>FACOAL161_l</v>
      </c>
      <c r="F1074">
        <v>0</v>
      </c>
      <c r="G1074">
        <v>78.866157543806295</v>
      </c>
      <c r="H1074">
        <v>0</v>
      </c>
      <c r="I1074">
        <v>0</v>
      </c>
      <c r="J1074">
        <v>0</v>
      </c>
      <c r="K1074">
        <v>78.866157543806295</v>
      </c>
      <c r="L1074">
        <v>0</v>
      </c>
      <c r="M1074">
        <v>1</v>
      </c>
    </row>
    <row r="1075" spans="4:13" x14ac:dyDescent="0.2">
      <c r="D1075" t="s">
        <v>3481</v>
      </c>
      <c r="E1075" t="str">
        <v>FACOAL161_rm</v>
      </c>
      <c r="F1075">
        <v>0</v>
      </c>
      <c r="G1075">
        <v>78.866157543806295</v>
      </c>
      <c r="H1075">
        <v>0</v>
      </c>
      <c r="I1075">
        <v>0</v>
      </c>
      <c r="J1075">
        <v>0</v>
      </c>
      <c r="K1075">
        <v>78.866157543806295</v>
      </c>
      <c r="L1075">
        <v>0</v>
      </c>
      <c r="M1075">
        <v>1</v>
      </c>
    </row>
    <row r="1076" spans="4:13" x14ac:dyDescent="0.2">
      <c r="D1076" t="s">
        <v>3481</v>
      </c>
      <c r="E1076" t="str">
        <v>FACOAL161_x</v>
      </c>
      <c r="F1076">
        <v>0</v>
      </c>
      <c r="G1076">
        <v>78.866157543806196</v>
      </c>
      <c r="H1076">
        <v>0</v>
      </c>
      <c r="I1076">
        <v>0</v>
      </c>
      <c r="J1076">
        <v>0</v>
      </c>
      <c r="K1076">
        <v>78.866157543806196</v>
      </c>
      <c r="L1076">
        <v>0</v>
      </c>
      <c r="M1076">
        <v>1</v>
      </c>
    </row>
    <row r="1077" spans="4:13" x14ac:dyDescent="0.2">
      <c r="D1077" t="s">
        <v>3481</v>
      </c>
      <c r="E1077" t="str">
        <v>FACOAL180_l</v>
      </c>
      <c r="F1077">
        <v>0</v>
      </c>
      <c r="G1077">
        <v>78.866184188905805</v>
      </c>
      <c r="H1077">
        <v>0</v>
      </c>
      <c r="I1077">
        <v>0</v>
      </c>
      <c r="J1077">
        <v>0</v>
      </c>
      <c r="K1077">
        <v>78.866184188905805</v>
      </c>
      <c r="L1077">
        <v>0</v>
      </c>
      <c r="M1077">
        <v>1</v>
      </c>
    </row>
    <row r="1078" spans="4:13" x14ac:dyDescent="0.2">
      <c r="D1078" t="s">
        <v>3481</v>
      </c>
      <c r="E1078" t="str">
        <v>FACOAL180_rm</v>
      </c>
      <c r="F1078">
        <v>0</v>
      </c>
      <c r="G1078">
        <v>78.866184188905294</v>
      </c>
      <c r="H1078">
        <v>0</v>
      </c>
      <c r="I1078">
        <v>0</v>
      </c>
      <c r="J1078">
        <v>0</v>
      </c>
      <c r="K1078">
        <v>78.866184188905294</v>
      </c>
      <c r="L1078">
        <v>0</v>
      </c>
      <c r="M1078">
        <v>1</v>
      </c>
    </row>
    <row r="1079" spans="4:13" x14ac:dyDescent="0.2">
      <c r="D1079" t="s">
        <v>3481</v>
      </c>
      <c r="E1079" t="str">
        <v>FACOAL180_x</v>
      </c>
      <c r="F1079">
        <v>0</v>
      </c>
      <c r="G1079">
        <v>78.866157543806594</v>
      </c>
      <c r="H1079">
        <v>0</v>
      </c>
      <c r="I1079">
        <v>0</v>
      </c>
      <c r="J1079">
        <v>0</v>
      </c>
      <c r="K1079">
        <v>78.866157543806594</v>
      </c>
      <c r="L1079">
        <v>0</v>
      </c>
      <c r="M1079">
        <v>1</v>
      </c>
    </row>
    <row r="1080" spans="4:13" x14ac:dyDescent="0.2">
      <c r="D1080" t="s">
        <v>3481</v>
      </c>
      <c r="E1080" t="str">
        <v>FACOAL181_l</v>
      </c>
      <c r="F1080">
        <v>0</v>
      </c>
      <c r="G1080">
        <v>78.866206457912298</v>
      </c>
      <c r="H1080">
        <v>0</v>
      </c>
      <c r="I1080">
        <v>0</v>
      </c>
      <c r="J1080">
        <v>0</v>
      </c>
      <c r="K1080">
        <v>78.866206457912298</v>
      </c>
      <c r="L1080">
        <v>0</v>
      </c>
      <c r="M1080">
        <v>1</v>
      </c>
    </row>
    <row r="1081" spans="4:13" x14ac:dyDescent="0.2">
      <c r="D1081" t="s">
        <v>3481</v>
      </c>
      <c r="E1081" t="str">
        <v>FACOAL181_rm</v>
      </c>
      <c r="F1081">
        <v>0</v>
      </c>
      <c r="G1081">
        <v>78.866206457912199</v>
      </c>
      <c r="H1081">
        <v>0</v>
      </c>
      <c r="I1081">
        <v>0</v>
      </c>
      <c r="J1081">
        <v>0</v>
      </c>
      <c r="K1081">
        <v>78.866206457912199</v>
      </c>
      <c r="L1081">
        <v>0</v>
      </c>
      <c r="M1081">
        <v>1</v>
      </c>
    </row>
    <row r="1082" spans="4:13" x14ac:dyDescent="0.2">
      <c r="D1082" t="s">
        <v>3481</v>
      </c>
      <c r="E1082" t="str">
        <v>FACOAL181_x</v>
      </c>
      <c r="F1082">
        <v>0</v>
      </c>
      <c r="G1082">
        <v>78.866157543806196</v>
      </c>
      <c r="H1082">
        <v>0</v>
      </c>
      <c r="I1082">
        <v>0</v>
      </c>
      <c r="J1082">
        <v>0</v>
      </c>
      <c r="K1082">
        <v>78.866157543806196</v>
      </c>
      <c r="L1082">
        <v>0</v>
      </c>
      <c r="M1082">
        <v>1</v>
      </c>
    </row>
    <row r="1083" spans="4:13" x14ac:dyDescent="0.2">
      <c r="D1083" t="s">
        <v>3481</v>
      </c>
      <c r="E1083" t="str">
        <v>FACOAL182_l</v>
      </c>
      <c r="F1083">
        <v>0</v>
      </c>
      <c r="G1083">
        <v>78.866219914305404</v>
      </c>
      <c r="H1083">
        <v>0</v>
      </c>
      <c r="I1083">
        <v>0</v>
      </c>
      <c r="J1083">
        <v>0</v>
      </c>
      <c r="K1083">
        <v>78.866219914305404</v>
      </c>
      <c r="L1083">
        <v>0</v>
      </c>
      <c r="M1083">
        <v>1</v>
      </c>
    </row>
    <row r="1084" spans="4:13" x14ac:dyDescent="0.2">
      <c r="D1084" t="s">
        <v>3469</v>
      </c>
      <c r="E1084" t="str">
        <v>FACOAL182_rm</v>
      </c>
      <c r="F1084">
        <v>0</v>
      </c>
      <c r="G1084">
        <v>63.278588855917697</v>
      </c>
      <c r="H1084">
        <v>0</v>
      </c>
      <c r="I1084">
        <v>0</v>
      </c>
      <c r="J1084">
        <v>0</v>
      </c>
      <c r="K1084">
        <v>63.278588855917697</v>
      </c>
      <c r="L1084">
        <v>0</v>
      </c>
      <c r="M1084">
        <v>1</v>
      </c>
    </row>
    <row r="1085" spans="4:13" x14ac:dyDescent="0.2">
      <c r="D1085" t="s">
        <v>3469</v>
      </c>
      <c r="E1085" t="str">
        <v>FACOAL182_x</v>
      </c>
      <c r="F1085">
        <v>0</v>
      </c>
      <c r="G1085">
        <v>78.866157543806594</v>
      </c>
      <c r="H1085">
        <v>0</v>
      </c>
      <c r="I1085">
        <v>0</v>
      </c>
      <c r="J1085">
        <v>0</v>
      </c>
      <c r="K1085">
        <v>78.866157543806594</v>
      </c>
      <c r="L1085">
        <v>0</v>
      </c>
      <c r="M1085">
        <v>1</v>
      </c>
    </row>
    <row r="1086" spans="4:13" x14ac:dyDescent="0.2">
      <c r="D1086" t="s">
        <v>3481</v>
      </c>
      <c r="E1086" t="str">
        <v>FACOAL183_l</v>
      </c>
      <c r="F1086">
        <v>0</v>
      </c>
      <c r="G1086">
        <v>78.866170235825393</v>
      </c>
      <c r="H1086">
        <v>0</v>
      </c>
      <c r="I1086">
        <v>0</v>
      </c>
      <c r="J1086">
        <v>0</v>
      </c>
      <c r="K1086">
        <v>78.866170235825393</v>
      </c>
      <c r="L1086">
        <v>0</v>
      </c>
      <c r="M1086">
        <v>1</v>
      </c>
    </row>
    <row r="1087" spans="4:13" x14ac:dyDescent="0.2">
      <c r="D1087" t="s">
        <v>3469</v>
      </c>
      <c r="E1087" t="str">
        <v>FACOAL183_rm</v>
      </c>
      <c r="F1087">
        <v>0</v>
      </c>
      <c r="G1087">
        <v>15.5876437504067</v>
      </c>
      <c r="H1087">
        <v>0</v>
      </c>
      <c r="I1087">
        <v>0</v>
      </c>
      <c r="J1087">
        <v>0</v>
      </c>
      <c r="K1087">
        <v>15.5876437504067</v>
      </c>
      <c r="L1087">
        <v>0</v>
      </c>
      <c r="M1087">
        <v>1</v>
      </c>
    </row>
    <row r="1088" spans="4:13" x14ac:dyDescent="0.2">
      <c r="D1088" t="s">
        <v>3469</v>
      </c>
      <c r="E1088" t="str">
        <v>FACOAL183_x</v>
      </c>
      <c r="F1088">
        <v>0</v>
      </c>
      <c r="G1088">
        <v>78.866157543806494</v>
      </c>
      <c r="H1088">
        <v>0</v>
      </c>
      <c r="I1088">
        <v>0</v>
      </c>
      <c r="J1088">
        <v>0</v>
      </c>
      <c r="K1088">
        <v>78.866157543806494</v>
      </c>
      <c r="L1088">
        <v>0</v>
      </c>
      <c r="M1088">
        <v>1</v>
      </c>
    </row>
    <row r="1089" spans="4:13" x14ac:dyDescent="0.2">
      <c r="D1089" t="s">
        <v>3481</v>
      </c>
      <c r="E1089" t="str">
        <v>FACOAL200_en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4:13" x14ac:dyDescent="0.2">
      <c r="D1090" t="s">
        <v>3481</v>
      </c>
      <c r="E1090" t="str">
        <v>FACOAL200_l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4:13" x14ac:dyDescent="0.2">
      <c r="D1091" t="s">
        <v>3481</v>
      </c>
      <c r="E1091" t="str">
        <v>FACOAL200_rm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4:13" x14ac:dyDescent="0.2">
      <c r="D1092" t="s">
        <v>3481</v>
      </c>
      <c r="E1092" t="str">
        <v>FACOAL200_x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4:13" x14ac:dyDescent="0.2">
      <c r="D1093" t="s">
        <v>3481</v>
      </c>
      <c r="E1093" t="str">
        <v>FACOAL220_en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4:13" x14ac:dyDescent="0.2">
      <c r="D1094" t="s">
        <v>3481</v>
      </c>
      <c r="E1094" t="str">
        <v>FACOAL220_l</v>
      </c>
      <c r="F1094">
        <v>0</v>
      </c>
      <c r="G1094">
        <v>1.47874606837305</v>
      </c>
      <c r="H1094">
        <v>0</v>
      </c>
      <c r="I1094">
        <v>0</v>
      </c>
      <c r="J1094">
        <v>0</v>
      </c>
      <c r="K1094">
        <v>1.47874606837305</v>
      </c>
      <c r="L1094">
        <v>0</v>
      </c>
      <c r="M1094">
        <v>1</v>
      </c>
    </row>
    <row r="1095" spans="4:13" x14ac:dyDescent="0.2">
      <c r="D1095" t="s">
        <v>3481</v>
      </c>
      <c r="E1095" t="str">
        <v>FACOAL220_rm</v>
      </c>
      <c r="F1095">
        <v>0</v>
      </c>
      <c r="G1095">
        <v>1.47874606837307</v>
      </c>
      <c r="H1095">
        <v>0</v>
      </c>
      <c r="I1095">
        <v>0</v>
      </c>
      <c r="J1095">
        <v>0</v>
      </c>
      <c r="K1095">
        <v>1.47874606837307</v>
      </c>
      <c r="L1095">
        <v>0</v>
      </c>
      <c r="M1095">
        <v>1</v>
      </c>
    </row>
    <row r="1096" spans="4:13" x14ac:dyDescent="0.2">
      <c r="D1096" t="s">
        <v>3481</v>
      </c>
      <c r="E1096" t="str">
        <v>FACOAL220_x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4:13" x14ac:dyDescent="0.2">
      <c r="D1097" t="s">
        <v>3481</v>
      </c>
      <c r="E1097" t="str">
        <v>FACOAL240_en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4:13" x14ac:dyDescent="0.2">
      <c r="D1098" t="s">
        <v>3481</v>
      </c>
      <c r="E1098" t="str">
        <v>FACOAL240_l</v>
      </c>
      <c r="F1098">
        <v>0</v>
      </c>
      <c r="G1098">
        <v>3.8359710367731599</v>
      </c>
      <c r="H1098">
        <v>0</v>
      </c>
      <c r="I1098">
        <v>0</v>
      </c>
      <c r="J1098">
        <v>0</v>
      </c>
      <c r="K1098">
        <v>3.8359710367731599</v>
      </c>
      <c r="L1098">
        <v>0</v>
      </c>
      <c r="M1098">
        <v>1</v>
      </c>
    </row>
    <row r="1099" spans="4:13" x14ac:dyDescent="0.2">
      <c r="D1099" t="s">
        <v>3481</v>
      </c>
      <c r="E1099" t="str">
        <v>FACOAL240_rm</v>
      </c>
      <c r="F1099">
        <v>0</v>
      </c>
      <c r="G1099">
        <v>3.8359710367732101</v>
      </c>
      <c r="H1099">
        <v>0</v>
      </c>
      <c r="I1099">
        <v>0</v>
      </c>
      <c r="J1099">
        <v>0</v>
      </c>
      <c r="K1099">
        <v>3.8359710367732101</v>
      </c>
      <c r="L1099">
        <v>0</v>
      </c>
      <c r="M1099">
        <v>1</v>
      </c>
    </row>
    <row r="1100" spans="4:13" x14ac:dyDescent="0.2">
      <c r="D1100" t="s">
        <v>3481</v>
      </c>
      <c r="E1100" t="str">
        <v>FACOAL240_x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4:13" x14ac:dyDescent="0.2">
      <c r="D1101" t="s">
        <v>3481</v>
      </c>
      <c r="E1101" t="str">
        <v>FACOAL260_en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4:13" x14ac:dyDescent="0.2">
      <c r="D1102" t="s">
        <v>3481</v>
      </c>
      <c r="E1102" t="str">
        <v>FACOAL260_l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4:13" x14ac:dyDescent="0.2">
      <c r="D1103" t="s">
        <v>3481</v>
      </c>
      <c r="E1103" t="str">
        <v>FACOAL260_rm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4:13" x14ac:dyDescent="0.2">
      <c r="D1104" t="s">
        <v>3481</v>
      </c>
      <c r="E1104" t="str">
        <v>FACOAL260_x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4:13" x14ac:dyDescent="0.2">
      <c r="D1105" t="s">
        <v>3499</v>
      </c>
      <c r="E1105" t="str">
        <v>FACOAL40_c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4:13" x14ac:dyDescent="0.2">
      <c r="D1106" t="s">
        <v>3488</v>
      </c>
      <c r="E1106" t="str">
        <v>FACOAL40o_x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4:13" x14ac:dyDescent="0.2">
      <c r="D1107" t="s">
        <v>3499</v>
      </c>
      <c r="E1107" t="str">
        <v>FACOAL60_c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4:13" x14ac:dyDescent="0.2">
      <c r="D1108" t="s">
        <v>3469</v>
      </c>
      <c r="E1108" t="str">
        <v>FACOAL80_c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4:13" x14ac:dyDescent="0.2">
      <c r="D1109" t="s">
        <v>3481</v>
      </c>
      <c r="E1109" t="str">
        <v>FACOAL80_x</v>
      </c>
      <c r="F1109">
        <v>0</v>
      </c>
      <c r="G1109">
        <v>78.866157543808399</v>
      </c>
      <c r="H1109">
        <v>0</v>
      </c>
      <c r="I1109">
        <v>0</v>
      </c>
      <c r="J1109">
        <v>0</v>
      </c>
      <c r="K1109">
        <v>78.866157543808399</v>
      </c>
      <c r="L1109">
        <v>0</v>
      </c>
      <c r="M1109">
        <v>1</v>
      </c>
    </row>
    <row r="1110" spans="4:13" x14ac:dyDescent="0.2">
      <c r="D1110" t="s">
        <v>3460</v>
      </c>
      <c r="E1110" t="str">
        <v>FADH2t_c_m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4:13" x14ac:dyDescent="0.2">
      <c r="D1111" t="s">
        <v>3460</v>
      </c>
      <c r="E1111" t="str">
        <v>FADt_c_m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4:13" x14ac:dyDescent="0.2">
      <c r="D1112" t="s">
        <v>3531</v>
      </c>
      <c r="E1112" t="str">
        <v>FALDH_c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4:13" x14ac:dyDescent="0.2">
      <c r="D1113" t="s">
        <v>3460</v>
      </c>
      <c r="E1113" t="str">
        <v>FALPDt_c_en</v>
      </c>
      <c r="F1113">
        <v>-3.57179187453574</v>
      </c>
      <c r="G1113">
        <v>0</v>
      </c>
      <c r="H1113">
        <v>0</v>
      </c>
      <c r="I1113">
        <v>0</v>
      </c>
      <c r="J1113">
        <v>-3.57179187453574</v>
      </c>
      <c r="K1113">
        <v>0</v>
      </c>
      <c r="L1113">
        <v>-1</v>
      </c>
      <c r="M1113">
        <v>0</v>
      </c>
    </row>
    <row r="1114" spans="4:13" x14ac:dyDescent="0.2">
      <c r="D1114" t="s">
        <v>3460</v>
      </c>
      <c r="E1114" t="str">
        <v>FALPDt_c_l</v>
      </c>
      <c r="F1114">
        <v>-78.866675646563294</v>
      </c>
      <c r="G1114">
        <v>0</v>
      </c>
      <c r="H1114">
        <v>0</v>
      </c>
      <c r="I1114">
        <v>0</v>
      </c>
      <c r="J1114">
        <v>-78.866675646563294</v>
      </c>
      <c r="K1114">
        <v>0</v>
      </c>
      <c r="L1114">
        <v>-1</v>
      </c>
      <c r="M1114">
        <v>0</v>
      </c>
    </row>
    <row r="1115" spans="4:13" x14ac:dyDescent="0.2">
      <c r="D1115" t="s">
        <v>3460</v>
      </c>
      <c r="E1115" t="str">
        <v>FALPDt_c_m</v>
      </c>
      <c r="F1115">
        <v>-59.900503098655498</v>
      </c>
      <c r="G1115">
        <v>0</v>
      </c>
      <c r="H1115">
        <v>0</v>
      </c>
      <c r="I1115">
        <v>0</v>
      </c>
      <c r="J1115">
        <v>-59.900503098655498</v>
      </c>
      <c r="K1115">
        <v>0</v>
      </c>
      <c r="L1115">
        <v>-1</v>
      </c>
      <c r="M1115">
        <v>0</v>
      </c>
    </row>
    <row r="1116" spans="4:13" x14ac:dyDescent="0.2">
      <c r="D1116" t="s">
        <v>3460</v>
      </c>
      <c r="E1116" t="str">
        <v>FALPDt_c_mm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4:13" x14ac:dyDescent="0.2">
      <c r="D1117" t="s">
        <v>3460</v>
      </c>
      <c r="E1117" t="str">
        <v>FALPDt_c_rm</v>
      </c>
      <c r="F1117">
        <v>-78.866675646562996</v>
      </c>
      <c r="G1117">
        <v>177.91676654347199</v>
      </c>
      <c r="H1117">
        <v>0</v>
      </c>
      <c r="I1117">
        <v>0</v>
      </c>
      <c r="J1117">
        <v>-78.866675646562996</v>
      </c>
      <c r="K1117">
        <v>177.91676654347199</v>
      </c>
      <c r="L1117">
        <v>-1</v>
      </c>
      <c r="M1117">
        <v>1</v>
      </c>
    </row>
    <row r="1118" spans="4:13" x14ac:dyDescent="0.2">
      <c r="D1118" t="s">
        <v>3527</v>
      </c>
      <c r="E1118" t="str">
        <v>FBA_c</v>
      </c>
      <c r="F1118">
        <v>-28.597217231465901</v>
      </c>
      <c r="G1118">
        <v>162.48748287583399</v>
      </c>
      <c r="H1118">
        <v>0</v>
      </c>
      <c r="I1118">
        <v>0</v>
      </c>
      <c r="J1118">
        <v>-28.597217231465901</v>
      </c>
      <c r="K1118">
        <v>162.48748287583399</v>
      </c>
      <c r="L1118">
        <v>-1</v>
      </c>
      <c r="M1118">
        <v>1</v>
      </c>
    </row>
    <row r="1119" spans="4:13" x14ac:dyDescent="0.2">
      <c r="D1119" t="s">
        <v>3527</v>
      </c>
      <c r="E1119" t="str">
        <v>FBA2_c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4:13" x14ac:dyDescent="0.2">
      <c r="D1120" t="s">
        <v>3528</v>
      </c>
      <c r="E1120" t="str">
        <v>FBA3_c</v>
      </c>
      <c r="F1120">
        <v>-157.73231508761199</v>
      </c>
      <c r="G1120">
        <v>0</v>
      </c>
      <c r="H1120">
        <v>0</v>
      </c>
      <c r="I1120">
        <v>0</v>
      </c>
      <c r="J1120">
        <v>-157.73231508761199</v>
      </c>
      <c r="K1120">
        <v>0</v>
      </c>
      <c r="L1120">
        <v>-1</v>
      </c>
      <c r="M1120">
        <v>0</v>
      </c>
    </row>
    <row r="1121" spans="4:13" x14ac:dyDescent="0.2">
      <c r="D1121" t="s">
        <v>3527</v>
      </c>
      <c r="E1121" t="str">
        <v>FBP_c</v>
      </c>
      <c r="F1121">
        <v>0</v>
      </c>
      <c r="G1121">
        <v>157.732315087617</v>
      </c>
      <c r="H1121">
        <v>0</v>
      </c>
      <c r="I1121">
        <v>0</v>
      </c>
      <c r="J1121">
        <v>0</v>
      </c>
      <c r="K1121">
        <v>157.732315087617</v>
      </c>
      <c r="L1121">
        <v>0</v>
      </c>
      <c r="M1121">
        <v>1</v>
      </c>
    </row>
    <row r="1122" spans="4:13" x14ac:dyDescent="0.2">
      <c r="D1122" t="s">
        <v>3532</v>
      </c>
      <c r="E1122" t="str">
        <v>FBP2_c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4:13" x14ac:dyDescent="0.2">
      <c r="D1123" t="s">
        <v>3520</v>
      </c>
      <c r="E1123" t="str">
        <v>FCLT_m</v>
      </c>
      <c r="F1123">
        <v>1.0000000000000001E-5</v>
      </c>
      <c r="G1123">
        <v>1.0000000000000001E-5</v>
      </c>
      <c r="H1123">
        <v>0</v>
      </c>
      <c r="I1123">
        <v>0</v>
      </c>
      <c r="J1123">
        <v>1.0000000000000001E-5</v>
      </c>
      <c r="K1123">
        <v>1.0000000000000001E-5</v>
      </c>
      <c r="L1123">
        <v>1</v>
      </c>
      <c r="M1123">
        <v>1</v>
      </c>
    </row>
    <row r="1124" spans="4:13" x14ac:dyDescent="0.2">
      <c r="D1124" t="s">
        <v>3531</v>
      </c>
      <c r="E1124" t="str">
        <v>FDH_c</v>
      </c>
      <c r="F1124">
        <v>0</v>
      </c>
      <c r="G1124">
        <v>17.335645689928</v>
      </c>
      <c r="H1124">
        <v>0</v>
      </c>
      <c r="I1124">
        <v>0</v>
      </c>
      <c r="J1124">
        <v>0</v>
      </c>
      <c r="K1124">
        <v>17.335645689928</v>
      </c>
      <c r="L1124">
        <v>0</v>
      </c>
      <c r="M1124">
        <v>1</v>
      </c>
    </row>
    <row r="1125" spans="4:13" x14ac:dyDescent="0.2">
      <c r="D1125" t="s">
        <v>3460</v>
      </c>
      <c r="E1125" t="str">
        <v>FE2t_c_e</v>
      </c>
      <c r="F1125">
        <v>7.64E-5</v>
      </c>
      <c r="G1125">
        <v>7.64E-5</v>
      </c>
      <c r="H1125">
        <v>0</v>
      </c>
      <c r="I1125">
        <v>0</v>
      </c>
      <c r="J1125">
        <v>7.64E-5</v>
      </c>
      <c r="K1125">
        <v>7.64E-5</v>
      </c>
      <c r="L1125">
        <v>1</v>
      </c>
      <c r="M1125">
        <v>1</v>
      </c>
    </row>
    <row r="1126" spans="4:13" x14ac:dyDescent="0.2">
      <c r="D1126" t="s">
        <v>3460</v>
      </c>
      <c r="E1126" t="str">
        <v>FE2t_c_m</v>
      </c>
      <c r="F1126">
        <v>1.0000000000000001E-5</v>
      </c>
      <c r="G1126">
        <v>1.0000000000000001E-5</v>
      </c>
      <c r="H1126">
        <v>0</v>
      </c>
      <c r="I1126">
        <v>0</v>
      </c>
      <c r="J1126">
        <v>1.0000000000000001E-5</v>
      </c>
      <c r="K1126">
        <v>1.0000000000000001E-5</v>
      </c>
      <c r="L1126">
        <v>1</v>
      </c>
      <c r="M1126">
        <v>1</v>
      </c>
    </row>
    <row r="1127" spans="4:13" x14ac:dyDescent="0.2">
      <c r="D1127" t="s">
        <v>3460</v>
      </c>
      <c r="E1127" t="str">
        <v>FE3t_c_e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4:13" x14ac:dyDescent="0.2">
      <c r="D1128" t="s">
        <v>3460</v>
      </c>
      <c r="E1128" t="str">
        <v>FE3t_c_m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4:13" x14ac:dyDescent="0.2">
      <c r="D1129" t="s">
        <v>3509</v>
      </c>
      <c r="E1129" t="str">
        <v>FECOOR_m</v>
      </c>
      <c r="F1129">
        <v>0.84889658762671105</v>
      </c>
      <c r="G1129">
        <v>25.2891409312675</v>
      </c>
      <c r="H1129">
        <v>0</v>
      </c>
      <c r="I1129">
        <v>0</v>
      </c>
      <c r="J1129">
        <v>0.84889658762671105</v>
      </c>
      <c r="K1129">
        <v>25.2891409312675</v>
      </c>
      <c r="L1129">
        <v>1</v>
      </c>
      <c r="M1129">
        <v>1</v>
      </c>
    </row>
    <row r="1130" spans="4:13" x14ac:dyDescent="0.2">
      <c r="D1130" t="s">
        <v>3460</v>
      </c>
      <c r="E1130" t="str">
        <v>FECOSTt_c_rm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4:13" x14ac:dyDescent="0.2">
      <c r="D1131" t="s">
        <v>3460</v>
      </c>
      <c r="E1131" t="str">
        <v>FECOSTt_l_rm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4:13" x14ac:dyDescent="0.2">
      <c r="D1132" t="s">
        <v>3471</v>
      </c>
      <c r="E1132" t="str">
        <v>FECPOR_m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4:13" x14ac:dyDescent="0.2">
      <c r="D1133" t="s">
        <v>3509</v>
      </c>
      <c r="E1133" t="str">
        <v>FECRq9_m</v>
      </c>
      <c r="F1133">
        <v>1.6977931752534201</v>
      </c>
      <c r="G1133">
        <v>50.578281862535</v>
      </c>
      <c r="H1133">
        <v>0</v>
      </c>
      <c r="I1133">
        <v>0</v>
      </c>
      <c r="J1133">
        <v>1.6977931752534201</v>
      </c>
      <c r="K1133">
        <v>50.578281862535</v>
      </c>
      <c r="L1133">
        <v>1</v>
      </c>
      <c r="M1133">
        <v>1</v>
      </c>
    </row>
    <row r="1134" spans="4:13" x14ac:dyDescent="0.2">
      <c r="D1134" t="s">
        <v>3471</v>
      </c>
      <c r="E1134" t="str">
        <v>FER_c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4:13" x14ac:dyDescent="0.2">
      <c r="D1135" t="s">
        <v>3470</v>
      </c>
      <c r="E1135" t="str">
        <v>FKYNH_c</v>
      </c>
      <c r="F1135">
        <v>1.9999999999975299E-5</v>
      </c>
      <c r="G1135">
        <v>11.4208168722975</v>
      </c>
      <c r="H1135">
        <v>0</v>
      </c>
      <c r="I1135">
        <v>0</v>
      </c>
      <c r="J1135">
        <v>1.9999999999975299E-5</v>
      </c>
      <c r="K1135">
        <v>11.4208168722975</v>
      </c>
      <c r="L1135">
        <v>1</v>
      </c>
      <c r="M1135">
        <v>1</v>
      </c>
    </row>
    <row r="1136" spans="4:13" x14ac:dyDescent="0.2">
      <c r="D1136" t="s">
        <v>3497</v>
      </c>
      <c r="E1136" t="str">
        <v>FMETTRS_m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4:13" x14ac:dyDescent="0.2">
      <c r="D1137" t="s">
        <v>3493</v>
      </c>
      <c r="E1137" t="str">
        <v>FMNAT_m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4:13" x14ac:dyDescent="0.2">
      <c r="D1138" t="s">
        <v>3471</v>
      </c>
      <c r="E1138" t="str">
        <v>FMNRx_c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4:13" x14ac:dyDescent="0.2">
      <c r="D1139" t="s">
        <v>3471</v>
      </c>
      <c r="E1139" t="str">
        <v>FMNRx2_c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4:13" x14ac:dyDescent="0.2">
      <c r="D1140" t="s">
        <v>3497</v>
      </c>
      <c r="E1140" t="str">
        <v>FOLD3_m</v>
      </c>
      <c r="F1140">
        <v>0</v>
      </c>
      <c r="G1140">
        <v>9.9999999999544897E-6</v>
      </c>
      <c r="H1140">
        <v>0</v>
      </c>
      <c r="I1140">
        <v>0</v>
      </c>
      <c r="J1140">
        <v>0</v>
      </c>
      <c r="K1140">
        <v>9.9999999999544897E-6</v>
      </c>
      <c r="L1140">
        <v>0</v>
      </c>
      <c r="M1140">
        <v>1</v>
      </c>
    </row>
    <row r="1141" spans="4:13" x14ac:dyDescent="0.2">
      <c r="D1141" t="s">
        <v>3533</v>
      </c>
      <c r="E1141" t="str">
        <v>FOLR_c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4:13" x14ac:dyDescent="0.2">
      <c r="D1142" t="s">
        <v>3497</v>
      </c>
      <c r="E1142" t="str">
        <v>FOLR_m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4:13" x14ac:dyDescent="0.2">
      <c r="D1143" t="s">
        <v>3460</v>
      </c>
      <c r="E1143" t="str">
        <v>FOLt_c_e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4:13" x14ac:dyDescent="0.2">
      <c r="D1144" t="s">
        <v>3460</v>
      </c>
      <c r="E1144" t="str">
        <v>FORt_c_e</v>
      </c>
      <c r="F1144">
        <v>-17.335645689927599</v>
      </c>
      <c r="G1144">
        <v>0</v>
      </c>
      <c r="H1144">
        <v>0</v>
      </c>
      <c r="I1144">
        <v>0</v>
      </c>
      <c r="J1144">
        <v>-17.335645689927599</v>
      </c>
      <c r="K1144">
        <v>0</v>
      </c>
      <c r="L1144">
        <v>-1</v>
      </c>
      <c r="M1144">
        <v>0</v>
      </c>
    </row>
    <row r="1145" spans="4:13" x14ac:dyDescent="0.2">
      <c r="D1145" t="s">
        <v>3460</v>
      </c>
      <c r="E1145" t="str">
        <v>FORt_c_m</v>
      </c>
      <c r="F1145">
        <v>0</v>
      </c>
      <c r="G1145">
        <v>9.3355307910735092</v>
      </c>
      <c r="H1145">
        <v>0</v>
      </c>
      <c r="I1145">
        <v>0</v>
      </c>
      <c r="J1145">
        <v>0</v>
      </c>
      <c r="K1145">
        <v>9.3355307910735092</v>
      </c>
      <c r="L1145">
        <v>0</v>
      </c>
      <c r="M1145">
        <v>1</v>
      </c>
    </row>
    <row r="1146" spans="4:13" x14ac:dyDescent="0.2">
      <c r="D1146" t="s">
        <v>3534</v>
      </c>
      <c r="E1146" t="str">
        <v>FRD_c</v>
      </c>
      <c r="F1146">
        <v>0</v>
      </c>
      <c r="G1146">
        <v>1.4940856480428599</v>
      </c>
      <c r="H1146">
        <v>0</v>
      </c>
      <c r="I1146">
        <v>0</v>
      </c>
      <c r="J1146">
        <v>0</v>
      </c>
      <c r="K1146">
        <v>1.4940856480428599</v>
      </c>
      <c r="L1146">
        <v>0</v>
      </c>
      <c r="M1146">
        <v>1</v>
      </c>
    </row>
    <row r="1147" spans="4:13" x14ac:dyDescent="0.2">
      <c r="D1147" t="s">
        <v>3460</v>
      </c>
      <c r="E1147" t="str">
        <v>FRDPt_c_l</v>
      </c>
      <c r="F1147">
        <v>-1.5502999999999999E-3</v>
      </c>
      <c r="G1147">
        <v>-1.5502999999999999E-3</v>
      </c>
      <c r="H1147">
        <v>0</v>
      </c>
      <c r="I1147">
        <v>0</v>
      </c>
      <c r="J1147">
        <v>-1.5502999999999999E-3</v>
      </c>
      <c r="K1147">
        <v>-1.5502999999999999E-3</v>
      </c>
      <c r="L1147">
        <v>-1</v>
      </c>
      <c r="M1147">
        <v>-1</v>
      </c>
    </row>
    <row r="1148" spans="4:13" x14ac:dyDescent="0.2">
      <c r="D1148" t="s">
        <v>3460</v>
      </c>
      <c r="E1148" t="str">
        <v>FRDPt_c_m</v>
      </c>
      <c r="F1148">
        <v>1.0000000000000001E-5</v>
      </c>
      <c r="G1148">
        <v>1.0000000000000001E-5</v>
      </c>
      <c r="H1148">
        <v>0</v>
      </c>
      <c r="I1148">
        <v>0</v>
      </c>
      <c r="J1148">
        <v>1.0000000000000001E-5</v>
      </c>
      <c r="K1148">
        <v>1.0000000000000001E-5</v>
      </c>
      <c r="L1148">
        <v>1</v>
      </c>
      <c r="M1148">
        <v>1</v>
      </c>
    </row>
    <row r="1149" spans="4:13" x14ac:dyDescent="0.2">
      <c r="D1149" t="s">
        <v>3535</v>
      </c>
      <c r="E1149" t="str">
        <v>FRMDAH_c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4:13" x14ac:dyDescent="0.2">
      <c r="D1150" t="s">
        <v>3535</v>
      </c>
      <c r="E1150" t="str">
        <v>FRMDH_c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4:13" x14ac:dyDescent="0.2">
      <c r="D1151" t="s">
        <v>3482</v>
      </c>
      <c r="E1151" t="str">
        <v>FRTT_c</v>
      </c>
      <c r="F1151">
        <v>0</v>
      </c>
      <c r="G1151">
        <v>0.74704282402143496</v>
      </c>
      <c r="H1151">
        <v>0</v>
      </c>
      <c r="I1151">
        <v>0</v>
      </c>
      <c r="J1151">
        <v>0</v>
      </c>
      <c r="K1151">
        <v>0.74704282402143496</v>
      </c>
      <c r="L1151">
        <v>0</v>
      </c>
      <c r="M1151">
        <v>1</v>
      </c>
    </row>
    <row r="1152" spans="4:13" x14ac:dyDescent="0.2">
      <c r="D1152" t="s">
        <v>3482</v>
      </c>
      <c r="E1152" t="str">
        <v>FRTT_l</v>
      </c>
      <c r="F1152">
        <v>1.5502999999999999E-3</v>
      </c>
      <c r="G1152">
        <v>1.5502999999999999E-3</v>
      </c>
      <c r="H1152">
        <v>0</v>
      </c>
      <c r="I1152">
        <v>0</v>
      </c>
      <c r="J1152">
        <v>1.5502999999999999E-3</v>
      </c>
      <c r="K1152">
        <v>1.5502999999999999E-3</v>
      </c>
      <c r="L1152">
        <v>1</v>
      </c>
      <c r="M1152">
        <v>1</v>
      </c>
    </row>
    <row r="1153" spans="4:13" x14ac:dyDescent="0.2">
      <c r="D1153" t="s">
        <v>3532</v>
      </c>
      <c r="E1153" t="str">
        <v>FRUK_c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4:13" x14ac:dyDescent="0.2">
      <c r="D1154" t="s">
        <v>3460</v>
      </c>
      <c r="E1154" t="str">
        <v>FRUtps_e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4:13" x14ac:dyDescent="0.2">
      <c r="D1155" t="s">
        <v>3497</v>
      </c>
      <c r="E1155" t="str">
        <v>FTHFCL_c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4:13" x14ac:dyDescent="0.2">
      <c r="D1156" t="s">
        <v>3497</v>
      </c>
      <c r="E1156" t="str">
        <v>FTHFL_c</v>
      </c>
      <c r="F1156">
        <v>-17.3252785899275</v>
      </c>
      <c r="G1156">
        <v>12.703698415633699</v>
      </c>
      <c r="H1156">
        <v>0</v>
      </c>
      <c r="I1156">
        <v>0</v>
      </c>
      <c r="J1156">
        <v>-17.3252785899275</v>
      </c>
      <c r="K1156">
        <v>12.703698415633699</v>
      </c>
      <c r="L1156">
        <v>-1</v>
      </c>
      <c r="M1156">
        <v>1</v>
      </c>
    </row>
    <row r="1157" spans="4:13" x14ac:dyDescent="0.2">
      <c r="D1157" t="s">
        <v>3497</v>
      </c>
      <c r="E1157" t="str">
        <v>FTHFL_m</v>
      </c>
      <c r="F1157">
        <v>-9.3355307910734897</v>
      </c>
      <c r="G1157">
        <v>0</v>
      </c>
      <c r="H1157">
        <v>0</v>
      </c>
      <c r="I1157">
        <v>0</v>
      </c>
      <c r="J1157">
        <v>-9.3355307910734897</v>
      </c>
      <c r="K1157">
        <v>0</v>
      </c>
      <c r="L1157">
        <v>-1</v>
      </c>
      <c r="M1157">
        <v>0</v>
      </c>
    </row>
    <row r="1158" spans="4:13" x14ac:dyDescent="0.2">
      <c r="D1158" t="s">
        <v>3534</v>
      </c>
      <c r="E1158" t="str">
        <v>FUM_c</v>
      </c>
      <c r="F1158">
        <v>-6.4280346116304896</v>
      </c>
      <c r="G1158">
        <v>91.879691824780394</v>
      </c>
      <c r="H1158">
        <v>0</v>
      </c>
      <c r="I1158">
        <v>0</v>
      </c>
      <c r="J1158">
        <v>-6.4280346116304896</v>
      </c>
      <c r="K1158">
        <v>91.879691824780394</v>
      </c>
      <c r="L1158">
        <v>-1</v>
      </c>
      <c r="M1158">
        <v>1</v>
      </c>
    </row>
    <row r="1159" spans="4:13" x14ac:dyDescent="0.2">
      <c r="D1159" t="s">
        <v>3492</v>
      </c>
      <c r="E1159" t="str">
        <v>FUM_m</v>
      </c>
      <c r="F1159">
        <v>0</v>
      </c>
      <c r="G1159">
        <v>12.583088715633901</v>
      </c>
      <c r="H1159">
        <v>0</v>
      </c>
      <c r="I1159">
        <v>0</v>
      </c>
      <c r="J1159">
        <v>0</v>
      </c>
      <c r="K1159">
        <v>12.583088715633901</v>
      </c>
      <c r="L1159">
        <v>0</v>
      </c>
      <c r="M1159">
        <v>1</v>
      </c>
    </row>
    <row r="1160" spans="4:13" x14ac:dyDescent="0.2">
      <c r="D1160" t="s">
        <v>3471</v>
      </c>
      <c r="E1160" t="str">
        <v>FUMACACH_c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4:13" x14ac:dyDescent="0.2">
      <c r="D1161" t="s">
        <v>3471</v>
      </c>
      <c r="E1161" t="str">
        <v>FUMACACH_m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4:13" x14ac:dyDescent="0.2">
      <c r="D1162" t="s">
        <v>3460</v>
      </c>
      <c r="E1162" t="str">
        <v>FUMt_c_e</v>
      </c>
      <c r="F1162">
        <v>-6.4552758116305498</v>
      </c>
      <c r="G1162">
        <v>0</v>
      </c>
      <c r="H1162">
        <v>0</v>
      </c>
      <c r="I1162">
        <v>0</v>
      </c>
      <c r="J1162">
        <v>-6.4552758116305498</v>
      </c>
      <c r="K1162">
        <v>0</v>
      </c>
      <c r="L1162">
        <v>-1</v>
      </c>
      <c r="M1162">
        <v>0</v>
      </c>
    </row>
    <row r="1163" spans="4:13" x14ac:dyDescent="0.2">
      <c r="D1163" t="s">
        <v>3460</v>
      </c>
      <c r="E1163" t="str">
        <v>G00006t_c_r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4:13" x14ac:dyDescent="0.2">
      <c r="D1164" t="s">
        <v>3460</v>
      </c>
      <c r="E1164" t="str">
        <v>G00011t_g_r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4:13" x14ac:dyDescent="0.2">
      <c r="D1165" t="s">
        <v>3460</v>
      </c>
      <c r="E1165" t="str">
        <v>G13027t_g_r</v>
      </c>
      <c r="F1165">
        <v>-4.7787999999999997E-3</v>
      </c>
      <c r="G1165">
        <v>-4.7787999999999997E-3</v>
      </c>
      <c r="H1165">
        <v>0</v>
      </c>
      <c r="I1165">
        <v>0</v>
      </c>
      <c r="J1165">
        <v>-4.7787999999999997E-3</v>
      </c>
      <c r="K1165">
        <v>-4.7787999999999997E-3</v>
      </c>
      <c r="L1165">
        <v>-1</v>
      </c>
      <c r="M1165">
        <v>-1</v>
      </c>
    </row>
    <row r="1166" spans="4:13" x14ac:dyDescent="0.2">
      <c r="D1166" t="s">
        <v>3463</v>
      </c>
      <c r="E1166" t="str">
        <v>G3PAT_l</v>
      </c>
      <c r="F1166">
        <v>0</v>
      </c>
      <c r="G1166">
        <v>31.558399498625299</v>
      </c>
      <c r="H1166">
        <v>0</v>
      </c>
      <c r="I1166">
        <v>0</v>
      </c>
      <c r="J1166">
        <v>0</v>
      </c>
      <c r="K1166">
        <v>31.558399498625299</v>
      </c>
      <c r="L1166">
        <v>0</v>
      </c>
      <c r="M1166">
        <v>1</v>
      </c>
    </row>
    <row r="1167" spans="4:13" x14ac:dyDescent="0.2">
      <c r="D1167" t="s">
        <v>3463</v>
      </c>
      <c r="E1167" t="str">
        <v>G3PAT_rm</v>
      </c>
      <c r="F1167">
        <v>0</v>
      </c>
      <c r="G1167">
        <v>31.558399498625299</v>
      </c>
      <c r="H1167">
        <v>0</v>
      </c>
      <c r="I1167">
        <v>0</v>
      </c>
      <c r="J1167">
        <v>0</v>
      </c>
      <c r="K1167">
        <v>31.558399498625299</v>
      </c>
      <c r="L1167">
        <v>0</v>
      </c>
      <c r="M1167">
        <v>1</v>
      </c>
    </row>
    <row r="1168" spans="4:13" x14ac:dyDescent="0.2">
      <c r="D1168" t="s">
        <v>3460</v>
      </c>
      <c r="E1168" t="str">
        <v>G3PCt_c_e</v>
      </c>
      <c r="F1168">
        <v>-1.7859239958433799</v>
      </c>
      <c r="G1168">
        <v>0</v>
      </c>
      <c r="H1168">
        <v>0</v>
      </c>
      <c r="I1168">
        <v>0</v>
      </c>
      <c r="J1168">
        <v>-1.7859239958433799</v>
      </c>
      <c r="K1168">
        <v>0</v>
      </c>
      <c r="L1168">
        <v>-1</v>
      </c>
      <c r="M1168">
        <v>0</v>
      </c>
    </row>
    <row r="1169" spans="4:13" x14ac:dyDescent="0.2">
      <c r="D1169" t="s">
        <v>3460</v>
      </c>
      <c r="E1169" t="str">
        <v>G3PCt_c_en</v>
      </c>
      <c r="F1169">
        <v>0</v>
      </c>
      <c r="G1169">
        <v>1.7858959372679</v>
      </c>
      <c r="H1169">
        <v>0</v>
      </c>
      <c r="I1169">
        <v>0</v>
      </c>
      <c r="J1169">
        <v>0</v>
      </c>
      <c r="K1169">
        <v>1.7858959372679</v>
      </c>
      <c r="L1169">
        <v>0</v>
      </c>
      <c r="M1169">
        <v>1</v>
      </c>
    </row>
    <row r="1170" spans="4:13" x14ac:dyDescent="0.2">
      <c r="D1170" t="s">
        <v>3460</v>
      </c>
      <c r="E1170" t="str">
        <v>G3PCt_c_rm</v>
      </c>
      <c r="F1170">
        <v>0</v>
      </c>
      <c r="G1170">
        <v>1.7859239958433999</v>
      </c>
      <c r="H1170">
        <v>0</v>
      </c>
      <c r="I1170">
        <v>0</v>
      </c>
      <c r="J1170">
        <v>0</v>
      </c>
      <c r="K1170">
        <v>1.7859239958433999</v>
      </c>
      <c r="L1170">
        <v>0</v>
      </c>
      <c r="M1170">
        <v>1</v>
      </c>
    </row>
    <row r="1171" spans="4:13" x14ac:dyDescent="0.2">
      <c r="D1171" t="s">
        <v>3487</v>
      </c>
      <c r="E1171" t="str">
        <v>G3PD1i_m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4:13" x14ac:dyDescent="0.2">
      <c r="D1172" t="s">
        <v>3487</v>
      </c>
      <c r="E1172" t="str">
        <v>G3PD1i_x</v>
      </c>
      <c r="F1172">
        <v>0</v>
      </c>
      <c r="G1172">
        <v>23.458947863595</v>
      </c>
      <c r="H1172">
        <v>0</v>
      </c>
      <c r="I1172">
        <v>0</v>
      </c>
      <c r="J1172">
        <v>0</v>
      </c>
      <c r="K1172">
        <v>23.458947863595</v>
      </c>
      <c r="L1172">
        <v>0</v>
      </c>
      <c r="M1172">
        <v>1</v>
      </c>
    </row>
    <row r="1173" spans="4:13" x14ac:dyDescent="0.2">
      <c r="D1173" t="s">
        <v>3536</v>
      </c>
      <c r="E1173" t="str">
        <v>G3PD1r_c</v>
      </c>
      <c r="F1173">
        <v>-29.479735212992999</v>
      </c>
      <c r="G1173">
        <v>157.74337533899501</v>
      </c>
      <c r="H1173">
        <v>0</v>
      </c>
      <c r="I1173">
        <v>0</v>
      </c>
      <c r="J1173">
        <v>-29.479735212992999</v>
      </c>
      <c r="K1173">
        <v>157.74337533899501</v>
      </c>
      <c r="L1173">
        <v>-1</v>
      </c>
      <c r="M1173">
        <v>1</v>
      </c>
    </row>
    <row r="1174" spans="4:13" x14ac:dyDescent="0.2">
      <c r="D1174" t="s">
        <v>3487</v>
      </c>
      <c r="E1174" t="str">
        <v>G3PDf_m</v>
      </c>
      <c r="F1174">
        <v>0</v>
      </c>
      <c r="G1174">
        <v>50.261724962536</v>
      </c>
      <c r="H1174">
        <v>0</v>
      </c>
      <c r="I1174">
        <v>0</v>
      </c>
      <c r="J1174">
        <v>0</v>
      </c>
      <c r="K1174">
        <v>50.261724962536</v>
      </c>
      <c r="L1174">
        <v>0</v>
      </c>
      <c r="M1174">
        <v>1</v>
      </c>
    </row>
    <row r="1175" spans="4:13" x14ac:dyDescent="0.2">
      <c r="D1175" t="s">
        <v>3460</v>
      </c>
      <c r="E1175" t="str">
        <v>G3PIt_c_e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4:13" x14ac:dyDescent="0.2">
      <c r="D1176" t="s">
        <v>3460</v>
      </c>
      <c r="E1176" t="str">
        <v>G3PIt_c_en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4:13" x14ac:dyDescent="0.2">
      <c r="D1177" t="s">
        <v>3464</v>
      </c>
      <c r="E1177" t="str">
        <v>G3PT_c</v>
      </c>
      <c r="F1177">
        <v>0</v>
      </c>
      <c r="G1177">
        <v>157.73231508761299</v>
      </c>
      <c r="H1177">
        <v>0</v>
      </c>
      <c r="I1177">
        <v>0</v>
      </c>
      <c r="J1177">
        <v>0</v>
      </c>
      <c r="K1177">
        <v>157.73231508761299</v>
      </c>
      <c r="L1177">
        <v>0</v>
      </c>
      <c r="M1177">
        <v>1</v>
      </c>
    </row>
    <row r="1178" spans="4:13" x14ac:dyDescent="0.2">
      <c r="D1178" t="s">
        <v>3480</v>
      </c>
      <c r="E1178" t="str">
        <v>G5SADr_c</v>
      </c>
      <c r="F1178">
        <v>0</v>
      </c>
      <c r="G1178">
        <v>15.726512292585699</v>
      </c>
      <c r="H1178">
        <v>0</v>
      </c>
      <c r="I1178">
        <v>0</v>
      </c>
      <c r="J1178">
        <v>0</v>
      </c>
      <c r="K1178">
        <v>15.726512292585699</v>
      </c>
      <c r="L1178">
        <v>0</v>
      </c>
      <c r="M1178">
        <v>1</v>
      </c>
    </row>
    <row r="1179" spans="4:13" x14ac:dyDescent="0.2">
      <c r="D1179" t="s">
        <v>3480</v>
      </c>
      <c r="E1179" t="str">
        <v>G5SADr_m</v>
      </c>
      <c r="F1179">
        <v>-15.7098285925859</v>
      </c>
      <c r="G1179">
        <v>0</v>
      </c>
      <c r="H1179">
        <v>0</v>
      </c>
      <c r="I1179">
        <v>0</v>
      </c>
      <c r="J1179">
        <v>-15.7098285925859</v>
      </c>
      <c r="K1179">
        <v>0</v>
      </c>
      <c r="L1179">
        <v>-1</v>
      </c>
      <c r="M1179">
        <v>0</v>
      </c>
    </row>
    <row r="1180" spans="4:13" x14ac:dyDescent="0.2">
      <c r="D1180" t="s">
        <v>3480</v>
      </c>
      <c r="E1180" t="str">
        <v>G5SDy_c</v>
      </c>
      <c r="F1180">
        <v>0</v>
      </c>
      <c r="G1180">
        <v>9.7028500023877609</v>
      </c>
      <c r="H1180">
        <v>0</v>
      </c>
      <c r="I1180">
        <v>0</v>
      </c>
      <c r="J1180">
        <v>0</v>
      </c>
      <c r="K1180">
        <v>9.7028500023877609</v>
      </c>
      <c r="L1180">
        <v>0</v>
      </c>
      <c r="M1180">
        <v>1</v>
      </c>
    </row>
    <row r="1181" spans="4:13" x14ac:dyDescent="0.2">
      <c r="D1181" t="s">
        <v>3485</v>
      </c>
      <c r="E1181" t="str">
        <v>G6PDA_c</v>
      </c>
      <c r="F1181">
        <v>0</v>
      </c>
      <c r="G1181">
        <v>157.732315087617</v>
      </c>
      <c r="H1181">
        <v>0</v>
      </c>
      <c r="I1181">
        <v>0</v>
      </c>
      <c r="J1181">
        <v>0</v>
      </c>
      <c r="K1181">
        <v>157.732315087617</v>
      </c>
      <c r="L1181">
        <v>0</v>
      </c>
      <c r="M1181">
        <v>1</v>
      </c>
    </row>
    <row r="1182" spans="4:13" x14ac:dyDescent="0.2">
      <c r="D1182" t="s">
        <v>3528</v>
      </c>
      <c r="E1182" t="str">
        <v>G6PDH2i_c</v>
      </c>
      <c r="F1182">
        <v>0</v>
      </c>
      <c r="G1182">
        <v>26.003468534892001</v>
      </c>
      <c r="H1182">
        <v>0</v>
      </c>
      <c r="I1182">
        <v>0</v>
      </c>
      <c r="J1182">
        <v>0</v>
      </c>
      <c r="K1182">
        <v>26.003468534892001</v>
      </c>
      <c r="L1182">
        <v>0</v>
      </c>
      <c r="M1182">
        <v>1</v>
      </c>
    </row>
    <row r="1183" spans="4:13" x14ac:dyDescent="0.2">
      <c r="D1183" t="s">
        <v>3464</v>
      </c>
      <c r="E1183" t="str">
        <v>G6PE_c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4:13" x14ac:dyDescent="0.2">
      <c r="D1184" t="s">
        <v>3537</v>
      </c>
      <c r="E1184" t="str">
        <v>GALKi_c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4:13" x14ac:dyDescent="0.2">
      <c r="D1185" t="s">
        <v>3464</v>
      </c>
      <c r="E1185" t="str">
        <v>GALOX_e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4:13" x14ac:dyDescent="0.2">
      <c r="D1186" t="s">
        <v>3537</v>
      </c>
      <c r="E1186" t="str">
        <v>GALT_c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4:13" x14ac:dyDescent="0.2">
      <c r="D1187" t="s">
        <v>3460</v>
      </c>
      <c r="E1187" t="str">
        <v>GALtps_e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4:13" x14ac:dyDescent="0.2">
      <c r="D1188" t="s">
        <v>3501</v>
      </c>
      <c r="E1188" t="str">
        <v>GALUi_c</v>
      </c>
      <c r="F1188">
        <v>0.12645770000000001</v>
      </c>
      <c r="G1188">
        <v>157.858772787616</v>
      </c>
      <c r="H1188">
        <v>0</v>
      </c>
      <c r="I1188">
        <v>0</v>
      </c>
      <c r="J1188">
        <v>0.12645770000000001</v>
      </c>
      <c r="K1188">
        <v>157.858772787616</v>
      </c>
      <c r="L1188">
        <v>1</v>
      </c>
      <c r="M1188">
        <v>1</v>
      </c>
    </row>
    <row r="1189" spans="4:13" x14ac:dyDescent="0.2">
      <c r="D1189" t="s">
        <v>3460</v>
      </c>
      <c r="E1189" t="str">
        <v>GAM6Pt_c</v>
      </c>
      <c r="F1189">
        <v>-3.6158971865104901</v>
      </c>
      <c r="G1189">
        <v>0</v>
      </c>
      <c r="H1189">
        <v>0</v>
      </c>
      <c r="I1189">
        <v>0</v>
      </c>
      <c r="J1189">
        <v>-3.6158971865104901</v>
      </c>
      <c r="K1189">
        <v>0</v>
      </c>
      <c r="L1189">
        <v>-1</v>
      </c>
      <c r="M1189">
        <v>0</v>
      </c>
    </row>
    <row r="1190" spans="4:13" x14ac:dyDescent="0.2">
      <c r="D1190" t="s">
        <v>3527</v>
      </c>
      <c r="E1190" t="str">
        <v>GAPD_c</v>
      </c>
      <c r="F1190">
        <v>-27.511275594337</v>
      </c>
      <c r="G1190">
        <v>9.5462712333334405</v>
      </c>
      <c r="H1190">
        <v>0</v>
      </c>
      <c r="I1190">
        <v>0</v>
      </c>
      <c r="J1190">
        <v>-27.511275594337</v>
      </c>
      <c r="K1190">
        <v>9.5462712333334405</v>
      </c>
      <c r="L1190">
        <v>-1</v>
      </c>
      <c r="M1190">
        <v>1</v>
      </c>
    </row>
    <row r="1191" spans="4:13" x14ac:dyDescent="0.2">
      <c r="D1191" t="s">
        <v>3496</v>
      </c>
      <c r="E1191" t="str">
        <v>GARFT_c</v>
      </c>
      <c r="F1191">
        <v>1.2127500000009801E-2</v>
      </c>
      <c r="G1191">
        <v>5.1763481493044896</v>
      </c>
      <c r="H1191">
        <v>0</v>
      </c>
      <c r="I1191">
        <v>0</v>
      </c>
      <c r="J1191">
        <v>1.2127500000009801E-2</v>
      </c>
      <c r="K1191">
        <v>5.1763481493044896</v>
      </c>
      <c r="L1191">
        <v>1</v>
      </c>
      <c r="M1191">
        <v>1</v>
      </c>
    </row>
    <row r="1192" spans="4:13" x14ac:dyDescent="0.2">
      <c r="D1192" t="s">
        <v>3479</v>
      </c>
      <c r="E1192" t="str">
        <v>GBBOX_c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4:13" x14ac:dyDescent="0.2">
      <c r="D1193" t="s">
        <v>3460</v>
      </c>
      <c r="E1193" t="str">
        <v>GCALDt_c_e</v>
      </c>
      <c r="F1193">
        <v>-2.000000000001E-5</v>
      </c>
      <c r="G1193">
        <v>0</v>
      </c>
      <c r="H1193">
        <v>0</v>
      </c>
      <c r="I1193">
        <v>0</v>
      </c>
      <c r="J1193">
        <v>-2.000000000001E-5</v>
      </c>
      <c r="K1193">
        <v>0</v>
      </c>
      <c r="L1193">
        <v>-1</v>
      </c>
      <c r="M1193">
        <v>0</v>
      </c>
    </row>
    <row r="1194" spans="4:13" x14ac:dyDescent="0.2">
      <c r="D1194" t="s">
        <v>3460</v>
      </c>
      <c r="E1194" t="str">
        <v>GCALDt_c_m</v>
      </c>
      <c r="F1194">
        <v>-1.0000000000009999E-5</v>
      </c>
      <c r="G1194">
        <v>-9.9999999999961197E-6</v>
      </c>
      <c r="H1194">
        <v>0</v>
      </c>
      <c r="I1194">
        <v>0</v>
      </c>
      <c r="J1194">
        <v>-1.0000000000009999E-5</v>
      </c>
      <c r="K1194">
        <v>-9.9999999999961197E-6</v>
      </c>
      <c r="L1194">
        <v>-1</v>
      </c>
      <c r="M1194">
        <v>-1</v>
      </c>
    </row>
    <row r="1195" spans="4:13" x14ac:dyDescent="0.2">
      <c r="D1195" t="s">
        <v>3460</v>
      </c>
      <c r="E1195" t="str">
        <v>GDPMANNt_c_g</v>
      </c>
      <c r="F1195">
        <v>1.9115199999999999E-2</v>
      </c>
      <c r="G1195">
        <v>1.9115199999999999E-2</v>
      </c>
      <c r="H1195">
        <v>0</v>
      </c>
      <c r="I1195">
        <v>0</v>
      </c>
      <c r="J1195">
        <v>1.9115199999999999E-2</v>
      </c>
      <c r="K1195">
        <v>1.9115199999999999E-2</v>
      </c>
      <c r="L1195">
        <v>1</v>
      </c>
      <c r="M1195">
        <v>1</v>
      </c>
    </row>
    <row r="1196" spans="4:13" x14ac:dyDescent="0.2">
      <c r="D1196" t="s">
        <v>3460</v>
      </c>
      <c r="E1196" t="str">
        <v>GDPMANt_c_g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4:13" x14ac:dyDescent="0.2">
      <c r="D1197" t="s">
        <v>3460</v>
      </c>
      <c r="E1197" t="str">
        <v>GDPt_c_g</v>
      </c>
      <c r="F1197">
        <v>1.9115199999999999E-2</v>
      </c>
      <c r="G1197">
        <v>1.9115199999999999E-2</v>
      </c>
      <c r="H1197">
        <v>0</v>
      </c>
      <c r="I1197">
        <v>0</v>
      </c>
      <c r="J1197">
        <v>1.9115199999999999E-2</v>
      </c>
      <c r="K1197">
        <v>1.9115199999999999E-2</v>
      </c>
      <c r="L1197">
        <v>1</v>
      </c>
      <c r="M1197">
        <v>1</v>
      </c>
    </row>
    <row r="1198" spans="4:13" x14ac:dyDescent="0.2">
      <c r="D1198" t="s">
        <v>3460</v>
      </c>
      <c r="E1198" t="str">
        <v>GDPt_c_n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4:13" x14ac:dyDescent="0.2">
      <c r="D1199" t="s">
        <v>3538</v>
      </c>
      <c r="E1199" t="str">
        <v>GENERIC_ca2metal2_c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4:13" x14ac:dyDescent="0.2">
      <c r="D1200" t="s">
        <v>3538</v>
      </c>
      <c r="E1200" t="str">
        <v>GENERIC_ca2metal2_e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4:13" x14ac:dyDescent="0.2">
      <c r="D1201" t="s">
        <v>3538</v>
      </c>
      <c r="E1201" t="str">
        <v>GENERIC_cobalt2metal2_c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4:13" x14ac:dyDescent="0.2">
      <c r="D1202" t="s">
        <v>3538</v>
      </c>
      <c r="E1202" t="str">
        <v>GENERIC_cobalt2metal2_e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4:13" x14ac:dyDescent="0.2">
      <c r="D1203" t="s">
        <v>3538</v>
      </c>
      <c r="E1203" t="str">
        <v>GENERIC_cu2metal2_c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4:13" x14ac:dyDescent="0.2">
      <c r="D1204" t="s">
        <v>3538</v>
      </c>
      <c r="E1204" t="str">
        <v>GENERIC_cu2metal2_e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4:13" x14ac:dyDescent="0.2">
      <c r="D1205" t="s">
        <v>3538</v>
      </c>
      <c r="E1205" t="str">
        <v>GENERIC_fe2feCATION_c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4:13" x14ac:dyDescent="0.2">
      <c r="D1206" t="s">
        <v>3538</v>
      </c>
      <c r="E1206" t="str">
        <v>GENERIC_fe2feCATION_e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4:13" x14ac:dyDescent="0.2">
      <c r="D1207" t="s">
        <v>3538</v>
      </c>
      <c r="E1207" t="str">
        <v>GENERIC_fe2feCATION_m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4:13" x14ac:dyDescent="0.2">
      <c r="D1208" t="s">
        <v>3538</v>
      </c>
      <c r="E1208" t="str">
        <v>GENERIC_fe2metal2_c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4:13" x14ac:dyDescent="0.2">
      <c r="D1209" t="s">
        <v>3538</v>
      </c>
      <c r="E1209" t="str">
        <v>GENERIC_fe2metal2_e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4:13" x14ac:dyDescent="0.2">
      <c r="D1210" t="s">
        <v>3538</v>
      </c>
      <c r="E1210" t="str">
        <v>GENERIC_fe2metal2_m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4:13" x14ac:dyDescent="0.2">
      <c r="D1211" t="s">
        <v>3538</v>
      </c>
      <c r="E1211" t="str">
        <v>GENERIC_fe3feCATION_c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4:13" x14ac:dyDescent="0.2">
      <c r="D1212" t="s">
        <v>3538</v>
      </c>
      <c r="E1212" t="str">
        <v>GENERIC_fe3feCATION_e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4:13" x14ac:dyDescent="0.2">
      <c r="D1213" t="s">
        <v>3538</v>
      </c>
      <c r="E1213" t="str">
        <v>GENERIC_hCATION1_c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4:13" x14ac:dyDescent="0.2">
      <c r="D1214" t="s">
        <v>3538</v>
      </c>
      <c r="E1214" t="str">
        <v>GENERIC_hCATION1_e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4:13" x14ac:dyDescent="0.2">
      <c r="D1215" t="s">
        <v>3538</v>
      </c>
      <c r="E1215" t="str">
        <v>GENERIC_hCATION1_en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4:13" x14ac:dyDescent="0.2">
      <c r="D1216" t="s">
        <v>3538</v>
      </c>
      <c r="E1216" t="str">
        <v>GENERIC_hCATION1_g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4:13" x14ac:dyDescent="0.2">
      <c r="D1217" t="s">
        <v>3538</v>
      </c>
      <c r="E1217" t="str">
        <v>GENERIC_hCATION1_gm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4:13" x14ac:dyDescent="0.2">
      <c r="D1218" t="s">
        <v>3538</v>
      </c>
      <c r="E1218" t="str">
        <v>GENERIC_hCATION1_l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4:13" x14ac:dyDescent="0.2">
      <c r="D1219" t="s">
        <v>3538</v>
      </c>
      <c r="E1219" t="str">
        <v>GENERIC_hCATION1_m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4:13" x14ac:dyDescent="0.2">
      <c r="D1220" t="s">
        <v>3538</v>
      </c>
      <c r="E1220" t="str">
        <v>GENERIC_hCATION1_mm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4:13" x14ac:dyDescent="0.2">
      <c r="D1221" t="s">
        <v>3538</v>
      </c>
      <c r="E1221" t="str">
        <v>GENERIC_hCATION1_n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4:13" x14ac:dyDescent="0.2">
      <c r="D1222" t="s">
        <v>3538</v>
      </c>
      <c r="E1222" t="str">
        <v>GENERIC_hCATION1_r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4:13" x14ac:dyDescent="0.2">
      <c r="D1223" t="s">
        <v>3538</v>
      </c>
      <c r="E1223" t="str">
        <v>GENERIC_hCATION1_rm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4:13" x14ac:dyDescent="0.2">
      <c r="D1224" t="s">
        <v>3538</v>
      </c>
      <c r="E1224" t="str">
        <v>GENERIC_hCATION1_v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4:13" x14ac:dyDescent="0.2">
      <c r="D1225" t="s">
        <v>3538</v>
      </c>
      <c r="E1225" t="str">
        <v>GENERIC_hCATION1_vm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4:13" x14ac:dyDescent="0.2">
      <c r="D1226" t="s">
        <v>3538</v>
      </c>
      <c r="E1226" t="str">
        <v>GENERIC_hCATION1_x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4:13" x14ac:dyDescent="0.2">
      <c r="D1227" t="s">
        <v>3538</v>
      </c>
      <c r="E1227" t="str">
        <v>GENERIC_hemeAheme_c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4:13" x14ac:dyDescent="0.2">
      <c r="D1228" t="s">
        <v>3538</v>
      </c>
      <c r="E1228" t="str">
        <v>GENERIC_hemeAheme_m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4:13" x14ac:dyDescent="0.2">
      <c r="D1229" t="s">
        <v>3538</v>
      </c>
      <c r="E1229" t="str">
        <v>GENERIC_hemeOheme_m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4:13" x14ac:dyDescent="0.2">
      <c r="D1230" t="s">
        <v>3538</v>
      </c>
      <c r="E1230" t="str">
        <v>GENERIC_kCATION1_c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4:13" x14ac:dyDescent="0.2">
      <c r="D1231" t="s">
        <v>3538</v>
      </c>
      <c r="E1231" t="str">
        <v>GENERIC_kCATION1_e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4:13" x14ac:dyDescent="0.2">
      <c r="D1232" t="s">
        <v>3538</v>
      </c>
      <c r="E1232" t="str">
        <v>GENERIC_kCATION1_m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4:13" x14ac:dyDescent="0.2">
      <c r="D1233" t="s">
        <v>3538</v>
      </c>
      <c r="E1233" t="str">
        <v>GENERIC_mg2metal2_c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4:13" x14ac:dyDescent="0.2">
      <c r="D1234" t="s">
        <v>3538</v>
      </c>
      <c r="E1234" t="str">
        <v>GENERIC_mg2metal2_e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4:13" x14ac:dyDescent="0.2">
      <c r="D1235" t="s">
        <v>3538</v>
      </c>
      <c r="E1235" t="str">
        <v>GENERIC_mg2mg2ormn2_c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4:13" x14ac:dyDescent="0.2">
      <c r="D1236" t="s">
        <v>3538</v>
      </c>
      <c r="E1236" t="str">
        <v>GENERIC_mg2mg2ormn2_e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4:13" x14ac:dyDescent="0.2">
      <c r="D1237" t="s">
        <v>3538</v>
      </c>
      <c r="E1237" t="str">
        <v>GENERIC_mn2metal2_c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4:13" x14ac:dyDescent="0.2">
      <c r="D1238" t="s">
        <v>3538</v>
      </c>
      <c r="E1238" t="str">
        <v>GENERIC_mn2metal2_e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4:13" x14ac:dyDescent="0.2">
      <c r="D1239" t="s">
        <v>3538</v>
      </c>
      <c r="E1239" t="str">
        <v>GENERIC_mn2mg2ormn2_c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4:13" x14ac:dyDescent="0.2">
      <c r="D1240" t="s">
        <v>3538</v>
      </c>
      <c r="E1240" t="str">
        <v>GENERIC_mn2mg2ormn2_e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4:13" x14ac:dyDescent="0.2">
      <c r="D1241" t="s">
        <v>3538</v>
      </c>
      <c r="E1241" t="str">
        <v>GENERIC_na1CATION1_c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4:13" x14ac:dyDescent="0.2">
      <c r="D1242" t="s">
        <v>3538</v>
      </c>
      <c r="E1242" t="str">
        <v>GENERIC_na1CATION1_e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4:13" x14ac:dyDescent="0.2">
      <c r="D1243" t="s">
        <v>3538</v>
      </c>
      <c r="E1243" t="str">
        <v>GENERIC_ni2metal2_c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4:13" x14ac:dyDescent="0.2">
      <c r="D1244" t="s">
        <v>3538</v>
      </c>
      <c r="E1244" t="str">
        <v>GENERIC_ni2metal2_e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4:13" x14ac:dyDescent="0.2">
      <c r="D1245" t="s">
        <v>3538</v>
      </c>
      <c r="E1245" t="str">
        <v>GENERIC_phemeheme_m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4:13" x14ac:dyDescent="0.2">
      <c r="D1246" t="s">
        <v>3538</v>
      </c>
      <c r="E1246" t="str">
        <v>GENERIC_shemeheme_c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4:13" x14ac:dyDescent="0.2">
      <c r="D1247" t="s">
        <v>3538</v>
      </c>
      <c r="E1247" t="str">
        <v>GENERIC_zn2metal2_c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4:13" x14ac:dyDescent="0.2">
      <c r="D1248" t="s">
        <v>3538</v>
      </c>
      <c r="E1248" t="str">
        <v>GENERIC_zn2metal2_e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4:13" x14ac:dyDescent="0.2">
      <c r="D1249" t="s">
        <v>3465</v>
      </c>
      <c r="E1249" t="str">
        <v>GF6PTA_c</v>
      </c>
      <c r="F1249">
        <v>7.1663999999999999E-3</v>
      </c>
      <c r="G1249">
        <v>157.73948148761701</v>
      </c>
      <c r="H1249">
        <v>0</v>
      </c>
      <c r="I1249">
        <v>0</v>
      </c>
      <c r="J1249">
        <v>7.1663999999999999E-3</v>
      </c>
      <c r="K1249">
        <v>157.73948148761701</v>
      </c>
      <c r="L1249">
        <v>1</v>
      </c>
      <c r="M1249">
        <v>1</v>
      </c>
    </row>
    <row r="1250" spans="4:13" x14ac:dyDescent="0.2">
      <c r="D1250" t="s">
        <v>3482</v>
      </c>
      <c r="E1250" t="str">
        <v>GGTT_c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4:13" x14ac:dyDescent="0.2">
      <c r="D1251" t="s">
        <v>3482</v>
      </c>
      <c r="E1251" t="str">
        <v>GGTT_l</v>
      </c>
      <c r="F1251">
        <v>1.5502999999999999E-3</v>
      </c>
      <c r="G1251">
        <v>1.5502999999999999E-3</v>
      </c>
      <c r="H1251">
        <v>0</v>
      </c>
      <c r="I1251">
        <v>0</v>
      </c>
      <c r="J1251">
        <v>1.5502999999999999E-3</v>
      </c>
      <c r="K1251">
        <v>1.5502999999999999E-3</v>
      </c>
      <c r="L1251">
        <v>1</v>
      </c>
      <c r="M1251">
        <v>1</v>
      </c>
    </row>
    <row r="1252" spans="4:13" x14ac:dyDescent="0.2">
      <c r="D1252" t="s">
        <v>3477</v>
      </c>
      <c r="E1252" t="str">
        <v>GHMT2r_c</v>
      </c>
      <c r="F1252">
        <v>-12.643989815633599</v>
      </c>
      <c r="G1252">
        <v>17.384987189928001</v>
      </c>
      <c r="H1252">
        <v>0</v>
      </c>
      <c r="I1252">
        <v>0</v>
      </c>
      <c r="J1252">
        <v>-12.643989815633599</v>
      </c>
      <c r="K1252">
        <v>17.384987189928001</v>
      </c>
      <c r="L1252">
        <v>-1</v>
      </c>
      <c r="M1252">
        <v>1</v>
      </c>
    </row>
    <row r="1253" spans="4:13" x14ac:dyDescent="0.2">
      <c r="D1253" t="s">
        <v>3477</v>
      </c>
      <c r="E1253" t="str">
        <v>GHMT2r_m</v>
      </c>
      <c r="F1253">
        <v>-22.763432409733799</v>
      </c>
      <c r="G1253">
        <v>9.92598895607507</v>
      </c>
      <c r="H1253">
        <v>0</v>
      </c>
      <c r="I1253">
        <v>0</v>
      </c>
      <c r="J1253">
        <v>-22.763432409733799</v>
      </c>
      <c r="K1253">
        <v>9.92598895607507</v>
      </c>
      <c r="L1253">
        <v>-1</v>
      </c>
      <c r="M1253">
        <v>1</v>
      </c>
    </row>
    <row r="1254" spans="4:13" x14ac:dyDescent="0.2">
      <c r="D1254" t="s">
        <v>3510</v>
      </c>
      <c r="E1254" t="str">
        <v>GHMT3_m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4:13" x14ac:dyDescent="0.2">
      <c r="D1255" t="s">
        <v>3496</v>
      </c>
      <c r="E1255" t="str">
        <v>GK1_c</v>
      </c>
      <c r="F1255">
        <v>0</v>
      </c>
      <c r="G1255">
        <v>157.74034198761601</v>
      </c>
      <c r="H1255">
        <v>0</v>
      </c>
      <c r="I1255">
        <v>0</v>
      </c>
      <c r="J1255">
        <v>0</v>
      </c>
      <c r="K1255">
        <v>157.74034198761601</v>
      </c>
      <c r="L1255">
        <v>0</v>
      </c>
      <c r="M1255">
        <v>1</v>
      </c>
    </row>
    <row r="1256" spans="4:13" x14ac:dyDescent="0.2">
      <c r="D1256" t="s">
        <v>3496</v>
      </c>
      <c r="E1256" t="str">
        <v>GK2_c</v>
      </c>
      <c r="F1256">
        <v>-7.0949999999999995E-4</v>
      </c>
      <c r="G1256">
        <v>157.73963248761601</v>
      </c>
      <c r="H1256">
        <v>0</v>
      </c>
      <c r="I1256">
        <v>0</v>
      </c>
      <c r="J1256">
        <v>-7.0949999999999995E-4</v>
      </c>
      <c r="K1256">
        <v>157.73963248761601</v>
      </c>
      <c r="L1256">
        <v>-1</v>
      </c>
      <c r="M1256">
        <v>1</v>
      </c>
    </row>
    <row r="1257" spans="4:13" x14ac:dyDescent="0.2">
      <c r="D1257" t="s">
        <v>3528</v>
      </c>
      <c r="E1257" t="str">
        <v>GLCDx_c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4:13" x14ac:dyDescent="0.2">
      <c r="D1258" t="s">
        <v>3461</v>
      </c>
      <c r="E1258" t="str">
        <v>GLCGSD_c</v>
      </c>
      <c r="F1258">
        <v>0</v>
      </c>
      <c r="G1258">
        <v>78.866157543808697</v>
      </c>
      <c r="H1258">
        <v>0</v>
      </c>
      <c r="I1258">
        <v>0</v>
      </c>
      <c r="J1258">
        <v>0</v>
      </c>
      <c r="K1258">
        <v>78.866157543808697</v>
      </c>
      <c r="L1258">
        <v>0</v>
      </c>
      <c r="M1258">
        <v>1</v>
      </c>
    </row>
    <row r="1259" spans="4:13" x14ac:dyDescent="0.2">
      <c r="D1259" t="s">
        <v>3461</v>
      </c>
      <c r="E1259" t="str">
        <v>GLCGSD_v</v>
      </c>
      <c r="F1259">
        <v>0</v>
      </c>
      <c r="G1259">
        <v>78.866157543808697</v>
      </c>
      <c r="H1259">
        <v>0</v>
      </c>
      <c r="I1259">
        <v>0</v>
      </c>
      <c r="J1259">
        <v>0</v>
      </c>
      <c r="K1259">
        <v>78.866157543808697</v>
      </c>
      <c r="L1259">
        <v>0</v>
      </c>
      <c r="M1259">
        <v>1</v>
      </c>
    </row>
    <row r="1260" spans="4:13" x14ac:dyDescent="0.2">
      <c r="D1260" t="s">
        <v>3460</v>
      </c>
      <c r="E1260" t="str">
        <v>GLCNtps_e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4:13" x14ac:dyDescent="0.2">
      <c r="D1261" t="s">
        <v>3461</v>
      </c>
      <c r="E1261" t="str">
        <v>GLCP_c</v>
      </c>
      <c r="F1261">
        <v>0</v>
      </c>
      <c r="G1261">
        <v>157.732315087616</v>
      </c>
      <c r="H1261">
        <v>0</v>
      </c>
      <c r="I1261">
        <v>0</v>
      </c>
      <c r="J1261">
        <v>0</v>
      </c>
      <c r="K1261">
        <v>157.732315087616</v>
      </c>
      <c r="L1261">
        <v>0</v>
      </c>
      <c r="M1261">
        <v>1</v>
      </c>
    </row>
    <row r="1262" spans="4:13" x14ac:dyDescent="0.2">
      <c r="D1262" t="s">
        <v>3460</v>
      </c>
      <c r="E1262" t="str">
        <v>GLCt_c_e</v>
      </c>
      <c r="F1262">
        <v>1.12283856590939</v>
      </c>
      <c r="G1262">
        <v>5</v>
      </c>
      <c r="H1262">
        <v>0</v>
      </c>
      <c r="I1262">
        <v>0</v>
      </c>
      <c r="J1262">
        <v>1.12283856590939</v>
      </c>
      <c r="K1262">
        <v>5</v>
      </c>
      <c r="L1262">
        <v>1</v>
      </c>
      <c r="M1262">
        <v>1</v>
      </c>
    </row>
    <row r="1263" spans="4:13" x14ac:dyDescent="0.2">
      <c r="D1263" t="s">
        <v>3460</v>
      </c>
      <c r="E1263" t="str">
        <v>GLCt_c_r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4:13" x14ac:dyDescent="0.2">
      <c r="D1264" t="s">
        <v>3460</v>
      </c>
      <c r="E1264" t="str">
        <v>GLCt_c_v</v>
      </c>
      <c r="F1264">
        <v>-105.154876725075</v>
      </c>
      <c r="G1264">
        <v>0</v>
      </c>
      <c r="H1264">
        <v>0</v>
      </c>
      <c r="I1264">
        <v>0</v>
      </c>
      <c r="J1264">
        <v>-105.154876725075</v>
      </c>
      <c r="K1264">
        <v>0</v>
      </c>
      <c r="L1264">
        <v>-1</v>
      </c>
      <c r="M1264">
        <v>0</v>
      </c>
    </row>
    <row r="1265" spans="4:13" x14ac:dyDescent="0.2">
      <c r="D1265" t="s">
        <v>3460</v>
      </c>
      <c r="E1265" t="str">
        <v>GLCtps_e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4:13" x14ac:dyDescent="0.2">
      <c r="D1266" t="s">
        <v>3465</v>
      </c>
      <c r="E1266" t="str">
        <v>GLNS_c</v>
      </c>
      <c r="F1266">
        <v>0.13393059999999099</v>
      </c>
      <c r="G1266">
        <v>157.86695518761701</v>
      </c>
      <c r="H1266">
        <v>0</v>
      </c>
      <c r="I1266">
        <v>0</v>
      </c>
      <c r="J1266">
        <v>0.13393059999999099</v>
      </c>
      <c r="K1266">
        <v>157.86695518761701</v>
      </c>
      <c r="L1266">
        <v>1</v>
      </c>
      <c r="M1266">
        <v>1</v>
      </c>
    </row>
    <row r="1267" spans="4:13" x14ac:dyDescent="0.2">
      <c r="D1267" t="s">
        <v>3460</v>
      </c>
      <c r="E1267" t="str">
        <v>GLNt_c_n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4:13" x14ac:dyDescent="0.2">
      <c r="D1268" t="s">
        <v>3460</v>
      </c>
      <c r="E1268" t="str">
        <v>GLNtpa_v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4:13" x14ac:dyDescent="0.2">
      <c r="D1269" t="s">
        <v>3460</v>
      </c>
      <c r="E1269" t="str">
        <v>GLNtps_v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4:13" x14ac:dyDescent="0.2">
      <c r="D1270" t="s">
        <v>3500</v>
      </c>
      <c r="E1270" t="str">
        <v>GLNTRS_c</v>
      </c>
      <c r="F1270">
        <v>3.0599899999999999E-2</v>
      </c>
      <c r="G1270">
        <v>3.0599899999999999E-2</v>
      </c>
      <c r="H1270">
        <v>0</v>
      </c>
      <c r="I1270">
        <v>0</v>
      </c>
      <c r="J1270">
        <v>3.0599899999999999E-2</v>
      </c>
      <c r="K1270">
        <v>3.0599899999999999E-2</v>
      </c>
      <c r="L1270">
        <v>1</v>
      </c>
      <c r="M1270">
        <v>1</v>
      </c>
    </row>
    <row r="1271" spans="4:13" x14ac:dyDescent="0.2">
      <c r="D1271" t="s">
        <v>3480</v>
      </c>
      <c r="E1271" t="str">
        <v>GLU5K_c</v>
      </c>
      <c r="F1271">
        <v>0</v>
      </c>
      <c r="G1271">
        <v>9.7028500023878106</v>
      </c>
      <c r="H1271">
        <v>0</v>
      </c>
      <c r="I1271">
        <v>0</v>
      </c>
      <c r="J1271">
        <v>0</v>
      </c>
      <c r="K1271">
        <v>9.7028500023878106</v>
      </c>
      <c r="L1271">
        <v>0</v>
      </c>
      <c r="M1271">
        <v>1</v>
      </c>
    </row>
    <row r="1272" spans="4:13" x14ac:dyDescent="0.2">
      <c r="D1272" t="s">
        <v>3494</v>
      </c>
      <c r="E1272" t="str">
        <v>GLUCYS_c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4:13" x14ac:dyDescent="0.2">
      <c r="D1273" t="s">
        <v>3465</v>
      </c>
      <c r="E1273" t="str">
        <v>GLUDC_c</v>
      </c>
      <c r="F1273">
        <v>0</v>
      </c>
      <c r="G1273">
        <v>15.1840411818117</v>
      </c>
      <c r="H1273">
        <v>0</v>
      </c>
      <c r="I1273">
        <v>0</v>
      </c>
      <c r="J1273">
        <v>0</v>
      </c>
      <c r="K1273">
        <v>15.1840411818117</v>
      </c>
      <c r="L1273">
        <v>0</v>
      </c>
      <c r="M1273">
        <v>1</v>
      </c>
    </row>
    <row r="1274" spans="4:13" x14ac:dyDescent="0.2">
      <c r="D1274" t="s">
        <v>3480</v>
      </c>
      <c r="E1274" t="str">
        <v>GLUDxi_c</v>
      </c>
      <c r="F1274">
        <v>0</v>
      </c>
      <c r="G1274">
        <v>183.67972724956201</v>
      </c>
      <c r="H1274">
        <v>0</v>
      </c>
      <c r="I1274">
        <v>0</v>
      </c>
      <c r="J1274">
        <v>0</v>
      </c>
      <c r="K1274">
        <v>183.67972724956201</v>
      </c>
      <c r="L1274">
        <v>0</v>
      </c>
      <c r="M1274">
        <v>1</v>
      </c>
    </row>
    <row r="1275" spans="4:13" x14ac:dyDescent="0.2">
      <c r="D1275" t="s">
        <v>3480</v>
      </c>
      <c r="E1275" t="str">
        <v>GLUDy_c</v>
      </c>
      <c r="F1275">
        <v>0</v>
      </c>
      <c r="G1275">
        <v>184.23262484956001</v>
      </c>
      <c r="H1275">
        <v>0</v>
      </c>
      <c r="I1275">
        <v>0</v>
      </c>
      <c r="J1275">
        <v>0</v>
      </c>
      <c r="K1275">
        <v>184.23262484956001</v>
      </c>
      <c r="L1275">
        <v>0</v>
      </c>
      <c r="M1275">
        <v>1</v>
      </c>
    </row>
    <row r="1276" spans="4:13" x14ac:dyDescent="0.2">
      <c r="D1276" t="s">
        <v>3480</v>
      </c>
      <c r="E1276" t="str">
        <v>GLUN_c</v>
      </c>
      <c r="F1276">
        <v>0</v>
      </c>
      <c r="G1276">
        <v>157.732315087617</v>
      </c>
      <c r="H1276">
        <v>0</v>
      </c>
      <c r="I1276">
        <v>0</v>
      </c>
      <c r="J1276">
        <v>0</v>
      </c>
      <c r="K1276">
        <v>157.732315087617</v>
      </c>
      <c r="L1276">
        <v>0</v>
      </c>
      <c r="M1276">
        <v>1</v>
      </c>
    </row>
    <row r="1277" spans="4:13" x14ac:dyDescent="0.2">
      <c r="D1277" t="s">
        <v>3480</v>
      </c>
      <c r="E1277" t="str">
        <v>GLUN_e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4:13" x14ac:dyDescent="0.2">
      <c r="D1278" t="s">
        <v>3496</v>
      </c>
      <c r="E1278" t="str">
        <v>GLUPRT_c</v>
      </c>
      <c r="F1278">
        <v>1.2127500000003601E-2</v>
      </c>
      <c r="G1278">
        <v>5.1763481493044798</v>
      </c>
      <c r="H1278">
        <v>0</v>
      </c>
      <c r="I1278">
        <v>0</v>
      </c>
      <c r="J1278">
        <v>1.2127500000003601E-2</v>
      </c>
      <c r="K1278">
        <v>5.1763481493044798</v>
      </c>
      <c r="L1278">
        <v>1</v>
      </c>
      <c r="M1278">
        <v>1</v>
      </c>
    </row>
    <row r="1279" spans="4:13" x14ac:dyDescent="0.2">
      <c r="D1279" t="s">
        <v>3539</v>
      </c>
      <c r="E1279" t="str">
        <v>GLUR_c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4:13" x14ac:dyDescent="0.2">
      <c r="D1280" t="s">
        <v>3465</v>
      </c>
      <c r="E1280" t="str">
        <v>GLUSx_c</v>
      </c>
      <c r="F1280">
        <v>0</v>
      </c>
      <c r="G1280">
        <v>157.732315087616</v>
      </c>
      <c r="H1280">
        <v>0</v>
      </c>
      <c r="I1280">
        <v>0</v>
      </c>
      <c r="J1280">
        <v>0</v>
      </c>
      <c r="K1280">
        <v>157.732315087616</v>
      </c>
      <c r="L1280">
        <v>0</v>
      </c>
      <c r="M1280">
        <v>1</v>
      </c>
    </row>
    <row r="1281" spans="4:13" x14ac:dyDescent="0.2">
      <c r="D1281" t="s">
        <v>3460</v>
      </c>
      <c r="E1281" t="str">
        <v>GLUt_c_m</v>
      </c>
      <c r="F1281">
        <v>0</v>
      </c>
      <c r="G1281">
        <v>15.6738346192418</v>
      </c>
      <c r="H1281">
        <v>0</v>
      </c>
      <c r="I1281">
        <v>0</v>
      </c>
      <c r="J1281">
        <v>0</v>
      </c>
      <c r="K1281">
        <v>15.6738346192418</v>
      </c>
      <c r="L1281">
        <v>0</v>
      </c>
      <c r="M1281">
        <v>1</v>
      </c>
    </row>
    <row r="1282" spans="4:13" x14ac:dyDescent="0.2">
      <c r="D1282" t="s">
        <v>3460</v>
      </c>
      <c r="E1282" t="str">
        <v>GLUt_c_n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4:13" x14ac:dyDescent="0.2">
      <c r="D1283" t="s">
        <v>3471</v>
      </c>
      <c r="E1283" t="str">
        <v>GLUTCOADH_m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4:13" x14ac:dyDescent="0.2">
      <c r="D1284" t="s">
        <v>3460</v>
      </c>
      <c r="E1284" t="str">
        <v>GLUtps_e</v>
      </c>
      <c r="F1284">
        <v>-4.5692477238666003</v>
      </c>
      <c r="G1284">
        <v>0</v>
      </c>
      <c r="H1284">
        <v>0</v>
      </c>
      <c r="I1284">
        <v>0</v>
      </c>
      <c r="J1284">
        <v>-4.5692477238666003</v>
      </c>
      <c r="K1284">
        <v>0</v>
      </c>
      <c r="L1284">
        <v>-1</v>
      </c>
      <c r="M1284">
        <v>0</v>
      </c>
    </row>
    <row r="1285" spans="4:13" x14ac:dyDescent="0.2">
      <c r="D1285" t="s">
        <v>3460</v>
      </c>
      <c r="E1285" t="str">
        <v>GLUtps_v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4:13" x14ac:dyDescent="0.2">
      <c r="D1286" t="s">
        <v>3500</v>
      </c>
      <c r="E1286" t="str">
        <v>GLUTRS_c</v>
      </c>
      <c r="F1286">
        <v>3.0599899999999999E-2</v>
      </c>
      <c r="G1286">
        <v>3.0599899999999999E-2</v>
      </c>
      <c r="H1286">
        <v>0</v>
      </c>
      <c r="I1286">
        <v>0</v>
      </c>
      <c r="J1286">
        <v>3.0599899999999999E-2</v>
      </c>
      <c r="K1286">
        <v>3.0599899999999999E-2</v>
      </c>
      <c r="L1286">
        <v>1</v>
      </c>
      <c r="M1286">
        <v>1</v>
      </c>
    </row>
    <row r="1287" spans="4:13" x14ac:dyDescent="0.2">
      <c r="D1287" t="s">
        <v>3500</v>
      </c>
      <c r="E1287" t="str">
        <v>GLUTRS_m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4:13" x14ac:dyDescent="0.2">
      <c r="D1288" t="s">
        <v>3460</v>
      </c>
      <c r="E1288" t="str">
        <v>GLXt_c_e</v>
      </c>
      <c r="F1288">
        <v>0</v>
      </c>
      <c r="G1288">
        <v>12.5654312406337</v>
      </c>
      <c r="H1288">
        <v>0</v>
      </c>
      <c r="I1288">
        <v>0</v>
      </c>
      <c r="J1288">
        <v>0</v>
      </c>
      <c r="K1288">
        <v>12.5654312406337</v>
      </c>
      <c r="L1288">
        <v>0</v>
      </c>
      <c r="M1288">
        <v>1</v>
      </c>
    </row>
    <row r="1289" spans="4:13" x14ac:dyDescent="0.2">
      <c r="D1289" t="s">
        <v>3460</v>
      </c>
      <c r="E1289" t="str">
        <v>GLXt_c_x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4:13" x14ac:dyDescent="0.2">
      <c r="D1290" t="s">
        <v>3477</v>
      </c>
      <c r="E1290" t="str">
        <v>GLYAT_c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4:13" x14ac:dyDescent="0.2">
      <c r="D1291" t="s">
        <v>3460</v>
      </c>
      <c r="E1291" t="str">
        <v>GLYC3Pt_c_l</v>
      </c>
      <c r="F1291">
        <v>0</v>
      </c>
      <c r="G1291">
        <v>31.5583994986251</v>
      </c>
      <c r="H1291">
        <v>0</v>
      </c>
      <c r="I1291">
        <v>0</v>
      </c>
      <c r="J1291">
        <v>0</v>
      </c>
      <c r="K1291">
        <v>31.5583994986251</v>
      </c>
      <c r="L1291">
        <v>0</v>
      </c>
      <c r="M1291">
        <v>1</v>
      </c>
    </row>
    <row r="1292" spans="4:13" x14ac:dyDescent="0.2">
      <c r="D1292" t="s">
        <v>3460</v>
      </c>
      <c r="E1292" t="str">
        <v>GLYC3Pt_c_m</v>
      </c>
      <c r="F1292">
        <v>0</v>
      </c>
      <c r="G1292">
        <v>50.261724962534799</v>
      </c>
      <c r="H1292">
        <v>0</v>
      </c>
      <c r="I1292">
        <v>0</v>
      </c>
      <c r="J1292">
        <v>0</v>
      </c>
      <c r="K1292">
        <v>50.261724962534799</v>
      </c>
      <c r="L1292">
        <v>0</v>
      </c>
      <c r="M1292">
        <v>1</v>
      </c>
    </row>
    <row r="1293" spans="4:13" x14ac:dyDescent="0.2">
      <c r="D1293" t="s">
        <v>3460</v>
      </c>
      <c r="E1293" t="str">
        <v>GLYC3Pt_c_rm</v>
      </c>
      <c r="F1293">
        <v>0</v>
      </c>
      <c r="G1293">
        <v>31.5583994986251</v>
      </c>
      <c r="H1293">
        <v>0</v>
      </c>
      <c r="I1293">
        <v>0</v>
      </c>
      <c r="J1293">
        <v>0</v>
      </c>
      <c r="K1293">
        <v>31.5583994986251</v>
      </c>
      <c r="L1293">
        <v>0</v>
      </c>
      <c r="M1293">
        <v>1</v>
      </c>
    </row>
    <row r="1294" spans="4:13" x14ac:dyDescent="0.2">
      <c r="D1294" t="s">
        <v>3460</v>
      </c>
      <c r="E1294" t="str">
        <v>GLYC3Pt_c_x</v>
      </c>
      <c r="F1294">
        <v>-23.4589478635937</v>
      </c>
      <c r="G1294">
        <v>0</v>
      </c>
      <c r="H1294">
        <v>0</v>
      </c>
      <c r="I1294">
        <v>0</v>
      </c>
      <c r="J1294">
        <v>-23.4589478635937</v>
      </c>
      <c r="K1294">
        <v>0</v>
      </c>
      <c r="L1294">
        <v>-1</v>
      </c>
      <c r="M1294">
        <v>0</v>
      </c>
    </row>
    <row r="1295" spans="4:13" x14ac:dyDescent="0.2">
      <c r="D1295" t="s">
        <v>3460</v>
      </c>
      <c r="E1295" t="str">
        <v>GLYC3Pt_m_mm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4:13" x14ac:dyDescent="0.2">
      <c r="D1296" t="s">
        <v>3524</v>
      </c>
      <c r="E1296" t="str">
        <v>GLYCDy_c</v>
      </c>
      <c r="F1296">
        <v>0</v>
      </c>
      <c r="G1296">
        <v>157.732574138991</v>
      </c>
      <c r="H1296">
        <v>0</v>
      </c>
      <c r="I1296">
        <v>0</v>
      </c>
      <c r="J1296">
        <v>0</v>
      </c>
      <c r="K1296">
        <v>157.732574138991</v>
      </c>
      <c r="L1296">
        <v>0</v>
      </c>
      <c r="M1296">
        <v>1</v>
      </c>
    </row>
    <row r="1297" spans="4:13" x14ac:dyDescent="0.2">
      <c r="D1297" t="s">
        <v>3534</v>
      </c>
      <c r="E1297" t="str">
        <v>GLYCK_c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4:13" x14ac:dyDescent="0.2">
      <c r="D1298" t="s">
        <v>3477</v>
      </c>
      <c r="E1298" t="str">
        <v>GLYCL_m</v>
      </c>
      <c r="F1298">
        <v>-6.4735847116304699</v>
      </c>
      <c r="G1298">
        <v>22.763442409734399</v>
      </c>
      <c r="H1298">
        <v>0</v>
      </c>
      <c r="I1298">
        <v>0</v>
      </c>
      <c r="J1298">
        <v>-6.4735847116304699</v>
      </c>
      <c r="K1298">
        <v>22.763442409734399</v>
      </c>
      <c r="L1298">
        <v>-1</v>
      </c>
      <c r="M1298">
        <v>1</v>
      </c>
    </row>
    <row r="1299" spans="4:13" x14ac:dyDescent="0.2">
      <c r="D1299" t="s">
        <v>3460</v>
      </c>
      <c r="E1299" t="str">
        <v>GLYCOGENt_c_v</v>
      </c>
      <c r="F1299">
        <v>0</v>
      </c>
      <c r="G1299">
        <v>78.866157543808299</v>
      </c>
      <c r="H1299">
        <v>0</v>
      </c>
      <c r="I1299">
        <v>0</v>
      </c>
      <c r="J1299">
        <v>0</v>
      </c>
      <c r="K1299">
        <v>78.866157543808299</v>
      </c>
      <c r="L1299">
        <v>0</v>
      </c>
      <c r="M1299">
        <v>1</v>
      </c>
    </row>
    <row r="1300" spans="4:13" x14ac:dyDescent="0.2">
      <c r="D1300" t="s">
        <v>3460</v>
      </c>
      <c r="E1300" t="str">
        <v>GLYCt_c_l</v>
      </c>
      <c r="F1300">
        <v>0</v>
      </c>
      <c r="G1300">
        <v>31.547598298625299</v>
      </c>
      <c r="H1300">
        <v>0</v>
      </c>
      <c r="I1300">
        <v>0</v>
      </c>
      <c r="J1300">
        <v>0</v>
      </c>
      <c r="K1300">
        <v>31.547598298625299</v>
      </c>
      <c r="L1300">
        <v>0</v>
      </c>
      <c r="M1300">
        <v>1</v>
      </c>
    </row>
    <row r="1301" spans="4:13" x14ac:dyDescent="0.2">
      <c r="D1301" t="s">
        <v>3460</v>
      </c>
      <c r="E1301" t="str">
        <v>GLYCt_c_m</v>
      </c>
      <c r="F1301">
        <v>0</v>
      </c>
      <c r="G1301">
        <v>19.966834366218499</v>
      </c>
      <c r="H1301">
        <v>0</v>
      </c>
      <c r="I1301">
        <v>0</v>
      </c>
      <c r="J1301">
        <v>0</v>
      </c>
      <c r="K1301">
        <v>19.966834366218499</v>
      </c>
      <c r="L1301">
        <v>0</v>
      </c>
      <c r="M1301">
        <v>1</v>
      </c>
    </row>
    <row r="1302" spans="4:13" x14ac:dyDescent="0.2">
      <c r="D1302" t="s">
        <v>3460</v>
      </c>
      <c r="E1302" t="str">
        <v>GLYCtps_e</v>
      </c>
      <c r="F1302">
        <v>-6.5019616147734398</v>
      </c>
      <c r="G1302">
        <v>0</v>
      </c>
      <c r="H1302">
        <v>0</v>
      </c>
      <c r="I1302">
        <v>0</v>
      </c>
      <c r="J1302">
        <v>-6.5019616147734398</v>
      </c>
      <c r="K1302">
        <v>0</v>
      </c>
      <c r="L1302">
        <v>-1</v>
      </c>
      <c r="M1302">
        <v>0</v>
      </c>
    </row>
    <row r="1303" spans="4:13" x14ac:dyDescent="0.2">
      <c r="D1303" t="s">
        <v>3461</v>
      </c>
      <c r="E1303" t="str">
        <v>GLYGS_c</v>
      </c>
      <c r="F1303">
        <v>0</v>
      </c>
      <c r="G1303">
        <v>157.732315087616</v>
      </c>
      <c r="H1303">
        <v>0</v>
      </c>
      <c r="I1303">
        <v>0</v>
      </c>
      <c r="J1303">
        <v>0</v>
      </c>
      <c r="K1303">
        <v>157.732315087616</v>
      </c>
      <c r="L1303">
        <v>0</v>
      </c>
      <c r="M1303">
        <v>1</v>
      </c>
    </row>
    <row r="1304" spans="4:13" x14ac:dyDescent="0.2">
      <c r="D1304" t="s">
        <v>3524</v>
      </c>
      <c r="E1304" t="str">
        <v>GLYK_c</v>
      </c>
      <c r="F1304">
        <v>0</v>
      </c>
      <c r="G1304">
        <v>157.732574138996</v>
      </c>
      <c r="H1304">
        <v>0</v>
      </c>
      <c r="I1304">
        <v>0</v>
      </c>
      <c r="J1304">
        <v>0</v>
      </c>
      <c r="K1304">
        <v>157.732574138996</v>
      </c>
      <c r="L1304">
        <v>0</v>
      </c>
      <c r="M1304">
        <v>1</v>
      </c>
    </row>
    <row r="1305" spans="4:13" x14ac:dyDescent="0.2">
      <c r="D1305" t="s">
        <v>3478</v>
      </c>
      <c r="E1305" t="str">
        <v>GLYOX_c</v>
      </c>
      <c r="F1305">
        <v>0</v>
      </c>
      <c r="G1305">
        <v>33.080179774841703</v>
      </c>
      <c r="H1305">
        <v>0</v>
      </c>
      <c r="I1305">
        <v>0</v>
      </c>
      <c r="J1305">
        <v>0</v>
      </c>
      <c r="K1305">
        <v>33.080179774841703</v>
      </c>
      <c r="L1305">
        <v>0</v>
      </c>
      <c r="M1305">
        <v>1</v>
      </c>
    </row>
    <row r="1306" spans="4:13" x14ac:dyDescent="0.2">
      <c r="D1306" t="s">
        <v>3489</v>
      </c>
      <c r="E1306" t="str">
        <v>GLYOX_m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4:13" x14ac:dyDescent="0.2">
      <c r="D1307" t="s">
        <v>3460</v>
      </c>
      <c r="E1307" t="str">
        <v>GLYt_c_m</v>
      </c>
      <c r="F1307">
        <v>-16.2763551710919</v>
      </c>
      <c r="G1307">
        <v>45.526954819467697</v>
      </c>
      <c r="H1307">
        <v>0</v>
      </c>
      <c r="I1307">
        <v>0</v>
      </c>
      <c r="J1307">
        <v>-16.2763551710919</v>
      </c>
      <c r="K1307">
        <v>45.526954819467697</v>
      </c>
      <c r="L1307">
        <v>-1</v>
      </c>
      <c r="M1307">
        <v>1</v>
      </c>
    </row>
    <row r="1308" spans="4:13" x14ac:dyDescent="0.2">
      <c r="D1308" t="s">
        <v>3460</v>
      </c>
      <c r="E1308" t="str">
        <v>GLYtps_e</v>
      </c>
      <c r="F1308">
        <v>-12.910551623260201</v>
      </c>
      <c r="G1308">
        <v>0</v>
      </c>
      <c r="H1308">
        <v>0</v>
      </c>
      <c r="I1308">
        <v>0</v>
      </c>
      <c r="J1308">
        <v>-12.910551623260201</v>
      </c>
      <c r="K1308">
        <v>0</v>
      </c>
      <c r="L1308">
        <v>-1</v>
      </c>
      <c r="M1308">
        <v>0</v>
      </c>
    </row>
    <row r="1309" spans="4:13" x14ac:dyDescent="0.2">
      <c r="D1309" t="s">
        <v>3500</v>
      </c>
      <c r="E1309" t="str">
        <v>GLYTRS_c</v>
      </c>
      <c r="F1309">
        <v>3.5146400000000001E-2</v>
      </c>
      <c r="G1309">
        <v>3.5146400000000001E-2</v>
      </c>
      <c r="H1309">
        <v>0</v>
      </c>
      <c r="I1309">
        <v>0</v>
      </c>
      <c r="J1309">
        <v>3.5146400000000001E-2</v>
      </c>
      <c r="K1309">
        <v>3.5146400000000001E-2</v>
      </c>
      <c r="L1309">
        <v>1</v>
      </c>
      <c r="M1309">
        <v>1</v>
      </c>
    </row>
    <row r="1310" spans="4:13" x14ac:dyDescent="0.2">
      <c r="D1310" t="s">
        <v>3464</v>
      </c>
      <c r="E1310" t="str">
        <v>GMAND_c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4:13" x14ac:dyDescent="0.2">
      <c r="D1311" t="s">
        <v>3496</v>
      </c>
      <c r="E1311" t="str">
        <v>GMPS2_c</v>
      </c>
      <c r="F1311">
        <v>7.3174000000000199E-3</v>
      </c>
      <c r="G1311">
        <v>7.31739999999998E-3</v>
      </c>
      <c r="H1311">
        <v>0</v>
      </c>
      <c r="I1311">
        <v>0</v>
      </c>
      <c r="J1311">
        <v>7.3174000000000199E-3</v>
      </c>
      <c r="K1311">
        <v>7.31739999999998E-3</v>
      </c>
      <c r="L1311">
        <v>1</v>
      </c>
      <c r="M1311">
        <v>1</v>
      </c>
    </row>
    <row r="1312" spans="4:13" x14ac:dyDescent="0.2">
      <c r="D1312" t="s">
        <v>3528</v>
      </c>
      <c r="E1312" t="str">
        <v>GND_c</v>
      </c>
      <c r="F1312">
        <v>0</v>
      </c>
      <c r="G1312">
        <v>26.003468534892001</v>
      </c>
      <c r="H1312">
        <v>0</v>
      </c>
      <c r="I1312">
        <v>0</v>
      </c>
      <c r="J1312">
        <v>0</v>
      </c>
      <c r="K1312">
        <v>26.003468534892001</v>
      </c>
      <c r="L1312">
        <v>0</v>
      </c>
      <c r="M1312">
        <v>1</v>
      </c>
    </row>
    <row r="1313" spans="4:13" x14ac:dyDescent="0.2">
      <c r="D1313" t="s">
        <v>3528</v>
      </c>
      <c r="E1313" t="str">
        <v>GNK_c</v>
      </c>
      <c r="F1313">
        <v>0</v>
      </c>
      <c r="G1313">
        <v>157.732315087611</v>
      </c>
      <c r="H1313">
        <v>0</v>
      </c>
      <c r="I1313">
        <v>0</v>
      </c>
      <c r="J1313">
        <v>0</v>
      </c>
      <c r="K1313">
        <v>157.732315087611</v>
      </c>
      <c r="L1313">
        <v>0</v>
      </c>
      <c r="M1313">
        <v>1</v>
      </c>
    </row>
    <row r="1314" spans="4:13" x14ac:dyDescent="0.2">
      <c r="D1314" t="s">
        <v>3540</v>
      </c>
      <c r="E1314" t="str">
        <v>GPIA1_c</v>
      </c>
      <c r="F1314">
        <v>1.6988999999999999E-3</v>
      </c>
      <c r="G1314">
        <v>1.6988999999999999E-3</v>
      </c>
      <c r="H1314">
        <v>0</v>
      </c>
      <c r="I1314">
        <v>0</v>
      </c>
      <c r="J1314">
        <v>1.6988999999999999E-3</v>
      </c>
      <c r="K1314">
        <v>1.6988999999999999E-3</v>
      </c>
      <c r="L1314">
        <v>1</v>
      </c>
      <c r="M1314">
        <v>1</v>
      </c>
    </row>
    <row r="1315" spans="4:13" x14ac:dyDescent="0.2">
      <c r="D1315" t="s">
        <v>3540</v>
      </c>
      <c r="E1315" t="str">
        <v>GPIA10a_r</v>
      </c>
      <c r="F1315">
        <v>1.6988999999999999E-3</v>
      </c>
      <c r="G1315">
        <v>1.6988999999999999E-3</v>
      </c>
      <c r="H1315">
        <v>0</v>
      </c>
      <c r="I1315">
        <v>0</v>
      </c>
      <c r="J1315">
        <v>1.6988999999999999E-3</v>
      </c>
      <c r="K1315">
        <v>1.6988999999999999E-3</v>
      </c>
      <c r="L1315">
        <v>1</v>
      </c>
      <c r="M1315">
        <v>1</v>
      </c>
    </row>
    <row r="1316" spans="4:13" x14ac:dyDescent="0.2">
      <c r="D1316" t="s">
        <v>3540</v>
      </c>
      <c r="E1316" t="str">
        <v>GPIA2_c</v>
      </c>
      <c r="F1316">
        <v>1.6988999999999999E-3</v>
      </c>
      <c r="G1316">
        <v>1.6988999999999999E-3</v>
      </c>
      <c r="H1316">
        <v>0</v>
      </c>
      <c r="I1316">
        <v>0</v>
      </c>
      <c r="J1316">
        <v>1.6988999999999999E-3</v>
      </c>
      <c r="K1316">
        <v>1.6988999999999999E-3</v>
      </c>
      <c r="L1316">
        <v>1</v>
      </c>
      <c r="M1316">
        <v>1</v>
      </c>
    </row>
    <row r="1317" spans="4:13" x14ac:dyDescent="0.2">
      <c r="D1317" t="s">
        <v>3540</v>
      </c>
      <c r="E1317" t="str">
        <v>GPIA3_c_r</v>
      </c>
      <c r="F1317">
        <v>1.6988999999999999E-3</v>
      </c>
      <c r="G1317">
        <v>1.6988999999999999E-3</v>
      </c>
      <c r="H1317">
        <v>0</v>
      </c>
      <c r="I1317">
        <v>0</v>
      </c>
      <c r="J1317">
        <v>1.6988999999999999E-3</v>
      </c>
      <c r="K1317">
        <v>1.6988999999999999E-3</v>
      </c>
      <c r="L1317">
        <v>1</v>
      </c>
      <c r="M1317">
        <v>1</v>
      </c>
    </row>
    <row r="1318" spans="4:13" x14ac:dyDescent="0.2">
      <c r="D1318" t="s">
        <v>3540</v>
      </c>
      <c r="E1318" t="str">
        <v>GPIA4_r</v>
      </c>
      <c r="F1318">
        <v>1.6988999999999999E-3</v>
      </c>
      <c r="G1318">
        <v>1.6988999999999999E-3</v>
      </c>
      <c r="H1318">
        <v>0</v>
      </c>
      <c r="I1318">
        <v>0</v>
      </c>
      <c r="J1318">
        <v>1.6988999999999999E-3</v>
      </c>
      <c r="K1318">
        <v>1.6988999999999999E-3</v>
      </c>
      <c r="L1318">
        <v>1</v>
      </c>
      <c r="M1318">
        <v>1</v>
      </c>
    </row>
    <row r="1319" spans="4:13" x14ac:dyDescent="0.2">
      <c r="D1319" t="s">
        <v>3540</v>
      </c>
      <c r="E1319" t="str">
        <v>GPIA5_r</v>
      </c>
      <c r="F1319">
        <v>1.6988999999999999E-3</v>
      </c>
      <c r="G1319">
        <v>1.6988999999999999E-3</v>
      </c>
      <c r="H1319">
        <v>0</v>
      </c>
      <c r="I1319">
        <v>0</v>
      </c>
      <c r="J1319">
        <v>1.6988999999999999E-3</v>
      </c>
      <c r="K1319">
        <v>1.6988999999999999E-3</v>
      </c>
      <c r="L1319">
        <v>1</v>
      </c>
      <c r="M1319">
        <v>1</v>
      </c>
    </row>
    <row r="1320" spans="4:13" x14ac:dyDescent="0.2">
      <c r="D1320" t="s">
        <v>3540</v>
      </c>
      <c r="E1320" t="str">
        <v>GPIA6_r</v>
      </c>
      <c r="F1320">
        <v>1.6988999999999999E-3</v>
      </c>
      <c r="G1320">
        <v>1.6988999999999999E-3</v>
      </c>
      <c r="H1320">
        <v>0</v>
      </c>
      <c r="I1320">
        <v>0</v>
      </c>
      <c r="J1320">
        <v>1.6988999999999999E-3</v>
      </c>
      <c r="K1320">
        <v>1.6988999999999999E-3</v>
      </c>
      <c r="L1320">
        <v>1</v>
      </c>
      <c r="M1320">
        <v>1</v>
      </c>
    </row>
    <row r="1321" spans="4:13" x14ac:dyDescent="0.2">
      <c r="D1321" t="s">
        <v>3540</v>
      </c>
      <c r="E1321" t="str">
        <v>GPIA7_r</v>
      </c>
      <c r="F1321">
        <v>1.6988999999999999E-3</v>
      </c>
      <c r="G1321">
        <v>1.6988999999999999E-3</v>
      </c>
      <c r="H1321">
        <v>0</v>
      </c>
      <c r="I1321">
        <v>0</v>
      </c>
      <c r="J1321">
        <v>1.6988999999999999E-3</v>
      </c>
      <c r="K1321">
        <v>1.6988999999999999E-3</v>
      </c>
      <c r="L1321">
        <v>1</v>
      </c>
      <c r="M1321">
        <v>1</v>
      </c>
    </row>
    <row r="1322" spans="4:13" x14ac:dyDescent="0.2">
      <c r="D1322" t="s">
        <v>3540</v>
      </c>
      <c r="E1322" t="str">
        <v>GPIA8a_r</v>
      </c>
      <c r="F1322">
        <v>1.6988999999999999E-3</v>
      </c>
      <c r="G1322">
        <v>1.6988999999999999E-3</v>
      </c>
      <c r="H1322">
        <v>0</v>
      </c>
      <c r="I1322">
        <v>0</v>
      </c>
      <c r="J1322">
        <v>1.6988999999999999E-3</v>
      </c>
      <c r="K1322">
        <v>1.6988999999999999E-3</v>
      </c>
      <c r="L1322">
        <v>1</v>
      </c>
      <c r="M1322">
        <v>1</v>
      </c>
    </row>
    <row r="1323" spans="4:13" x14ac:dyDescent="0.2">
      <c r="D1323" t="s">
        <v>3540</v>
      </c>
      <c r="E1323" t="str">
        <v>GPIA8b_r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4:13" x14ac:dyDescent="0.2">
      <c r="D1324" t="s">
        <v>3540</v>
      </c>
      <c r="E1324" t="str">
        <v>GPIA9a_r</v>
      </c>
      <c r="F1324">
        <v>1.6988999999999999E-3</v>
      </c>
      <c r="G1324">
        <v>1.6988999999999999E-3</v>
      </c>
      <c r="H1324">
        <v>0</v>
      </c>
      <c r="I1324">
        <v>0</v>
      </c>
      <c r="J1324">
        <v>1.6988999999999999E-3</v>
      </c>
      <c r="K1324">
        <v>1.6988999999999999E-3</v>
      </c>
      <c r="L1324">
        <v>1</v>
      </c>
      <c r="M1324">
        <v>1</v>
      </c>
    </row>
    <row r="1325" spans="4:13" x14ac:dyDescent="0.2">
      <c r="D1325" t="s">
        <v>3482</v>
      </c>
      <c r="E1325" t="str">
        <v>GRTT_c</v>
      </c>
      <c r="F1325">
        <v>2.20744999999999E-2</v>
      </c>
      <c r="G1325">
        <v>0.98198872463978604</v>
      </c>
      <c r="H1325">
        <v>0</v>
      </c>
      <c r="I1325">
        <v>0</v>
      </c>
      <c r="J1325">
        <v>2.20744999999999E-2</v>
      </c>
      <c r="K1325">
        <v>0.98198872463978604</v>
      </c>
      <c r="L1325">
        <v>1</v>
      </c>
      <c r="M1325">
        <v>1</v>
      </c>
    </row>
    <row r="1326" spans="4:13" x14ac:dyDescent="0.2">
      <c r="D1326" t="s">
        <v>3496</v>
      </c>
      <c r="E1326" t="str">
        <v>GSNK_c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4:13" x14ac:dyDescent="0.2">
      <c r="D1327" t="s">
        <v>3460</v>
      </c>
      <c r="E1327" t="str">
        <v>GSNt_c_e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4:13" x14ac:dyDescent="0.2">
      <c r="D1328" t="s">
        <v>3460</v>
      </c>
      <c r="E1328" t="str">
        <v>GSNt_c_m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4:13" x14ac:dyDescent="0.2">
      <c r="D1329" t="s">
        <v>3541</v>
      </c>
      <c r="E1329" t="str">
        <v>GTHO_c</v>
      </c>
      <c r="F1329">
        <v>0</v>
      </c>
      <c r="G1329">
        <v>22.817998003934601</v>
      </c>
      <c r="H1329">
        <v>0</v>
      </c>
      <c r="I1329">
        <v>0</v>
      </c>
      <c r="J1329">
        <v>0</v>
      </c>
      <c r="K1329">
        <v>22.817998003934601</v>
      </c>
      <c r="L1329">
        <v>0</v>
      </c>
      <c r="M1329">
        <v>1</v>
      </c>
    </row>
    <row r="1330" spans="4:13" x14ac:dyDescent="0.2">
      <c r="D1330" t="s">
        <v>3541</v>
      </c>
      <c r="E1330" t="str">
        <v>GTHO_m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4:13" x14ac:dyDescent="0.2">
      <c r="D1331" t="s">
        <v>3460</v>
      </c>
      <c r="E1331" t="str">
        <v>GTHOXt_c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4:13" x14ac:dyDescent="0.2">
      <c r="D1332" t="s">
        <v>3541</v>
      </c>
      <c r="E1332" t="str">
        <v>GTHP_c</v>
      </c>
      <c r="F1332">
        <v>0</v>
      </c>
      <c r="G1332">
        <v>22.817998003934601</v>
      </c>
      <c r="H1332">
        <v>0</v>
      </c>
      <c r="I1332">
        <v>0</v>
      </c>
      <c r="J1332">
        <v>0</v>
      </c>
      <c r="K1332">
        <v>22.817998003934601</v>
      </c>
      <c r="L1332">
        <v>0</v>
      </c>
      <c r="M1332">
        <v>1</v>
      </c>
    </row>
    <row r="1333" spans="4:13" x14ac:dyDescent="0.2">
      <c r="D1333" t="s">
        <v>3541</v>
      </c>
      <c r="E1333" t="str">
        <v>GTHP_m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4:13" x14ac:dyDescent="0.2">
      <c r="D1334" t="s">
        <v>3460</v>
      </c>
      <c r="E1334" t="str">
        <v>GTHRDt_c_e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4:13" x14ac:dyDescent="0.2">
      <c r="D1335" t="s">
        <v>3460</v>
      </c>
      <c r="E1335" t="str">
        <v>GTHRDt_c_v</v>
      </c>
      <c r="F1335">
        <v>-157.73231508760699</v>
      </c>
      <c r="G1335">
        <v>0</v>
      </c>
      <c r="H1335">
        <v>0</v>
      </c>
      <c r="I1335">
        <v>0</v>
      </c>
      <c r="J1335">
        <v>-157.73231508760699</v>
      </c>
      <c r="K1335">
        <v>0</v>
      </c>
      <c r="L1335">
        <v>-1</v>
      </c>
      <c r="M1335">
        <v>0</v>
      </c>
    </row>
    <row r="1336" spans="4:13" x14ac:dyDescent="0.2">
      <c r="D1336" t="s">
        <v>3460</v>
      </c>
      <c r="E1336" t="str">
        <v>GTHRDtabc_v</v>
      </c>
      <c r="F1336">
        <v>0</v>
      </c>
      <c r="G1336">
        <v>157.732315087611</v>
      </c>
      <c r="H1336">
        <v>0</v>
      </c>
      <c r="I1336">
        <v>0</v>
      </c>
      <c r="J1336">
        <v>0</v>
      </c>
      <c r="K1336">
        <v>157.732315087611</v>
      </c>
      <c r="L1336">
        <v>0</v>
      </c>
      <c r="M1336">
        <v>1</v>
      </c>
    </row>
    <row r="1337" spans="4:13" x14ac:dyDescent="0.2">
      <c r="D1337" t="s">
        <v>3494</v>
      </c>
      <c r="E1337" t="str">
        <v>GTHS_c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4:13" x14ac:dyDescent="0.2">
      <c r="D1338" t="s">
        <v>3542</v>
      </c>
      <c r="E1338" t="str">
        <v>GTMLT_c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4:13" x14ac:dyDescent="0.2">
      <c r="D1339" t="s">
        <v>3497</v>
      </c>
      <c r="E1339" t="str">
        <v>GTPCI_c</v>
      </c>
      <c r="F1339">
        <v>1.0000000000002999E-5</v>
      </c>
      <c r="G1339">
        <v>1.0000000000002999E-5</v>
      </c>
      <c r="H1339">
        <v>0</v>
      </c>
      <c r="I1339">
        <v>0</v>
      </c>
      <c r="J1339">
        <v>1.0000000000002999E-5</v>
      </c>
      <c r="K1339">
        <v>1.0000000000002999E-5</v>
      </c>
      <c r="L1339">
        <v>1</v>
      </c>
      <c r="M1339">
        <v>1</v>
      </c>
    </row>
    <row r="1340" spans="4:13" x14ac:dyDescent="0.2">
      <c r="D1340" t="s">
        <v>3493</v>
      </c>
      <c r="E1340" t="str">
        <v>GTPCII2_c</v>
      </c>
      <c r="F1340">
        <v>2.0000000000016902E-5</v>
      </c>
      <c r="G1340">
        <v>2.0000000000000002E-5</v>
      </c>
      <c r="H1340">
        <v>0</v>
      </c>
      <c r="I1340">
        <v>0</v>
      </c>
      <c r="J1340">
        <v>2.0000000000016902E-5</v>
      </c>
      <c r="K1340">
        <v>2.0000000000000002E-5</v>
      </c>
      <c r="L1340">
        <v>1</v>
      </c>
      <c r="M1340">
        <v>1</v>
      </c>
    </row>
    <row r="1341" spans="4:13" x14ac:dyDescent="0.2">
      <c r="D1341" t="s">
        <v>3496</v>
      </c>
      <c r="E1341" t="str">
        <v>GTPDPDP_c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4:13" x14ac:dyDescent="0.2">
      <c r="D1342" t="s">
        <v>3460</v>
      </c>
      <c r="E1342" t="str">
        <v>GTPGDPtp_m</v>
      </c>
      <c r="F1342">
        <v>0</v>
      </c>
      <c r="G1342">
        <v>119.741334237421</v>
      </c>
      <c r="H1342">
        <v>0</v>
      </c>
      <c r="I1342">
        <v>0</v>
      </c>
      <c r="J1342">
        <v>0</v>
      </c>
      <c r="K1342">
        <v>119.741334237421</v>
      </c>
      <c r="L1342">
        <v>0</v>
      </c>
      <c r="M1342">
        <v>1</v>
      </c>
    </row>
    <row r="1343" spans="4:13" x14ac:dyDescent="0.2">
      <c r="D1343" t="s">
        <v>3496</v>
      </c>
      <c r="E1343" t="str">
        <v>GUAD_1_c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4:13" x14ac:dyDescent="0.2">
      <c r="D1344" t="s">
        <v>3496</v>
      </c>
      <c r="E1344" t="str">
        <v>GUAPRT_c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4:13" x14ac:dyDescent="0.2">
      <c r="D1345" t="s">
        <v>3460</v>
      </c>
      <c r="E1345" t="str">
        <v>GUAt_c_m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4:13" x14ac:dyDescent="0.2">
      <c r="D1346" t="s">
        <v>3460</v>
      </c>
      <c r="E1346" t="str">
        <v>GUAtps_e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4:13" x14ac:dyDescent="0.2">
      <c r="D1347" t="s">
        <v>3460</v>
      </c>
      <c r="E1347" t="str">
        <v>H2O2t_c_n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4:13" x14ac:dyDescent="0.2">
      <c r="D1348" t="s">
        <v>3460</v>
      </c>
      <c r="E1348" t="str">
        <v>H2Ot_c_e</v>
      </c>
      <c r="F1348">
        <v>-53.439185420074899</v>
      </c>
      <c r="G1348">
        <v>1.1285827192315701</v>
      </c>
      <c r="H1348">
        <v>0</v>
      </c>
      <c r="I1348">
        <v>0</v>
      </c>
      <c r="J1348">
        <v>-53.439185420074899</v>
      </c>
      <c r="K1348">
        <v>1.1285827192315701</v>
      </c>
      <c r="L1348">
        <v>-1</v>
      </c>
      <c r="M1348">
        <v>1</v>
      </c>
    </row>
    <row r="1349" spans="4:13" x14ac:dyDescent="0.2">
      <c r="D1349" t="s">
        <v>3460</v>
      </c>
      <c r="E1349" t="str">
        <v>H2Ot_c_en</v>
      </c>
      <c r="F1349">
        <v>0</v>
      </c>
      <c r="G1349">
        <v>157.73231508761</v>
      </c>
      <c r="H1349">
        <v>0</v>
      </c>
      <c r="I1349">
        <v>0</v>
      </c>
      <c r="J1349">
        <v>0</v>
      </c>
      <c r="K1349">
        <v>157.73231508761</v>
      </c>
      <c r="L1349">
        <v>0</v>
      </c>
      <c r="M1349">
        <v>1</v>
      </c>
    </row>
    <row r="1350" spans="4:13" x14ac:dyDescent="0.2">
      <c r="D1350" t="s">
        <v>3460</v>
      </c>
      <c r="E1350" t="str">
        <v>H2Ot_c_g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4:13" x14ac:dyDescent="0.2">
      <c r="D1351" t="s">
        <v>3460</v>
      </c>
      <c r="E1351" t="str">
        <v>H2Ot_c_gm</v>
      </c>
      <c r="F1351">
        <v>0</v>
      </c>
      <c r="G1351">
        <v>157.732315087611</v>
      </c>
      <c r="H1351">
        <v>0</v>
      </c>
      <c r="I1351">
        <v>0</v>
      </c>
      <c r="J1351">
        <v>0</v>
      </c>
      <c r="K1351">
        <v>157.732315087611</v>
      </c>
      <c r="L1351">
        <v>0</v>
      </c>
      <c r="M1351">
        <v>1</v>
      </c>
    </row>
    <row r="1352" spans="4:13" x14ac:dyDescent="0.2">
      <c r="D1352" t="s">
        <v>3460</v>
      </c>
      <c r="E1352" t="str">
        <v>H2Ot_c_l</v>
      </c>
      <c r="F1352">
        <v>0</v>
      </c>
      <c r="G1352">
        <v>78.866675646562996</v>
      </c>
      <c r="H1352">
        <v>0</v>
      </c>
      <c r="I1352">
        <v>0</v>
      </c>
      <c r="J1352">
        <v>0</v>
      </c>
      <c r="K1352">
        <v>78.866675646562996</v>
      </c>
      <c r="L1352">
        <v>0</v>
      </c>
      <c r="M1352">
        <v>1</v>
      </c>
    </row>
    <row r="1353" spans="4:13" x14ac:dyDescent="0.2">
      <c r="D1353" t="s">
        <v>3460</v>
      </c>
      <c r="E1353" t="str">
        <v>H2Ot_c_m</v>
      </c>
      <c r="F1353">
        <v>-202.36238484013899</v>
      </c>
      <c r="G1353">
        <v>-6.4112204304080498</v>
      </c>
      <c r="H1353">
        <v>0</v>
      </c>
      <c r="I1353">
        <v>0</v>
      </c>
      <c r="J1353">
        <v>-202.36238484013899</v>
      </c>
      <c r="K1353">
        <v>-6.4112204304080498</v>
      </c>
      <c r="L1353">
        <v>-1</v>
      </c>
      <c r="M1353">
        <v>-1</v>
      </c>
    </row>
    <row r="1354" spans="4:13" x14ac:dyDescent="0.2">
      <c r="D1354" t="s">
        <v>3460</v>
      </c>
      <c r="E1354" t="str">
        <v>H2Ot_c_mm</v>
      </c>
      <c r="F1354">
        <v>0</v>
      </c>
      <c r="G1354">
        <v>95.595342477347899</v>
      </c>
      <c r="H1354">
        <v>0</v>
      </c>
      <c r="I1354">
        <v>0</v>
      </c>
      <c r="J1354">
        <v>0</v>
      </c>
      <c r="K1354">
        <v>95.595342477347899</v>
      </c>
      <c r="L1354">
        <v>0</v>
      </c>
      <c r="M1354">
        <v>1</v>
      </c>
    </row>
    <row r="1355" spans="4:13" x14ac:dyDescent="0.2">
      <c r="D1355" t="s">
        <v>3460</v>
      </c>
      <c r="E1355" t="str">
        <v>H2Ot_c_n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4:13" x14ac:dyDescent="0.2">
      <c r="D1356" t="s">
        <v>3460</v>
      </c>
      <c r="E1356" t="str">
        <v>H2Ot_c_r</v>
      </c>
      <c r="F1356">
        <v>-0.49061826231987998</v>
      </c>
      <c r="G1356">
        <v>157.72165393761199</v>
      </c>
      <c r="H1356">
        <v>0</v>
      </c>
      <c r="I1356">
        <v>0</v>
      </c>
      <c r="J1356">
        <v>-0.49061826231987998</v>
      </c>
      <c r="K1356">
        <v>157.72165393761199</v>
      </c>
      <c r="L1356">
        <v>-1</v>
      </c>
      <c r="M1356">
        <v>1</v>
      </c>
    </row>
    <row r="1357" spans="4:13" x14ac:dyDescent="0.2">
      <c r="D1357" t="s">
        <v>3460</v>
      </c>
      <c r="E1357" t="str">
        <v>H2Ot_c_rm</v>
      </c>
      <c r="F1357">
        <v>-15.701230776330901</v>
      </c>
      <c r="G1357">
        <v>157.67090098976601</v>
      </c>
      <c r="H1357">
        <v>0</v>
      </c>
      <c r="I1357">
        <v>0</v>
      </c>
      <c r="J1357">
        <v>-15.701230776330901</v>
      </c>
      <c r="K1357">
        <v>157.67090098976601</v>
      </c>
      <c r="L1357">
        <v>-1</v>
      </c>
      <c r="M1357">
        <v>1</v>
      </c>
    </row>
    <row r="1358" spans="4:13" x14ac:dyDescent="0.2">
      <c r="D1358" t="s">
        <v>3460</v>
      </c>
      <c r="E1358" t="str">
        <v>H2Ot_c_v</v>
      </c>
      <c r="F1358">
        <v>0</v>
      </c>
      <c r="G1358">
        <v>78.866157543806395</v>
      </c>
      <c r="H1358">
        <v>0</v>
      </c>
      <c r="I1358">
        <v>0</v>
      </c>
      <c r="J1358">
        <v>0</v>
      </c>
      <c r="K1358">
        <v>78.866157543806395</v>
      </c>
      <c r="L1358">
        <v>0</v>
      </c>
      <c r="M1358">
        <v>1</v>
      </c>
    </row>
    <row r="1359" spans="4:13" x14ac:dyDescent="0.2">
      <c r="D1359" t="s">
        <v>3460</v>
      </c>
      <c r="E1359" t="str">
        <v>H2Ot_c_vm</v>
      </c>
      <c r="F1359">
        <v>0</v>
      </c>
      <c r="G1359">
        <v>157.73231508761199</v>
      </c>
      <c r="H1359">
        <v>0</v>
      </c>
      <c r="I1359">
        <v>0</v>
      </c>
      <c r="J1359">
        <v>0</v>
      </c>
      <c r="K1359">
        <v>157.73231508761199</v>
      </c>
      <c r="L1359">
        <v>0</v>
      </c>
      <c r="M1359">
        <v>1</v>
      </c>
    </row>
    <row r="1360" spans="4:13" x14ac:dyDescent="0.2">
      <c r="D1360" t="s">
        <v>3460</v>
      </c>
      <c r="E1360" t="str">
        <v>H2Ot_c_x</v>
      </c>
      <c r="F1360">
        <v>-12.9118513287567</v>
      </c>
      <c r="G1360">
        <v>78.866157543806196</v>
      </c>
      <c r="H1360">
        <v>0</v>
      </c>
      <c r="I1360">
        <v>0</v>
      </c>
      <c r="J1360">
        <v>-12.9118513287567</v>
      </c>
      <c r="K1360">
        <v>78.866157543806196</v>
      </c>
      <c r="L1360">
        <v>-1</v>
      </c>
      <c r="M1360">
        <v>1</v>
      </c>
    </row>
    <row r="1361" spans="4:13" x14ac:dyDescent="0.2">
      <c r="D1361" t="s">
        <v>3481</v>
      </c>
      <c r="E1361" t="str">
        <v>HACD100i_m</v>
      </c>
      <c r="F1361">
        <v>0</v>
      </c>
      <c r="G1361">
        <v>2.80038430347417</v>
      </c>
      <c r="H1361">
        <v>0</v>
      </c>
      <c r="I1361">
        <v>0</v>
      </c>
      <c r="J1361">
        <v>0</v>
      </c>
      <c r="K1361">
        <v>2.80038430347417</v>
      </c>
      <c r="L1361">
        <v>0</v>
      </c>
      <c r="M1361">
        <v>1</v>
      </c>
    </row>
    <row r="1362" spans="4:13" x14ac:dyDescent="0.2">
      <c r="D1362" t="s">
        <v>3481</v>
      </c>
      <c r="E1362" t="str">
        <v>HACD100i_x</v>
      </c>
      <c r="F1362">
        <v>0</v>
      </c>
      <c r="G1362">
        <v>2.65299565592291</v>
      </c>
      <c r="H1362">
        <v>0</v>
      </c>
      <c r="I1362">
        <v>0</v>
      </c>
      <c r="J1362">
        <v>0</v>
      </c>
      <c r="K1362">
        <v>2.65299565592291</v>
      </c>
      <c r="L1362">
        <v>0</v>
      </c>
      <c r="M1362">
        <v>1</v>
      </c>
    </row>
    <row r="1363" spans="4:13" x14ac:dyDescent="0.2">
      <c r="D1363" t="s">
        <v>3481</v>
      </c>
      <c r="E1363" t="str">
        <v>HACD101ei_x</v>
      </c>
      <c r="F1363">
        <v>0</v>
      </c>
      <c r="G1363">
        <v>2.1002882276056098</v>
      </c>
      <c r="H1363">
        <v>0</v>
      </c>
      <c r="I1363">
        <v>0</v>
      </c>
      <c r="J1363">
        <v>0</v>
      </c>
      <c r="K1363">
        <v>2.1002882276056098</v>
      </c>
      <c r="L1363">
        <v>0</v>
      </c>
      <c r="M1363">
        <v>1</v>
      </c>
    </row>
    <row r="1364" spans="4:13" x14ac:dyDescent="0.2">
      <c r="D1364" t="s">
        <v>3481</v>
      </c>
      <c r="E1364" t="str">
        <v>HACD120i_m</v>
      </c>
      <c r="F1364">
        <v>0</v>
      </c>
      <c r="G1364">
        <v>2.80038430347417</v>
      </c>
      <c r="H1364">
        <v>0</v>
      </c>
      <c r="I1364">
        <v>0</v>
      </c>
      <c r="J1364">
        <v>0</v>
      </c>
      <c r="K1364">
        <v>2.80038430347417</v>
      </c>
      <c r="L1364">
        <v>0</v>
      </c>
      <c r="M1364">
        <v>1</v>
      </c>
    </row>
    <row r="1365" spans="4:13" x14ac:dyDescent="0.2">
      <c r="D1365" t="s">
        <v>3481</v>
      </c>
      <c r="E1365" t="str">
        <v>HACD120i_x</v>
      </c>
      <c r="F1365">
        <v>0</v>
      </c>
      <c r="G1365">
        <v>2.2912235210243401</v>
      </c>
      <c r="H1365">
        <v>0</v>
      </c>
      <c r="I1365">
        <v>0</v>
      </c>
      <c r="J1365">
        <v>0</v>
      </c>
      <c r="K1365">
        <v>2.2912235210243401</v>
      </c>
      <c r="L1365">
        <v>0</v>
      </c>
      <c r="M1365">
        <v>1</v>
      </c>
    </row>
    <row r="1366" spans="4:13" x14ac:dyDescent="0.2">
      <c r="D1366" t="s">
        <v>3481</v>
      </c>
      <c r="E1366" t="str">
        <v>HACD121ai_m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4:13" x14ac:dyDescent="0.2">
      <c r="D1367" t="s">
        <v>3481</v>
      </c>
      <c r="E1367" t="str">
        <v>HACD121ai_x</v>
      </c>
      <c r="F1367">
        <v>0</v>
      </c>
      <c r="G1367">
        <v>2.6529956559227399</v>
      </c>
      <c r="H1367">
        <v>0</v>
      </c>
      <c r="I1367">
        <v>0</v>
      </c>
      <c r="J1367">
        <v>0</v>
      </c>
      <c r="K1367">
        <v>2.6529956559227399</v>
      </c>
      <c r="L1367">
        <v>0</v>
      </c>
      <c r="M1367">
        <v>1</v>
      </c>
    </row>
    <row r="1368" spans="4:13" x14ac:dyDescent="0.2">
      <c r="D1368" t="s">
        <v>3481</v>
      </c>
      <c r="E1368" t="str">
        <v>HACD121di_x</v>
      </c>
      <c r="F1368">
        <v>0</v>
      </c>
      <c r="G1368">
        <v>2.1916051070667302</v>
      </c>
      <c r="H1368">
        <v>0</v>
      </c>
      <c r="I1368">
        <v>0</v>
      </c>
      <c r="J1368">
        <v>0</v>
      </c>
      <c r="K1368">
        <v>2.1916051070667302</v>
      </c>
      <c r="L1368">
        <v>0</v>
      </c>
      <c r="M1368">
        <v>1</v>
      </c>
    </row>
    <row r="1369" spans="4:13" x14ac:dyDescent="0.2">
      <c r="D1369" t="s">
        <v>3481</v>
      </c>
      <c r="E1369" t="str">
        <v>HACD122ei_x</v>
      </c>
      <c r="F1369">
        <v>0</v>
      </c>
      <c r="G1369">
        <v>2.1002882276056098</v>
      </c>
      <c r="H1369">
        <v>0</v>
      </c>
      <c r="I1369">
        <v>0</v>
      </c>
      <c r="J1369">
        <v>0</v>
      </c>
      <c r="K1369">
        <v>2.1002882276056098</v>
      </c>
      <c r="L1369">
        <v>0</v>
      </c>
      <c r="M1369">
        <v>1</v>
      </c>
    </row>
    <row r="1370" spans="4:13" x14ac:dyDescent="0.2">
      <c r="D1370" t="s">
        <v>3481</v>
      </c>
      <c r="E1370" t="str">
        <v>HACD140i_m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4:13" x14ac:dyDescent="0.2">
      <c r="D1371" t="s">
        <v>3481</v>
      </c>
      <c r="E1371" t="str">
        <v>HACD140i_x</v>
      </c>
      <c r="F1371">
        <v>0</v>
      </c>
      <c r="G1371">
        <v>2.80038430347415</v>
      </c>
      <c r="H1371">
        <v>0</v>
      </c>
      <c r="I1371">
        <v>0</v>
      </c>
      <c r="J1371">
        <v>0</v>
      </c>
      <c r="K1371">
        <v>2.80038430347415</v>
      </c>
      <c r="L1371">
        <v>0</v>
      </c>
      <c r="M1371">
        <v>1</v>
      </c>
    </row>
    <row r="1372" spans="4:13" x14ac:dyDescent="0.2">
      <c r="D1372" t="s">
        <v>3481</v>
      </c>
      <c r="E1372" t="str">
        <v>HACD141ai_m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4:13" x14ac:dyDescent="0.2">
      <c r="D1373" t="s">
        <v>3481</v>
      </c>
      <c r="E1373" t="str">
        <v>HACD141ai_x</v>
      </c>
      <c r="F1373">
        <v>0</v>
      </c>
      <c r="G1373">
        <v>2.29122352102419</v>
      </c>
      <c r="H1373">
        <v>0</v>
      </c>
      <c r="I1373">
        <v>0</v>
      </c>
      <c r="J1373">
        <v>0</v>
      </c>
      <c r="K1373">
        <v>2.29122352102419</v>
      </c>
      <c r="L1373">
        <v>0</v>
      </c>
      <c r="M1373">
        <v>1</v>
      </c>
    </row>
    <row r="1374" spans="4:13" x14ac:dyDescent="0.2">
      <c r="D1374" t="s">
        <v>3481</v>
      </c>
      <c r="E1374" t="str">
        <v>HACD141bi_m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4:13" x14ac:dyDescent="0.2">
      <c r="D1375" t="s">
        <v>3481</v>
      </c>
      <c r="E1375" t="str">
        <v>HACD141bi_x</v>
      </c>
      <c r="F1375">
        <v>0</v>
      </c>
      <c r="G1375">
        <v>2.6529956559227399</v>
      </c>
      <c r="H1375">
        <v>0</v>
      </c>
      <c r="I1375">
        <v>0</v>
      </c>
      <c r="J1375">
        <v>0</v>
      </c>
      <c r="K1375">
        <v>2.6529956559227399</v>
      </c>
      <c r="L1375">
        <v>0</v>
      </c>
      <c r="M1375">
        <v>1</v>
      </c>
    </row>
    <row r="1376" spans="4:13" x14ac:dyDescent="0.2">
      <c r="D1376" t="s">
        <v>3481</v>
      </c>
      <c r="E1376" t="str">
        <v>HACD142i_x</v>
      </c>
      <c r="F1376">
        <v>0</v>
      </c>
      <c r="G1376">
        <v>2.1916051070667302</v>
      </c>
      <c r="H1376">
        <v>0</v>
      </c>
      <c r="I1376">
        <v>0</v>
      </c>
      <c r="J1376">
        <v>0</v>
      </c>
      <c r="K1376">
        <v>2.1916051070667302</v>
      </c>
      <c r="L1376">
        <v>0</v>
      </c>
      <c r="M1376">
        <v>1</v>
      </c>
    </row>
    <row r="1377" spans="4:13" x14ac:dyDescent="0.2">
      <c r="D1377" t="s">
        <v>3481</v>
      </c>
      <c r="E1377" t="str">
        <v>HACD143i_x</v>
      </c>
      <c r="F1377">
        <v>0</v>
      </c>
      <c r="G1377">
        <v>2.1002882276056098</v>
      </c>
      <c r="H1377">
        <v>0</v>
      </c>
      <c r="I1377">
        <v>0</v>
      </c>
      <c r="J1377">
        <v>0</v>
      </c>
      <c r="K1377">
        <v>2.1002882276056098</v>
      </c>
      <c r="L1377">
        <v>0</v>
      </c>
      <c r="M1377">
        <v>1</v>
      </c>
    </row>
    <row r="1378" spans="4:13" x14ac:dyDescent="0.2">
      <c r="D1378" t="s">
        <v>3481</v>
      </c>
      <c r="E1378" t="str">
        <v>HACD160i_m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4:13" x14ac:dyDescent="0.2">
      <c r="D1379" t="s">
        <v>3481</v>
      </c>
      <c r="E1379" t="str">
        <v>HACD160i_x</v>
      </c>
      <c r="F1379">
        <v>0</v>
      </c>
      <c r="G1379">
        <v>17.362547691144599</v>
      </c>
      <c r="H1379">
        <v>0</v>
      </c>
      <c r="I1379">
        <v>0</v>
      </c>
      <c r="J1379">
        <v>0</v>
      </c>
      <c r="K1379">
        <v>17.362547691144599</v>
      </c>
      <c r="L1379">
        <v>0</v>
      </c>
      <c r="M1379">
        <v>1</v>
      </c>
    </row>
    <row r="1380" spans="4:13" x14ac:dyDescent="0.2">
      <c r="D1380" t="s">
        <v>3481</v>
      </c>
      <c r="E1380" t="str">
        <v>HACD161ai_m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4:13" x14ac:dyDescent="0.2">
      <c r="D1381" t="s">
        <v>3481</v>
      </c>
      <c r="E1381" t="str">
        <v>HACD161ai_x</v>
      </c>
      <c r="F1381">
        <v>0</v>
      </c>
      <c r="G1381">
        <v>2.29122352102419</v>
      </c>
      <c r="H1381">
        <v>0</v>
      </c>
      <c r="I1381">
        <v>0</v>
      </c>
      <c r="J1381">
        <v>0</v>
      </c>
      <c r="K1381">
        <v>2.29122352102419</v>
      </c>
      <c r="L1381">
        <v>0</v>
      </c>
      <c r="M1381">
        <v>1</v>
      </c>
    </row>
    <row r="1382" spans="4:13" x14ac:dyDescent="0.2">
      <c r="D1382" t="s">
        <v>3481</v>
      </c>
      <c r="E1382" t="str">
        <v>HACD161bi_m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4:13" x14ac:dyDescent="0.2">
      <c r="D1383" t="s">
        <v>3481</v>
      </c>
      <c r="E1383" t="str">
        <v>HACD161bi_x</v>
      </c>
      <c r="F1383">
        <v>0</v>
      </c>
      <c r="G1383">
        <v>2.6529956559227399</v>
      </c>
      <c r="H1383">
        <v>0</v>
      </c>
      <c r="I1383">
        <v>0</v>
      </c>
      <c r="J1383">
        <v>0</v>
      </c>
      <c r="K1383">
        <v>2.6529956559227399</v>
      </c>
      <c r="L1383">
        <v>0</v>
      </c>
      <c r="M1383">
        <v>1</v>
      </c>
    </row>
    <row r="1384" spans="4:13" x14ac:dyDescent="0.2">
      <c r="D1384" t="s">
        <v>3481</v>
      </c>
      <c r="E1384" t="str">
        <v>HACD162i_x</v>
      </c>
      <c r="F1384">
        <v>0</v>
      </c>
      <c r="G1384">
        <v>2.1916051070667302</v>
      </c>
      <c r="H1384">
        <v>0</v>
      </c>
      <c r="I1384">
        <v>0</v>
      </c>
      <c r="J1384">
        <v>0</v>
      </c>
      <c r="K1384">
        <v>2.1916051070667302</v>
      </c>
      <c r="L1384">
        <v>0</v>
      </c>
      <c r="M1384">
        <v>1</v>
      </c>
    </row>
    <row r="1385" spans="4:13" x14ac:dyDescent="0.2">
      <c r="D1385" t="s">
        <v>3481</v>
      </c>
      <c r="E1385" t="str">
        <v>HACD163i_x</v>
      </c>
      <c r="F1385">
        <v>0</v>
      </c>
      <c r="G1385">
        <v>2.1002882276056098</v>
      </c>
      <c r="H1385">
        <v>0</v>
      </c>
      <c r="I1385">
        <v>0</v>
      </c>
      <c r="J1385">
        <v>0</v>
      </c>
      <c r="K1385">
        <v>2.1002882276056098</v>
      </c>
      <c r="L1385">
        <v>0</v>
      </c>
      <c r="M1385">
        <v>1</v>
      </c>
    </row>
    <row r="1386" spans="4:13" x14ac:dyDescent="0.2">
      <c r="D1386" t="s">
        <v>3481</v>
      </c>
      <c r="E1386" t="str">
        <v>HACD180i_m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4:13" x14ac:dyDescent="0.2">
      <c r="D1387" t="s">
        <v>3481</v>
      </c>
      <c r="E1387" t="str">
        <v>HACD180i_x</v>
      </c>
      <c r="F1387">
        <v>0</v>
      </c>
      <c r="G1387">
        <v>10.2849574377327</v>
      </c>
      <c r="H1387">
        <v>0</v>
      </c>
      <c r="I1387">
        <v>0</v>
      </c>
      <c r="J1387">
        <v>0</v>
      </c>
      <c r="K1387">
        <v>10.2849574377327</v>
      </c>
      <c r="L1387">
        <v>0</v>
      </c>
      <c r="M1387">
        <v>1</v>
      </c>
    </row>
    <row r="1388" spans="4:13" x14ac:dyDescent="0.2">
      <c r="D1388" t="s">
        <v>3481</v>
      </c>
      <c r="E1388" t="str">
        <v>HACD181ai_m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4:13" x14ac:dyDescent="0.2">
      <c r="D1389" t="s">
        <v>3481</v>
      </c>
      <c r="E1389" t="str">
        <v>HACD181ai_x</v>
      </c>
      <c r="F1389">
        <v>0</v>
      </c>
      <c r="G1389">
        <v>2.29122352102419</v>
      </c>
      <c r="H1389">
        <v>0</v>
      </c>
      <c r="I1389">
        <v>0</v>
      </c>
      <c r="J1389">
        <v>0</v>
      </c>
      <c r="K1389">
        <v>2.29122352102419</v>
      </c>
      <c r="L1389">
        <v>0</v>
      </c>
      <c r="M1389">
        <v>1</v>
      </c>
    </row>
    <row r="1390" spans="4:13" x14ac:dyDescent="0.2">
      <c r="D1390" t="s">
        <v>3481</v>
      </c>
      <c r="E1390" t="str">
        <v>HACD182i_x</v>
      </c>
      <c r="F1390">
        <v>0</v>
      </c>
      <c r="G1390">
        <v>2.1916051070667302</v>
      </c>
      <c r="H1390">
        <v>0</v>
      </c>
      <c r="I1390">
        <v>0</v>
      </c>
      <c r="J1390">
        <v>0</v>
      </c>
      <c r="K1390">
        <v>2.1916051070667302</v>
      </c>
      <c r="L1390">
        <v>0</v>
      </c>
      <c r="M1390">
        <v>1</v>
      </c>
    </row>
    <row r="1391" spans="4:13" x14ac:dyDescent="0.2">
      <c r="D1391" t="s">
        <v>3481</v>
      </c>
      <c r="E1391" t="str">
        <v>HACD183i_x</v>
      </c>
      <c r="F1391">
        <v>0</v>
      </c>
      <c r="G1391">
        <v>2.1002882276056098</v>
      </c>
      <c r="H1391">
        <v>0</v>
      </c>
      <c r="I1391">
        <v>0</v>
      </c>
      <c r="J1391">
        <v>0</v>
      </c>
      <c r="K1391">
        <v>2.1002882276056098</v>
      </c>
      <c r="L1391">
        <v>0</v>
      </c>
      <c r="M1391">
        <v>1</v>
      </c>
    </row>
    <row r="1392" spans="4:13" x14ac:dyDescent="0.2">
      <c r="D1392" t="s">
        <v>3481</v>
      </c>
      <c r="E1392" t="str">
        <v>HACD200i_x</v>
      </c>
      <c r="F1392">
        <v>0</v>
      </c>
      <c r="G1392">
        <v>7.3065489408915703</v>
      </c>
      <c r="H1392">
        <v>0</v>
      </c>
      <c r="I1392">
        <v>0</v>
      </c>
      <c r="J1392">
        <v>0</v>
      </c>
      <c r="K1392">
        <v>7.3065489408915703</v>
      </c>
      <c r="L1392">
        <v>0</v>
      </c>
      <c r="M1392">
        <v>1</v>
      </c>
    </row>
    <row r="1393" spans="4:13" x14ac:dyDescent="0.2">
      <c r="D1393" t="s">
        <v>3481</v>
      </c>
      <c r="E1393" t="str">
        <v>HACD220i_x</v>
      </c>
      <c r="F1393">
        <v>0</v>
      </c>
      <c r="G1393">
        <v>5.6657974487374902</v>
      </c>
      <c r="H1393">
        <v>0</v>
      </c>
      <c r="I1393">
        <v>0</v>
      </c>
      <c r="J1393">
        <v>0</v>
      </c>
      <c r="K1393">
        <v>5.6657974487374902</v>
      </c>
      <c r="L1393">
        <v>0</v>
      </c>
      <c r="M1393">
        <v>1</v>
      </c>
    </row>
    <row r="1394" spans="4:13" x14ac:dyDescent="0.2">
      <c r="D1394" t="s">
        <v>3481</v>
      </c>
      <c r="E1394" t="str">
        <v>HACD240i_x</v>
      </c>
      <c r="F1394">
        <v>0</v>
      </c>
      <c r="G1394">
        <v>4.6268063376393602</v>
      </c>
      <c r="H1394">
        <v>0</v>
      </c>
      <c r="I1394">
        <v>0</v>
      </c>
      <c r="J1394">
        <v>0</v>
      </c>
      <c r="K1394">
        <v>4.6268063376393602</v>
      </c>
      <c r="L1394">
        <v>0</v>
      </c>
      <c r="M1394">
        <v>1</v>
      </c>
    </row>
    <row r="1395" spans="4:13" x14ac:dyDescent="0.2">
      <c r="D1395" t="s">
        <v>3481</v>
      </c>
      <c r="E1395" t="str">
        <v>HACD260i_x</v>
      </c>
      <c r="F1395">
        <v>0</v>
      </c>
      <c r="G1395">
        <v>3.9098246439321001</v>
      </c>
      <c r="H1395">
        <v>0</v>
      </c>
      <c r="I1395">
        <v>0</v>
      </c>
      <c r="J1395">
        <v>0</v>
      </c>
      <c r="K1395">
        <v>3.9098246439321001</v>
      </c>
      <c r="L1395">
        <v>0</v>
      </c>
      <c r="M1395">
        <v>1</v>
      </c>
    </row>
    <row r="1396" spans="4:13" x14ac:dyDescent="0.2">
      <c r="D1396" t="s">
        <v>3481</v>
      </c>
      <c r="E1396" t="str">
        <v>HACD40i_m</v>
      </c>
      <c r="F1396">
        <v>0</v>
      </c>
      <c r="G1396">
        <v>2.80038430347417</v>
      </c>
      <c r="H1396">
        <v>0</v>
      </c>
      <c r="I1396">
        <v>0</v>
      </c>
      <c r="J1396">
        <v>0</v>
      </c>
      <c r="K1396">
        <v>2.80038430347417</v>
      </c>
      <c r="L1396">
        <v>0</v>
      </c>
      <c r="M1396">
        <v>1</v>
      </c>
    </row>
    <row r="1397" spans="4:13" x14ac:dyDescent="0.2">
      <c r="D1397" t="s">
        <v>3481</v>
      </c>
      <c r="E1397" t="str">
        <v>HACD40i_x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4:13" x14ac:dyDescent="0.2">
      <c r="D1398" t="s">
        <v>3474</v>
      </c>
      <c r="E1398" t="str">
        <v>HACD40y_c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4:13" x14ac:dyDescent="0.2">
      <c r="D1399" t="s">
        <v>3481</v>
      </c>
      <c r="E1399" t="str">
        <v>HACD60i_m</v>
      </c>
      <c r="F1399">
        <v>0</v>
      </c>
      <c r="G1399">
        <v>2.80038430347417</v>
      </c>
      <c r="H1399">
        <v>0</v>
      </c>
      <c r="I1399">
        <v>0</v>
      </c>
      <c r="J1399">
        <v>0</v>
      </c>
      <c r="K1399">
        <v>2.80038430347417</v>
      </c>
      <c r="L1399">
        <v>0</v>
      </c>
      <c r="M1399">
        <v>1</v>
      </c>
    </row>
    <row r="1400" spans="4:13" x14ac:dyDescent="0.2">
      <c r="D1400" t="s">
        <v>3481</v>
      </c>
      <c r="E1400" t="str">
        <v>HACD60i_x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4:13" x14ac:dyDescent="0.2">
      <c r="D1401" t="s">
        <v>3481</v>
      </c>
      <c r="E1401" t="str">
        <v>HACD80i_m</v>
      </c>
      <c r="F1401">
        <v>0</v>
      </c>
      <c r="G1401">
        <v>2.80038430347417</v>
      </c>
      <c r="H1401">
        <v>0</v>
      </c>
      <c r="I1401">
        <v>0</v>
      </c>
      <c r="J1401">
        <v>0</v>
      </c>
      <c r="K1401">
        <v>2.80038430347417</v>
      </c>
      <c r="L1401">
        <v>0</v>
      </c>
      <c r="M1401">
        <v>1</v>
      </c>
    </row>
    <row r="1402" spans="4:13" x14ac:dyDescent="0.2">
      <c r="D1402" t="s">
        <v>3481</v>
      </c>
      <c r="E1402" t="str">
        <v>HACD80i_x</v>
      </c>
      <c r="F1402">
        <v>0</v>
      </c>
      <c r="G1402">
        <v>2.10028822760568</v>
      </c>
      <c r="H1402">
        <v>0</v>
      </c>
      <c r="I1402">
        <v>0</v>
      </c>
      <c r="J1402">
        <v>0</v>
      </c>
      <c r="K1402">
        <v>2.10028822760568</v>
      </c>
      <c r="L1402">
        <v>0</v>
      </c>
      <c r="M1402">
        <v>1</v>
      </c>
    </row>
    <row r="1403" spans="4:13" x14ac:dyDescent="0.2">
      <c r="D1403" t="s">
        <v>3488</v>
      </c>
      <c r="E1403" t="str">
        <v>HACDm40_c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4:13" x14ac:dyDescent="0.2">
      <c r="D1404" t="s">
        <v>3479</v>
      </c>
      <c r="E1404" t="str">
        <v>HACNH_m</v>
      </c>
      <c r="F1404">
        <v>2.5974299999999999E-2</v>
      </c>
      <c r="G1404">
        <v>2.94842754640122</v>
      </c>
      <c r="H1404">
        <v>0</v>
      </c>
      <c r="I1404">
        <v>0</v>
      </c>
      <c r="J1404">
        <v>2.5974299999999999E-2</v>
      </c>
      <c r="K1404">
        <v>2.94842754640122</v>
      </c>
      <c r="L1404">
        <v>1</v>
      </c>
      <c r="M1404">
        <v>1</v>
      </c>
    </row>
    <row r="1405" spans="4:13" x14ac:dyDescent="0.2">
      <c r="D1405" t="s">
        <v>3479</v>
      </c>
      <c r="E1405" t="str">
        <v>HCITR_m</v>
      </c>
      <c r="F1405">
        <v>2.5974299999999999E-2</v>
      </c>
      <c r="G1405">
        <v>2.94842754640118</v>
      </c>
      <c r="H1405">
        <v>0</v>
      </c>
      <c r="I1405">
        <v>0</v>
      </c>
      <c r="J1405">
        <v>2.5974299999999999E-2</v>
      </c>
      <c r="K1405">
        <v>2.94842754640118</v>
      </c>
      <c r="L1405">
        <v>1</v>
      </c>
      <c r="M1405">
        <v>1</v>
      </c>
    </row>
    <row r="1406" spans="4:13" x14ac:dyDescent="0.2">
      <c r="D1406" t="s">
        <v>3479</v>
      </c>
      <c r="E1406" t="str">
        <v>HCITS_m</v>
      </c>
      <c r="F1406">
        <v>2.5974299999999999E-2</v>
      </c>
      <c r="G1406">
        <v>2.9484275464010801</v>
      </c>
      <c r="H1406">
        <v>0</v>
      </c>
      <c r="I1406">
        <v>0</v>
      </c>
      <c r="J1406">
        <v>2.5974299999999999E-2</v>
      </c>
      <c r="K1406">
        <v>2.9484275464010801</v>
      </c>
      <c r="L1406">
        <v>1</v>
      </c>
      <c r="M1406">
        <v>1</v>
      </c>
    </row>
    <row r="1407" spans="4:13" x14ac:dyDescent="0.2">
      <c r="D1407" t="s">
        <v>3479</v>
      </c>
      <c r="E1407" t="str">
        <v>HCITS_n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4:13" x14ac:dyDescent="0.2">
      <c r="D1408" t="s">
        <v>3529</v>
      </c>
      <c r="E1408" t="str">
        <v>HCO3E_c</v>
      </c>
      <c r="F1408">
        <v>0.240537276738999</v>
      </c>
      <c r="G1408">
        <v>158.52320446225701</v>
      </c>
      <c r="H1408">
        <v>0</v>
      </c>
      <c r="I1408">
        <v>0</v>
      </c>
      <c r="J1408">
        <v>0.240537276738999</v>
      </c>
      <c r="K1408">
        <v>158.52320446225701</v>
      </c>
      <c r="L1408">
        <v>1</v>
      </c>
      <c r="M1408">
        <v>1</v>
      </c>
    </row>
    <row r="1409" spans="4:13" x14ac:dyDescent="0.2">
      <c r="D1409" t="s">
        <v>3529</v>
      </c>
      <c r="E1409" t="str">
        <v>HCO3E_e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4:13" x14ac:dyDescent="0.2">
      <c r="D1410" t="s">
        <v>3529</v>
      </c>
      <c r="E1410" t="str">
        <v>HCO3E_m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4:13" x14ac:dyDescent="0.2">
      <c r="D1411" t="s">
        <v>3529</v>
      </c>
      <c r="E1411" t="str">
        <v>HCO3E_n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4:13" x14ac:dyDescent="0.2">
      <c r="D1412" t="s">
        <v>3460</v>
      </c>
      <c r="E1412" t="str">
        <v>HCO3t_c_n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4:13" x14ac:dyDescent="0.2">
      <c r="D1413" t="s">
        <v>3494</v>
      </c>
      <c r="E1413" t="str">
        <v>HCYSMT_c</v>
      </c>
      <c r="F1413">
        <v>0</v>
      </c>
      <c r="G1413">
        <v>52.577438362538999</v>
      </c>
      <c r="H1413">
        <v>0</v>
      </c>
      <c r="I1413">
        <v>0</v>
      </c>
      <c r="J1413">
        <v>0</v>
      </c>
      <c r="K1413">
        <v>52.577438362538999</v>
      </c>
      <c r="L1413">
        <v>0</v>
      </c>
      <c r="M1413">
        <v>1</v>
      </c>
    </row>
    <row r="1414" spans="4:13" x14ac:dyDescent="0.2">
      <c r="D1414" t="s">
        <v>3460</v>
      </c>
      <c r="E1414" t="str">
        <v>HDCAt_c_e</v>
      </c>
      <c r="F1414">
        <v>-0.91314192631840796</v>
      </c>
      <c r="G1414">
        <v>0</v>
      </c>
      <c r="H1414">
        <v>0</v>
      </c>
      <c r="I1414">
        <v>0</v>
      </c>
      <c r="J1414">
        <v>-0.91314192631840796</v>
      </c>
      <c r="K1414">
        <v>0</v>
      </c>
      <c r="L1414">
        <v>-1</v>
      </c>
      <c r="M1414">
        <v>0</v>
      </c>
    </row>
    <row r="1415" spans="4:13" x14ac:dyDescent="0.2">
      <c r="D1415" t="s">
        <v>3460</v>
      </c>
      <c r="E1415" t="str">
        <v>HDCAt_c_en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4:13" x14ac:dyDescent="0.2">
      <c r="D1416" t="s">
        <v>3460</v>
      </c>
      <c r="E1416" t="str">
        <v>HDCAt_c_l</v>
      </c>
      <c r="F1416">
        <v>0</v>
      </c>
      <c r="G1416">
        <v>78.866197510412803</v>
      </c>
      <c r="H1416">
        <v>0</v>
      </c>
      <c r="I1416">
        <v>0</v>
      </c>
      <c r="J1416">
        <v>0</v>
      </c>
      <c r="K1416">
        <v>78.866197510412803</v>
      </c>
      <c r="L1416">
        <v>0</v>
      </c>
      <c r="M1416">
        <v>1</v>
      </c>
    </row>
    <row r="1417" spans="4:13" x14ac:dyDescent="0.2">
      <c r="D1417" t="s">
        <v>3460</v>
      </c>
      <c r="E1417" t="str">
        <v>HDCAt_c_mm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4:13" x14ac:dyDescent="0.2">
      <c r="D1418" t="s">
        <v>3460</v>
      </c>
      <c r="E1418" t="str">
        <v>HDCAt_c_rm</v>
      </c>
      <c r="F1418">
        <v>-30.1391002524641</v>
      </c>
      <c r="G1418">
        <v>78.8661975104135</v>
      </c>
      <c r="H1418">
        <v>0</v>
      </c>
      <c r="I1418">
        <v>0</v>
      </c>
      <c r="J1418">
        <v>-30.1391002524641</v>
      </c>
      <c r="K1418">
        <v>78.8661975104135</v>
      </c>
      <c r="L1418">
        <v>-1</v>
      </c>
      <c r="M1418">
        <v>1</v>
      </c>
    </row>
    <row r="1419" spans="4:13" x14ac:dyDescent="0.2">
      <c r="D1419" t="s">
        <v>3460</v>
      </c>
      <c r="E1419" t="str">
        <v>HDCEAt_c_e</v>
      </c>
      <c r="F1419">
        <v>-0.898485002781507</v>
      </c>
      <c r="G1419">
        <v>0</v>
      </c>
      <c r="H1419">
        <v>0</v>
      </c>
      <c r="I1419">
        <v>0</v>
      </c>
      <c r="J1419">
        <v>-0.898485002781507</v>
      </c>
      <c r="K1419">
        <v>0</v>
      </c>
      <c r="L1419">
        <v>-1</v>
      </c>
      <c r="M1419">
        <v>0</v>
      </c>
    </row>
    <row r="1420" spans="4:13" x14ac:dyDescent="0.2">
      <c r="D1420" t="s">
        <v>3460</v>
      </c>
      <c r="E1420" t="str">
        <v>HDCEAt_c_en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4:13" x14ac:dyDescent="0.2">
      <c r="D1421" t="s">
        <v>3460</v>
      </c>
      <c r="E1421" t="str">
        <v>HDCEAt_c_l</v>
      </c>
      <c r="F1421">
        <v>0</v>
      </c>
      <c r="G1421">
        <v>78.866157543805798</v>
      </c>
      <c r="H1421">
        <v>0</v>
      </c>
      <c r="I1421">
        <v>0</v>
      </c>
      <c r="J1421">
        <v>0</v>
      </c>
      <c r="K1421">
        <v>78.866157543805798</v>
      </c>
      <c r="L1421">
        <v>0</v>
      </c>
      <c r="M1421">
        <v>1</v>
      </c>
    </row>
    <row r="1422" spans="4:13" x14ac:dyDescent="0.2">
      <c r="D1422" t="s">
        <v>3460</v>
      </c>
      <c r="E1422" t="str">
        <v>HDCEAt_c_rm</v>
      </c>
      <c r="F1422">
        <v>0</v>
      </c>
      <c r="G1422">
        <v>78.866157543806196</v>
      </c>
      <c r="H1422">
        <v>0</v>
      </c>
      <c r="I1422">
        <v>0</v>
      </c>
      <c r="J1422">
        <v>0</v>
      </c>
      <c r="K1422">
        <v>78.866157543806196</v>
      </c>
      <c r="L1422">
        <v>0</v>
      </c>
      <c r="M1422">
        <v>1</v>
      </c>
    </row>
    <row r="1423" spans="4:13" x14ac:dyDescent="0.2">
      <c r="D1423" t="s">
        <v>3460</v>
      </c>
      <c r="E1423" t="str">
        <v>HDCOAt_c_l</v>
      </c>
      <c r="F1423">
        <v>-78.866157543806494</v>
      </c>
      <c r="G1423">
        <v>0</v>
      </c>
      <c r="H1423">
        <v>0</v>
      </c>
      <c r="I1423">
        <v>0</v>
      </c>
      <c r="J1423">
        <v>-78.866157543806494</v>
      </c>
      <c r="K1423">
        <v>0</v>
      </c>
      <c r="L1423">
        <v>-1</v>
      </c>
      <c r="M1423">
        <v>0</v>
      </c>
    </row>
    <row r="1424" spans="4:13" x14ac:dyDescent="0.2">
      <c r="D1424" t="s">
        <v>3460</v>
      </c>
      <c r="E1424" t="str">
        <v>HDCOAt_c_mm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4:13" x14ac:dyDescent="0.2">
      <c r="D1425" t="s">
        <v>3460</v>
      </c>
      <c r="E1425" t="str">
        <v>HDCOAt_c_rm</v>
      </c>
      <c r="F1425">
        <v>-78.866157543806295</v>
      </c>
      <c r="G1425">
        <v>0</v>
      </c>
      <c r="H1425">
        <v>0</v>
      </c>
      <c r="I1425">
        <v>0</v>
      </c>
      <c r="J1425">
        <v>-78.866157543806295</v>
      </c>
      <c r="K1425">
        <v>0</v>
      </c>
      <c r="L1425">
        <v>-1</v>
      </c>
      <c r="M1425">
        <v>0</v>
      </c>
    </row>
    <row r="1426" spans="4:13" x14ac:dyDescent="0.2">
      <c r="D1426" t="s">
        <v>3460</v>
      </c>
      <c r="E1426" t="str">
        <v>HEMEAt_c_m</v>
      </c>
      <c r="F1426">
        <v>1.0000000000000001E-5</v>
      </c>
      <c r="G1426">
        <v>1.0000000000000001E-5</v>
      </c>
      <c r="H1426">
        <v>0</v>
      </c>
      <c r="I1426">
        <v>0</v>
      </c>
      <c r="J1426">
        <v>1.0000000000000001E-5</v>
      </c>
      <c r="K1426">
        <v>1.0000000000000001E-5</v>
      </c>
      <c r="L1426">
        <v>1</v>
      </c>
      <c r="M1426">
        <v>1</v>
      </c>
    </row>
    <row r="1427" spans="4:13" x14ac:dyDescent="0.2">
      <c r="D1427" t="s">
        <v>3520</v>
      </c>
      <c r="E1427" t="str">
        <v>HEMEOS_m</v>
      </c>
      <c r="F1427">
        <v>1.0000000000000001E-5</v>
      </c>
      <c r="G1427">
        <v>1.0000000000000001E-5</v>
      </c>
      <c r="H1427">
        <v>0</v>
      </c>
      <c r="I1427">
        <v>0</v>
      </c>
      <c r="J1427">
        <v>1.0000000000000001E-5</v>
      </c>
      <c r="K1427">
        <v>1.0000000000000001E-5</v>
      </c>
      <c r="L1427">
        <v>1</v>
      </c>
      <c r="M1427">
        <v>1</v>
      </c>
    </row>
    <row r="1428" spans="4:13" x14ac:dyDescent="0.2">
      <c r="D1428" t="s">
        <v>3475</v>
      </c>
      <c r="E1428" t="str">
        <v>HETZK_c</v>
      </c>
      <c r="F1428">
        <v>0</v>
      </c>
      <c r="G1428">
        <v>52.577438362539098</v>
      </c>
      <c r="H1428">
        <v>0</v>
      </c>
      <c r="I1428">
        <v>0</v>
      </c>
      <c r="J1428">
        <v>0</v>
      </c>
      <c r="K1428">
        <v>52.577438362539098</v>
      </c>
      <c r="L1428">
        <v>0</v>
      </c>
      <c r="M1428">
        <v>1</v>
      </c>
    </row>
    <row r="1429" spans="4:13" x14ac:dyDescent="0.2">
      <c r="D1429" t="s">
        <v>3527</v>
      </c>
      <c r="E1429" t="str">
        <v>HEX1_c</v>
      </c>
      <c r="F1429">
        <v>1.1228385659092599</v>
      </c>
      <c r="G1429">
        <v>110.154876725078</v>
      </c>
      <c r="H1429">
        <v>0</v>
      </c>
      <c r="I1429">
        <v>0</v>
      </c>
      <c r="J1429">
        <v>1.1228385659092599</v>
      </c>
      <c r="K1429">
        <v>110.154876725078</v>
      </c>
      <c r="L1429">
        <v>1</v>
      </c>
      <c r="M1429">
        <v>1</v>
      </c>
    </row>
    <row r="1430" spans="4:13" x14ac:dyDescent="0.2">
      <c r="D1430" t="s">
        <v>3527</v>
      </c>
      <c r="E1430" t="str">
        <v>HEX4_c</v>
      </c>
      <c r="F1430">
        <v>0</v>
      </c>
      <c r="G1430">
        <v>78.866157543808697</v>
      </c>
      <c r="H1430">
        <v>0</v>
      </c>
      <c r="I1430">
        <v>0</v>
      </c>
      <c r="J1430">
        <v>0</v>
      </c>
      <c r="K1430">
        <v>78.866157543808697</v>
      </c>
      <c r="L1430">
        <v>0</v>
      </c>
      <c r="M1430">
        <v>1</v>
      </c>
    </row>
    <row r="1431" spans="4:13" x14ac:dyDescent="0.2">
      <c r="D1431" t="s">
        <v>3527</v>
      </c>
      <c r="E1431" t="str">
        <v>HEX7_c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4:13" x14ac:dyDescent="0.2">
      <c r="D1432" t="s">
        <v>3464</v>
      </c>
      <c r="E1432" t="str">
        <v>HEX7b_c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4:13" x14ac:dyDescent="0.2">
      <c r="D1433" t="s">
        <v>3476</v>
      </c>
      <c r="E1433" t="str">
        <v>HGENDO_c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4:13" x14ac:dyDescent="0.2">
      <c r="D1434" t="s">
        <v>3488</v>
      </c>
      <c r="E1434" t="str">
        <v>HIBH_m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4:13" x14ac:dyDescent="0.2">
      <c r="D1435" t="s">
        <v>3471</v>
      </c>
      <c r="E1435" t="str">
        <v>HIBTD_c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4:13" x14ac:dyDescent="0.2">
      <c r="D1436" t="s">
        <v>3479</v>
      </c>
      <c r="E1436" t="str">
        <v>HICITD_m</v>
      </c>
      <c r="F1436">
        <v>2.5974299999999999E-2</v>
      </c>
      <c r="G1436">
        <v>2.94842754640122</v>
      </c>
      <c r="H1436">
        <v>0</v>
      </c>
      <c r="I1436">
        <v>0</v>
      </c>
      <c r="J1436">
        <v>2.5974299999999999E-2</v>
      </c>
      <c r="K1436">
        <v>2.94842754640122</v>
      </c>
      <c r="L1436">
        <v>1</v>
      </c>
      <c r="M1436">
        <v>1</v>
      </c>
    </row>
    <row r="1437" spans="4:13" x14ac:dyDescent="0.2">
      <c r="D1437" t="s">
        <v>3460</v>
      </c>
      <c r="E1437" t="str">
        <v>HISt_c_m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4:13" x14ac:dyDescent="0.2">
      <c r="D1438" t="s">
        <v>3505</v>
      </c>
      <c r="E1438" t="str">
        <v>HISTD_c</v>
      </c>
      <c r="F1438">
        <v>7.6302000000000002E-3</v>
      </c>
      <c r="G1438">
        <v>7.6302000000000002E-3</v>
      </c>
      <c r="H1438">
        <v>0</v>
      </c>
      <c r="I1438">
        <v>0</v>
      </c>
      <c r="J1438">
        <v>7.6302000000000002E-3</v>
      </c>
      <c r="K1438">
        <v>7.6302000000000002E-3</v>
      </c>
      <c r="L1438">
        <v>1</v>
      </c>
      <c r="M1438">
        <v>1</v>
      </c>
    </row>
    <row r="1439" spans="4:13" x14ac:dyDescent="0.2">
      <c r="D1439" t="s">
        <v>3505</v>
      </c>
      <c r="E1439" t="str">
        <v>HISTP_c</v>
      </c>
      <c r="F1439">
        <v>7.6302000000000002E-3</v>
      </c>
      <c r="G1439">
        <v>7.6302000000000002E-3</v>
      </c>
      <c r="H1439">
        <v>0</v>
      </c>
      <c r="I1439">
        <v>0</v>
      </c>
      <c r="J1439">
        <v>7.6302000000000002E-3</v>
      </c>
      <c r="K1439">
        <v>7.6302000000000002E-3</v>
      </c>
      <c r="L1439">
        <v>1</v>
      </c>
      <c r="M1439">
        <v>1</v>
      </c>
    </row>
    <row r="1440" spans="4:13" x14ac:dyDescent="0.2">
      <c r="D1440" t="s">
        <v>3460</v>
      </c>
      <c r="E1440" t="str">
        <v>HIStpa_v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4:13" x14ac:dyDescent="0.2">
      <c r="D1441" t="s">
        <v>3500</v>
      </c>
      <c r="E1441" t="str">
        <v>HISTRS_c</v>
      </c>
      <c r="F1441">
        <v>7.6302000000000002E-3</v>
      </c>
      <c r="G1441">
        <v>7.6302000000000002E-3</v>
      </c>
      <c r="H1441">
        <v>0</v>
      </c>
      <c r="I1441">
        <v>0</v>
      </c>
      <c r="J1441">
        <v>7.6302000000000002E-3</v>
      </c>
      <c r="K1441">
        <v>7.6302000000000002E-3</v>
      </c>
      <c r="L1441">
        <v>1</v>
      </c>
      <c r="M1441">
        <v>1</v>
      </c>
    </row>
    <row r="1442" spans="4:13" x14ac:dyDescent="0.2">
      <c r="D1442" t="s">
        <v>3500</v>
      </c>
      <c r="E1442" t="str">
        <v>HISTRS_m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4:13" x14ac:dyDescent="0.2">
      <c r="D1443" t="s">
        <v>3470</v>
      </c>
      <c r="E1443" t="str">
        <v>HKYNH_c</v>
      </c>
      <c r="F1443">
        <v>1.9999999999975299E-5</v>
      </c>
      <c r="G1443">
        <v>2.0000000000641399E-5</v>
      </c>
      <c r="H1443">
        <v>0</v>
      </c>
      <c r="I1443">
        <v>0</v>
      </c>
      <c r="J1443">
        <v>1.9999999999975299E-5</v>
      </c>
      <c r="K1443">
        <v>2.0000000000641399E-5</v>
      </c>
      <c r="L1443">
        <v>1</v>
      </c>
      <c r="M1443">
        <v>1</v>
      </c>
    </row>
    <row r="1444" spans="4:13" x14ac:dyDescent="0.2">
      <c r="D1444" t="s">
        <v>3510</v>
      </c>
      <c r="E1444" t="str">
        <v>HLYSMT_m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4:13" x14ac:dyDescent="0.2">
      <c r="D1445" t="s">
        <v>3482</v>
      </c>
      <c r="E1445" t="str">
        <v>HMGCOAR_c</v>
      </c>
      <c r="F1445">
        <v>8.9478000000000002E-2</v>
      </c>
      <c r="G1445">
        <v>3.1365558986967401</v>
      </c>
      <c r="H1445">
        <v>0</v>
      </c>
      <c r="I1445">
        <v>0</v>
      </c>
      <c r="J1445">
        <v>8.9478000000000002E-2</v>
      </c>
      <c r="K1445">
        <v>3.1365558986967401</v>
      </c>
      <c r="L1445">
        <v>1</v>
      </c>
      <c r="M1445">
        <v>1</v>
      </c>
    </row>
    <row r="1446" spans="4:13" x14ac:dyDescent="0.2">
      <c r="D1446" t="s">
        <v>3482</v>
      </c>
      <c r="E1446" t="str">
        <v>HMGCOAS_c</v>
      </c>
      <c r="F1446">
        <v>8.9478000000000002E-2</v>
      </c>
      <c r="G1446">
        <v>3.1365558986967401</v>
      </c>
      <c r="H1446">
        <v>0</v>
      </c>
      <c r="I1446">
        <v>0</v>
      </c>
      <c r="J1446">
        <v>8.9478000000000002E-2</v>
      </c>
      <c r="K1446">
        <v>3.1365558986967401</v>
      </c>
      <c r="L1446">
        <v>1</v>
      </c>
      <c r="M1446">
        <v>1</v>
      </c>
    </row>
    <row r="1447" spans="4:13" x14ac:dyDescent="0.2">
      <c r="D1447" t="s">
        <v>3472</v>
      </c>
      <c r="E1447" t="str">
        <v>HMGCOAS_m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4:13" x14ac:dyDescent="0.2">
      <c r="D1448" t="s">
        <v>3460</v>
      </c>
      <c r="E1448" t="str">
        <v>HMGCOAt_c_m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4:13" x14ac:dyDescent="0.2">
      <c r="D1449" t="s">
        <v>3475</v>
      </c>
      <c r="E1449" t="str">
        <v>HMPK1_c</v>
      </c>
      <c r="F1449">
        <v>1.0000000000000001E-5</v>
      </c>
      <c r="G1449">
        <v>52.577448362539201</v>
      </c>
      <c r="H1449">
        <v>0</v>
      </c>
      <c r="I1449">
        <v>0</v>
      </c>
      <c r="J1449">
        <v>1.0000000000000001E-5</v>
      </c>
      <c r="K1449">
        <v>52.577448362539201</v>
      </c>
      <c r="L1449">
        <v>1</v>
      </c>
      <c r="M1449">
        <v>1</v>
      </c>
    </row>
    <row r="1450" spans="4:13" x14ac:dyDescent="0.2">
      <c r="D1450" t="s">
        <v>3520</v>
      </c>
      <c r="E1450" t="str">
        <v>HOMOX_m</v>
      </c>
      <c r="F1450">
        <v>1.0000000000000001E-5</v>
      </c>
      <c r="G1450">
        <v>1.0000000000000001E-5</v>
      </c>
      <c r="H1450">
        <v>0</v>
      </c>
      <c r="I1450">
        <v>0</v>
      </c>
      <c r="J1450">
        <v>1.0000000000000001E-5</v>
      </c>
      <c r="K1450">
        <v>1.0000000000000001E-5</v>
      </c>
      <c r="L1450">
        <v>1</v>
      </c>
      <c r="M1450">
        <v>1</v>
      </c>
    </row>
    <row r="1451" spans="4:13" x14ac:dyDescent="0.2">
      <c r="D1451" t="s">
        <v>3460</v>
      </c>
      <c r="E1451" t="str">
        <v>HOMt_c_e</v>
      </c>
      <c r="F1451">
        <v>-5.4238457797657302</v>
      </c>
      <c r="G1451">
        <v>0</v>
      </c>
      <c r="H1451">
        <v>0</v>
      </c>
      <c r="I1451">
        <v>0</v>
      </c>
      <c r="J1451">
        <v>-5.4238457797657302</v>
      </c>
      <c r="K1451">
        <v>0</v>
      </c>
      <c r="L1451">
        <v>-1</v>
      </c>
      <c r="M1451">
        <v>0</v>
      </c>
    </row>
    <row r="1452" spans="4:13" x14ac:dyDescent="0.2">
      <c r="D1452" t="s">
        <v>3497</v>
      </c>
      <c r="E1452" t="str">
        <v>HPPK2_m</v>
      </c>
      <c r="F1452">
        <v>0</v>
      </c>
      <c r="G1452">
        <v>1.0000000000002999E-5</v>
      </c>
      <c r="H1452">
        <v>0</v>
      </c>
      <c r="I1452">
        <v>0</v>
      </c>
      <c r="J1452">
        <v>0</v>
      </c>
      <c r="K1452">
        <v>1.0000000000002999E-5</v>
      </c>
      <c r="L1452">
        <v>0</v>
      </c>
      <c r="M1452">
        <v>1</v>
      </c>
    </row>
    <row r="1453" spans="4:13" x14ac:dyDescent="0.2">
      <c r="D1453" t="s">
        <v>3480</v>
      </c>
      <c r="E1453" t="str">
        <v>HPRORy_c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4:13" x14ac:dyDescent="0.2">
      <c r="D1454" t="s">
        <v>3519</v>
      </c>
      <c r="E1454" t="str">
        <v>HQLOR_c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4:13" x14ac:dyDescent="0.2">
      <c r="D1455" t="s">
        <v>3477</v>
      </c>
      <c r="E1455" t="str">
        <v>HSDx_c</v>
      </c>
      <c r="F1455">
        <v>0</v>
      </c>
      <c r="G1455">
        <v>30.591241711814</v>
      </c>
      <c r="H1455">
        <v>0</v>
      </c>
      <c r="I1455">
        <v>0</v>
      </c>
      <c r="J1455">
        <v>0</v>
      </c>
      <c r="K1455">
        <v>30.591241711814</v>
      </c>
      <c r="L1455">
        <v>0</v>
      </c>
      <c r="M1455">
        <v>1</v>
      </c>
    </row>
    <row r="1456" spans="4:13" x14ac:dyDescent="0.2">
      <c r="D1456" t="s">
        <v>3477</v>
      </c>
      <c r="E1456" t="str">
        <v>HSDy_c</v>
      </c>
      <c r="F1456">
        <v>0</v>
      </c>
      <c r="G1456">
        <v>26.3960740179512</v>
      </c>
      <c r="H1456">
        <v>0</v>
      </c>
      <c r="I1456">
        <v>0</v>
      </c>
      <c r="J1456">
        <v>0</v>
      </c>
      <c r="K1456">
        <v>26.3960740179512</v>
      </c>
      <c r="L1456">
        <v>0</v>
      </c>
      <c r="M1456">
        <v>1</v>
      </c>
    </row>
    <row r="1457" spans="4:13" x14ac:dyDescent="0.2">
      <c r="D1457" t="s">
        <v>3494</v>
      </c>
      <c r="E1457" t="str">
        <v>HSERTA_c</v>
      </c>
      <c r="F1457">
        <v>4.5269999999999998E-3</v>
      </c>
      <c r="G1457">
        <v>3.1937656011693898</v>
      </c>
      <c r="H1457">
        <v>0</v>
      </c>
      <c r="I1457">
        <v>0</v>
      </c>
      <c r="J1457">
        <v>4.5269999999999998E-3</v>
      </c>
      <c r="K1457">
        <v>3.1937656011693898</v>
      </c>
      <c r="L1457">
        <v>1</v>
      </c>
      <c r="M1457">
        <v>1</v>
      </c>
    </row>
    <row r="1458" spans="4:13" x14ac:dyDescent="0.2">
      <c r="D1458" t="s">
        <v>3477</v>
      </c>
      <c r="E1458" t="str">
        <v>HSK_c</v>
      </c>
      <c r="F1458">
        <v>2.20209E-2</v>
      </c>
      <c r="G1458">
        <v>30.586617918565299</v>
      </c>
      <c r="H1458">
        <v>0</v>
      </c>
      <c r="I1458">
        <v>0</v>
      </c>
      <c r="J1458">
        <v>2.20209E-2</v>
      </c>
      <c r="K1458">
        <v>30.586617918565299</v>
      </c>
      <c r="L1458">
        <v>1</v>
      </c>
      <c r="M1458">
        <v>1</v>
      </c>
    </row>
    <row r="1459" spans="4:13" x14ac:dyDescent="0.2">
      <c r="D1459" t="s">
        <v>3505</v>
      </c>
      <c r="E1459" t="str">
        <v>HSTPT_c</v>
      </c>
      <c r="F1459">
        <v>7.6302000000000002E-3</v>
      </c>
      <c r="G1459">
        <v>7.6302000000000002E-3</v>
      </c>
      <c r="H1459">
        <v>0</v>
      </c>
      <c r="I1459">
        <v>0</v>
      </c>
      <c r="J1459">
        <v>7.6302000000000002E-3</v>
      </c>
      <c r="K1459">
        <v>7.6302000000000002E-3</v>
      </c>
      <c r="L1459">
        <v>1</v>
      </c>
      <c r="M1459">
        <v>1</v>
      </c>
    </row>
    <row r="1460" spans="4:13" x14ac:dyDescent="0.2">
      <c r="D1460" t="s">
        <v>3460</v>
      </c>
      <c r="E1460" t="str">
        <v>Ht_c_e</v>
      </c>
      <c r="F1460">
        <v>0</v>
      </c>
      <c r="G1460">
        <v>157.73231508761199</v>
      </c>
      <c r="H1460">
        <v>0</v>
      </c>
      <c r="I1460">
        <v>0</v>
      </c>
      <c r="J1460">
        <v>0</v>
      </c>
      <c r="K1460">
        <v>157.73231508761199</v>
      </c>
      <c r="L1460">
        <v>0</v>
      </c>
      <c r="M1460">
        <v>1</v>
      </c>
    </row>
    <row r="1461" spans="4:13" x14ac:dyDescent="0.2">
      <c r="D1461" t="s">
        <v>3460</v>
      </c>
      <c r="E1461" t="str">
        <v>Ht_c_en</v>
      </c>
      <c r="F1461">
        <v>-157.73231508761199</v>
      </c>
      <c r="G1461">
        <v>0</v>
      </c>
      <c r="H1461">
        <v>0</v>
      </c>
      <c r="I1461">
        <v>0</v>
      </c>
      <c r="J1461">
        <v>-157.73231508761199</v>
      </c>
      <c r="K1461">
        <v>0</v>
      </c>
      <c r="L1461">
        <v>-1</v>
      </c>
      <c r="M1461">
        <v>0</v>
      </c>
    </row>
    <row r="1462" spans="4:13" x14ac:dyDescent="0.2">
      <c r="D1462" t="s">
        <v>3460</v>
      </c>
      <c r="E1462" t="str">
        <v>Ht_c_g</v>
      </c>
      <c r="F1462">
        <v>-1.9115199999999999E-2</v>
      </c>
      <c r="G1462">
        <v>-1.9115199999999999E-2</v>
      </c>
      <c r="H1462">
        <v>0</v>
      </c>
      <c r="I1462">
        <v>0</v>
      </c>
      <c r="J1462">
        <v>-1.9115199999999999E-2</v>
      </c>
      <c r="K1462">
        <v>-1.9115199999999999E-2</v>
      </c>
      <c r="L1462">
        <v>-1</v>
      </c>
      <c r="M1462">
        <v>-1</v>
      </c>
    </row>
    <row r="1463" spans="4:13" x14ac:dyDescent="0.2">
      <c r="D1463" t="s">
        <v>3460</v>
      </c>
      <c r="E1463" t="str">
        <v>Ht_c_gm</v>
      </c>
      <c r="F1463">
        <v>-157.73231508761199</v>
      </c>
      <c r="G1463">
        <v>3.5685100738225</v>
      </c>
      <c r="H1463">
        <v>0</v>
      </c>
      <c r="I1463">
        <v>0</v>
      </c>
      <c r="J1463">
        <v>-157.73231508761199</v>
      </c>
      <c r="K1463">
        <v>3.5685100738225</v>
      </c>
      <c r="L1463">
        <v>-1</v>
      </c>
      <c r="M1463">
        <v>1</v>
      </c>
    </row>
    <row r="1464" spans="4:13" x14ac:dyDescent="0.2">
      <c r="D1464" t="s">
        <v>3460</v>
      </c>
      <c r="E1464" t="str">
        <v>Ht_c_l</v>
      </c>
      <c r="F1464">
        <v>-78.866675646563294</v>
      </c>
      <c r="G1464">
        <v>19.9776355662183</v>
      </c>
      <c r="H1464">
        <v>0</v>
      </c>
      <c r="I1464">
        <v>0</v>
      </c>
      <c r="J1464">
        <v>-78.866675646563294</v>
      </c>
      <c r="K1464">
        <v>19.9776355662183</v>
      </c>
      <c r="L1464">
        <v>-1</v>
      </c>
      <c r="M1464">
        <v>1</v>
      </c>
    </row>
    <row r="1465" spans="4:13" x14ac:dyDescent="0.2">
      <c r="D1465" t="s">
        <v>3460</v>
      </c>
      <c r="E1465" t="str">
        <v>Ht_c_m</v>
      </c>
      <c r="F1465">
        <v>0</v>
      </c>
      <c r="G1465">
        <v>515.02190785869402</v>
      </c>
      <c r="H1465">
        <v>0</v>
      </c>
      <c r="I1465">
        <v>0</v>
      </c>
      <c r="J1465">
        <v>0</v>
      </c>
      <c r="K1465">
        <v>515.02190785869402</v>
      </c>
      <c r="L1465">
        <v>0</v>
      </c>
      <c r="M1465">
        <v>1</v>
      </c>
    </row>
    <row r="1466" spans="4:13" x14ac:dyDescent="0.2">
      <c r="D1466" t="s">
        <v>3460</v>
      </c>
      <c r="E1466" t="str">
        <v>Ht_c_n</v>
      </c>
      <c r="F1466">
        <v>-157.73231508761299</v>
      </c>
      <c r="G1466">
        <v>0</v>
      </c>
      <c r="H1466">
        <v>0</v>
      </c>
      <c r="I1466">
        <v>0</v>
      </c>
      <c r="J1466">
        <v>-157.73231508761299</v>
      </c>
      <c r="K1466">
        <v>0</v>
      </c>
      <c r="L1466">
        <v>-1</v>
      </c>
      <c r="M1466">
        <v>0</v>
      </c>
    </row>
    <row r="1467" spans="4:13" x14ac:dyDescent="0.2">
      <c r="D1467" t="s">
        <v>3460</v>
      </c>
      <c r="E1467" t="str">
        <v>Ht_c_r</v>
      </c>
      <c r="F1467">
        <v>-157.73233753761301</v>
      </c>
      <c r="G1467">
        <v>0.82057092233240103</v>
      </c>
      <c r="H1467">
        <v>0</v>
      </c>
      <c r="I1467">
        <v>0</v>
      </c>
      <c r="J1467">
        <v>-157.73233753761301</v>
      </c>
      <c r="K1467">
        <v>0.82057092233240103</v>
      </c>
      <c r="L1467">
        <v>-1</v>
      </c>
      <c r="M1467">
        <v>1</v>
      </c>
    </row>
    <row r="1468" spans="4:13" x14ac:dyDescent="0.2">
      <c r="D1468" t="s">
        <v>3460</v>
      </c>
      <c r="E1468" t="str">
        <v>Ht_c_rm</v>
      </c>
      <c r="F1468">
        <v>-157.710215823722</v>
      </c>
      <c r="G1468">
        <v>62.590595756306399</v>
      </c>
      <c r="H1468">
        <v>0</v>
      </c>
      <c r="I1468">
        <v>0</v>
      </c>
      <c r="J1468">
        <v>-157.710215823722</v>
      </c>
      <c r="K1468">
        <v>62.590595756306399</v>
      </c>
      <c r="L1468">
        <v>-1</v>
      </c>
      <c r="M1468">
        <v>1</v>
      </c>
    </row>
    <row r="1469" spans="4:13" x14ac:dyDescent="0.2">
      <c r="D1469" t="s">
        <v>3460</v>
      </c>
      <c r="E1469" t="str">
        <v>Ht_c_v</v>
      </c>
      <c r="F1469">
        <v>0</v>
      </c>
      <c r="G1469">
        <v>315.46463017522501</v>
      </c>
      <c r="H1469">
        <v>0</v>
      </c>
      <c r="I1469">
        <v>0</v>
      </c>
      <c r="J1469">
        <v>0</v>
      </c>
      <c r="K1469">
        <v>315.46463017522501</v>
      </c>
      <c r="L1469">
        <v>0</v>
      </c>
      <c r="M1469">
        <v>1</v>
      </c>
    </row>
    <row r="1470" spans="4:13" x14ac:dyDescent="0.2">
      <c r="D1470" t="s">
        <v>3460</v>
      </c>
      <c r="E1470" t="str">
        <v>Ht_c_vm</v>
      </c>
      <c r="F1470">
        <v>-157.73231508761199</v>
      </c>
      <c r="G1470">
        <v>3.56851007382248</v>
      </c>
      <c r="H1470">
        <v>0</v>
      </c>
      <c r="I1470">
        <v>0</v>
      </c>
      <c r="J1470">
        <v>-157.73231508761199</v>
      </c>
      <c r="K1470">
        <v>3.56851007382248</v>
      </c>
      <c r="L1470">
        <v>-1</v>
      </c>
      <c r="M1470">
        <v>1</v>
      </c>
    </row>
    <row r="1471" spans="4:13" x14ac:dyDescent="0.2">
      <c r="D1471" t="s">
        <v>3460</v>
      </c>
      <c r="E1471" t="str">
        <v>Ht_c_x</v>
      </c>
      <c r="F1471">
        <v>-52.577438362537698</v>
      </c>
      <c r="G1471">
        <v>4.2005764552112197</v>
      </c>
      <c r="H1471">
        <v>0</v>
      </c>
      <c r="I1471">
        <v>0</v>
      </c>
      <c r="J1471">
        <v>-52.577438362537698</v>
      </c>
      <c r="K1471">
        <v>4.2005764552112197</v>
      </c>
      <c r="L1471">
        <v>-1</v>
      </c>
      <c r="M1471">
        <v>1</v>
      </c>
    </row>
    <row r="1472" spans="4:13" x14ac:dyDescent="0.2">
      <c r="D1472" t="s">
        <v>3460</v>
      </c>
      <c r="E1472" t="str">
        <v>Ht_m_mm</v>
      </c>
      <c r="F1472">
        <v>-47.795815311397803</v>
      </c>
      <c r="G1472">
        <v>3.5922631916868899</v>
      </c>
      <c r="H1472">
        <v>0</v>
      </c>
      <c r="I1472">
        <v>0</v>
      </c>
      <c r="J1472">
        <v>-47.795815311397803</v>
      </c>
      <c r="K1472">
        <v>3.5922631916868899</v>
      </c>
      <c r="L1472">
        <v>-1</v>
      </c>
      <c r="M1472">
        <v>1</v>
      </c>
    </row>
    <row r="1473" spans="4:13" x14ac:dyDescent="0.2">
      <c r="D1473" t="s">
        <v>3496</v>
      </c>
      <c r="E1473" t="str">
        <v>HXAND_c</v>
      </c>
      <c r="F1473">
        <v>0</v>
      </c>
      <c r="G1473">
        <v>5.1715380493044298</v>
      </c>
      <c r="H1473">
        <v>0</v>
      </c>
      <c r="I1473">
        <v>0</v>
      </c>
      <c r="J1473">
        <v>0</v>
      </c>
      <c r="K1473">
        <v>5.1715380493044298</v>
      </c>
      <c r="L1473">
        <v>0</v>
      </c>
      <c r="M1473">
        <v>1</v>
      </c>
    </row>
    <row r="1474" spans="4:13" x14ac:dyDescent="0.2">
      <c r="D1474" t="s">
        <v>3460</v>
      </c>
      <c r="E1474" t="str">
        <v>HXANt_c_e</v>
      </c>
      <c r="F1474">
        <v>-4.7720077623775596</v>
      </c>
      <c r="G1474">
        <v>0</v>
      </c>
      <c r="H1474">
        <v>0</v>
      </c>
      <c r="I1474">
        <v>0</v>
      </c>
      <c r="J1474">
        <v>-4.7720077623775596</v>
      </c>
      <c r="K1474">
        <v>0</v>
      </c>
      <c r="L1474">
        <v>-1</v>
      </c>
      <c r="M1474">
        <v>0</v>
      </c>
    </row>
    <row r="1475" spans="4:13" x14ac:dyDescent="0.2">
      <c r="D1475" t="s">
        <v>3460</v>
      </c>
      <c r="E1475" t="str">
        <v>HXAt_c_e</v>
      </c>
      <c r="F1475">
        <v>-1.3825051709268601</v>
      </c>
      <c r="G1475">
        <v>0</v>
      </c>
      <c r="H1475">
        <v>0</v>
      </c>
      <c r="I1475">
        <v>0</v>
      </c>
      <c r="J1475">
        <v>-1.3825051709268601</v>
      </c>
      <c r="K1475">
        <v>0</v>
      </c>
      <c r="L1475">
        <v>-1</v>
      </c>
      <c r="M1475">
        <v>0</v>
      </c>
    </row>
    <row r="1476" spans="4:13" x14ac:dyDescent="0.2">
      <c r="D1476" t="s">
        <v>3460</v>
      </c>
      <c r="E1476" t="str">
        <v>HXAt_c_x</v>
      </c>
      <c r="F1476">
        <v>-1.3825051709268601</v>
      </c>
      <c r="G1476">
        <v>0</v>
      </c>
      <c r="H1476">
        <v>0</v>
      </c>
      <c r="I1476">
        <v>0</v>
      </c>
      <c r="J1476">
        <v>-1.3825051709268601</v>
      </c>
      <c r="K1476">
        <v>0</v>
      </c>
      <c r="L1476">
        <v>-1</v>
      </c>
      <c r="M1476">
        <v>0</v>
      </c>
    </row>
    <row r="1477" spans="4:13" x14ac:dyDescent="0.2">
      <c r="D1477" t="s">
        <v>3460</v>
      </c>
      <c r="E1477" t="str">
        <v>HXCAt_c_e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4:13" x14ac:dyDescent="0.2">
      <c r="D1478" t="s">
        <v>3460</v>
      </c>
      <c r="E1478" t="str">
        <v>HXCAt_c_rm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4:13" x14ac:dyDescent="0.2">
      <c r="D1479" t="s">
        <v>3460</v>
      </c>
      <c r="E1479" t="str">
        <v>HXCAt_en_rm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4:13" x14ac:dyDescent="0.2">
      <c r="D1480" t="s">
        <v>3460</v>
      </c>
      <c r="E1480" t="str">
        <v>HXCAt_l_rm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4:13" x14ac:dyDescent="0.2">
      <c r="D1481" t="s">
        <v>3460</v>
      </c>
      <c r="E1481" t="str">
        <v>HXCAt_r_rm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4:13" x14ac:dyDescent="0.2">
      <c r="D1482" t="s">
        <v>3460</v>
      </c>
      <c r="E1482" t="str">
        <v>HXCCOAt_c_en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4:13" x14ac:dyDescent="0.2">
      <c r="D1483" t="s">
        <v>3460</v>
      </c>
      <c r="E1483" t="str">
        <v>HXCCOAt_c_l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4:13" x14ac:dyDescent="0.2">
      <c r="D1484" t="s">
        <v>3460</v>
      </c>
      <c r="E1484" t="str">
        <v>HXCCOAt_c_r</v>
      </c>
      <c r="F1484">
        <v>4.0404999999999998E-4</v>
      </c>
      <c r="G1484">
        <v>4.0404999999999998E-4</v>
      </c>
      <c r="H1484">
        <v>0</v>
      </c>
      <c r="I1484">
        <v>0</v>
      </c>
      <c r="J1484">
        <v>4.0404999999999998E-4</v>
      </c>
      <c r="K1484">
        <v>4.0404999999999998E-4</v>
      </c>
      <c r="L1484">
        <v>1</v>
      </c>
      <c r="M1484">
        <v>1</v>
      </c>
    </row>
    <row r="1485" spans="4:13" x14ac:dyDescent="0.2">
      <c r="D1485" t="s">
        <v>3460</v>
      </c>
      <c r="E1485" t="str">
        <v>HXCCOAt_c_rm</v>
      </c>
      <c r="F1485">
        <v>-3.91022869393248</v>
      </c>
      <c r="G1485">
        <v>-4.0404999999999998E-4</v>
      </c>
      <c r="H1485">
        <v>0</v>
      </c>
      <c r="I1485">
        <v>0</v>
      </c>
      <c r="J1485">
        <v>-3.91022869393248</v>
      </c>
      <c r="K1485">
        <v>-4.0404999999999998E-4</v>
      </c>
      <c r="L1485">
        <v>-1</v>
      </c>
      <c r="M1485">
        <v>-1</v>
      </c>
    </row>
    <row r="1486" spans="4:13" x14ac:dyDescent="0.2">
      <c r="D1486" t="s">
        <v>3543</v>
      </c>
      <c r="E1486" t="str">
        <v>HYPOE_c</v>
      </c>
      <c r="F1486">
        <v>0</v>
      </c>
      <c r="G1486">
        <v>157.73231508761199</v>
      </c>
      <c r="H1486">
        <v>0</v>
      </c>
      <c r="I1486">
        <v>0</v>
      </c>
      <c r="J1486">
        <v>0</v>
      </c>
      <c r="K1486">
        <v>157.73231508761199</v>
      </c>
      <c r="L1486">
        <v>0</v>
      </c>
      <c r="M1486">
        <v>1</v>
      </c>
    </row>
    <row r="1487" spans="4:13" x14ac:dyDescent="0.2">
      <c r="D1487" t="s">
        <v>3460</v>
      </c>
      <c r="E1487" t="str">
        <v>IAMACt_c_e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4:13" x14ac:dyDescent="0.2">
      <c r="D1488" t="s">
        <v>3460</v>
      </c>
      <c r="E1488" t="str">
        <v>IAMOHt_c_e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4:13" x14ac:dyDescent="0.2">
      <c r="D1489" t="s">
        <v>3460</v>
      </c>
      <c r="E1489" t="str">
        <v>IAMOHt_c_m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4:13" x14ac:dyDescent="0.2">
      <c r="D1490" t="s">
        <v>3460</v>
      </c>
      <c r="E1490" t="str">
        <v>IBTALDt_c_e</v>
      </c>
      <c r="F1490">
        <v>0</v>
      </c>
      <c r="G1490">
        <v>4.2886052711851201</v>
      </c>
      <c r="H1490">
        <v>0</v>
      </c>
      <c r="I1490">
        <v>0</v>
      </c>
      <c r="J1490">
        <v>0</v>
      </c>
      <c r="K1490">
        <v>4.2886052711851201</v>
      </c>
      <c r="L1490">
        <v>0</v>
      </c>
      <c r="M1490">
        <v>1</v>
      </c>
    </row>
    <row r="1491" spans="4:13" x14ac:dyDescent="0.2">
      <c r="D1491" t="s">
        <v>3460</v>
      </c>
      <c r="E1491" t="str">
        <v>IBTALDt_c_m</v>
      </c>
      <c r="F1491">
        <v>0</v>
      </c>
      <c r="G1491">
        <v>4.0024799289767996</v>
      </c>
      <c r="H1491">
        <v>0</v>
      </c>
      <c r="I1491">
        <v>0</v>
      </c>
      <c r="J1491">
        <v>0</v>
      </c>
      <c r="K1491">
        <v>4.0024799289767996</v>
      </c>
      <c r="L1491">
        <v>0</v>
      </c>
      <c r="M1491">
        <v>1</v>
      </c>
    </row>
    <row r="1492" spans="4:13" x14ac:dyDescent="0.2">
      <c r="D1492" t="s">
        <v>3460</v>
      </c>
      <c r="E1492" t="str">
        <v>IBUTACt_c_e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4:13" x14ac:dyDescent="0.2">
      <c r="D1493" t="s">
        <v>3460</v>
      </c>
      <c r="E1493" t="str">
        <v>IBUTOHt_c_e</v>
      </c>
      <c r="F1493">
        <v>0</v>
      </c>
      <c r="G1493">
        <v>4.00247992897682</v>
      </c>
      <c r="H1493">
        <v>0</v>
      </c>
      <c r="I1493">
        <v>0</v>
      </c>
      <c r="J1493">
        <v>0</v>
      </c>
      <c r="K1493">
        <v>4.00247992897682</v>
      </c>
      <c r="L1493">
        <v>0</v>
      </c>
      <c r="M1493">
        <v>1</v>
      </c>
    </row>
    <row r="1494" spans="4:13" x14ac:dyDescent="0.2">
      <c r="D1494" t="s">
        <v>3460</v>
      </c>
      <c r="E1494" t="str">
        <v>IBUTOHt_c_m</v>
      </c>
      <c r="F1494">
        <v>-4.00247992897682</v>
      </c>
      <c r="G1494">
        <v>0</v>
      </c>
      <c r="H1494">
        <v>0</v>
      </c>
      <c r="I1494">
        <v>0</v>
      </c>
      <c r="J1494">
        <v>-4.00247992897682</v>
      </c>
      <c r="K1494">
        <v>0</v>
      </c>
      <c r="L1494">
        <v>-1</v>
      </c>
      <c r="M1494">
        <v>0</v>
      </c>
    </row>
    <row r="1495" spans="4:13" x14ac:dyDescent="0.2">
      <c r="D1495" t="s">
        <v>3492</v>
      </c>
      <c r="E1495" t="str">
        <v>ICDHx_m</v>
      </c>
      <c r="F1495">
        <v>0</v>
      </c>
      <c r="G1495">
        <v>15.303259381811699</v>
      </c>
      <c r="H1495">
        <v>0</v>
      </c>
      <c r="I1495">
        <v>0</v>
      </c>
      <c r="J1495">
        <v>0</v>
      </c>
      <c r="K1495">
        <v>15.303259381811699</v>
      </c>
      <c r="L1495">
        <v>0</v>
      </c>
      <c r="M1495">
        <v>1</v>
      </c>
    </row>
    <row r="1496" spans="4:13" x14ac:dyDescent="0.2">
      <c r="D1496" t="s">
        <v>3492</v>
      </c>
      <c r="E1496" t="str">
        <v>ICDHyi_m</v>
      </c>
      <c r="F1496">
        <v>0</v>
      </c>
      <c r="G1496">
        <v>8.4993101604226595</v>
      </c>
      <c r="H1496">
        <v>0</v>
      </c>
      <c r="I1496">
        <v>0</v>
      </c>
      <c r="J1496">
        <v>0</v>
      </c>
      <c r="K1496">
        <v>8.4993101604226595</v>
      </c>
      <c r="L1496">
        <v>0</v>
      </c>
      <c r="M1496">
        <v>1</v>
      </c>
    </row>
    <row r="1497" spans="4:13" x14ac:dyDescent="0.2">
      <c r="D1497" t="s">
        <v>3534</v>
      </c>
      <c r="E1497" t="str">
        <v>ICL_1_c</v>
      </c>
      <c r="F1497">
        <v>0</v>
      </c>
      <c r="G1497">
        <v>24.771204158915602</v>
      </c>
      <c r="H1497">
        <v>0</v>
      </c>
      <c r="I1497">
        <v>0</v>
      </c>
      <c r="J1497">
        <v>0</v>
      </c>
      <c r="K1497">
        <v>24.771204158915602</v>
      </c>
      <c r="L1497">
        <v>0</v>
      </c>
      <c r="M1497">
        <v>1</v>
      </c>
    </row>
    <row r="1498" spans="4:13" x14ac:dyDescent="0.2">
      <c r="D1498" t="s">
        <v>3460</v>
      </c>
      <c r="E1498" t="str">
        <v>ICOSCOAt_c_en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4:13" x14ac:dyDescent="0.2">
      <c r="D1499" t="s">
        <v>3460</v>
      </c>
      <c r="E1499" t="str">
        <v>ICOSCOAt_c_rm</v>
      </c>
      <c r="F1499">
        <v>-7.3065489408921902</v>
      </c>
      <c r="G1499">
        <v>0</v>
      </c>
      <c r="H1499">
        <v>0</v>
      </c>
      <c r="I1499">
        <v>0</v>
      </c>
      <c r="J1499">
        <v>-7.3065489408921902</v>
      </c>
      <c r="K1499">
        <v>0</v>
      </c>
      <c r="L1499">
        <v>-1</v>
      </c>
      <c r="M1499">
        <v>0</v>
      </c>
    </row>
    <row r="1500" spans="4:13" x14ac:dyDescent="0.2">
      <c r="D1500" t="s">
        <v>3460</v>
      </c>
      <c r="E1500" t="str">
        <v>ID3ACALDt_c_e</v>
      </c>
      <c r="F1500">
        <v>0</v>
      </c>
      <c r="G1500">
        <v>1.8941375114772301</v>
      </c>
      <c r="H1500">
        <v>0</v>
      </c>
      <c r="I1500">
        <v>0</v>
      </c>
      <c r="J1500">
        <v>0</v>
      </c>
      <c r="K1500">
        <v>1.8941375114772301</v>
      </c>
      <c r="L1500">
        <v>0</v>
      </c>
      <c r="M1500">
        <v>1</v>
      </c>
    </row>
    <row r="1501" spans="4:13" x14ac:dyDescent="0.2">
      <c r="D1501" t="s">
        <v>3460</v>
      </c>
      <c r="E1501" t="str">
        <v>ID3ACALDt_c_m</v>
      </c>
      <c r="F1501">
        <v>0</v>
      </c>
      <c r="G1501">
        <v>1.8299294602406999</v>
      </c>
      <c r="H1501">
        <v>0</v>
      </c>
      <c r="I1501">
        <v>0</v>
      </c>
      <c r="J1501">
        <v>0</v>
      </c>
      <c r="K1501">
        <v>1.8299294602406999</v>
      </c>
      <c r="L1501">
        <v>0</v>
      </c>
      <c r="M1501">
        <v>1</v>
      </c>
    </row>
    <row r="1502" spans="4:13" x14ac:dyDescent="0.2">
      <c r="D1502" t="s">
        <v>3505</v>
      </c>
      <c r="E1502" t="str">
        <v>IG3PS_c</v>
      </c>
      <c r="F1502">
        <v>7.6302000000000002E-3</v>
      </c>
      <c r="G1502">
        <v>7.6302000000000002E-3</v>
      </c>
      <c r="H1502">
        <v>0</v>
      </c>
      <c r="I1502">
        <v>0</v>
      </c>
      <c r="J1502">
        <v>7.6302000000000002E-3</v>
      </c>
      <c r="K1502">
        <v>7.6302000000000002E-3</v>
      </c>
      <c r="L1502">
        <v>1</v>
      </c>
      <c r="M1502">
        <v>1</v>
      </c>
    </row>
    <row r="1503" spans="4:13" x14ac:dyDescent="0.2">
      <c r="D1503" t="s">
        <v>3505</v>
      </c>
      <c r="E1503" t="str">
        <v>IGPDH_c</v>
      </c>
      <c r="F1503">
        <v>7.6302000000000002E-3</v>
      </c>
      <c r="G1503">
        <v>7.6302000000000002E-3</v>
      </c>
      <c r="H1503">
        <v>0</v>
      </c>
      <c r="I1503">
        <v>0</v>
      </c>
      <c r="J1503">
        <v>7.6302000000000002E-3</v>
      </c>
      <c r="K1503">
        <v>7.6302000000000002E-3</v>
      </c>
      <c r="L1503">
        <v>1</v>
      </c>
      <c r="M1503">
        <v>1</v>
      </c>
    </row>
    <row r="1504" spans="4:13" x14ac:dyDescent="0.2">
      <c r="D1504" t="s">
        <v>3466</v>
      </c>
      <c r="E1504" t="str">
        <v>IGPS_c</v>
      </c>
      <c r="F1504">
        <v>2.5897999999999299E-3</v>
      </c>
      <c r="G1504">
        <v>11.4233866722978</v>
      </c>
      <c r="H1504">
        <v>0</v>
      </c>
      <c r="I1504">
        <v>0</v>
      </c>
      <c r="J1504">
        <v>2.5897999999999299E-3</v>
      </c>
      <c r="K1504">
        <v>11.4233866722978</v>
      </c>
      <c r="L1504">
        <v>1</v>
      </c>
      <c r="M1504">
        <v>1</v>
      </c>
    </row>
    <row r="1505" spans="4:13" x14ac:dyDescent="0.2">
      <c r="D1505" t="s">
        <v>3460</v>
      </c>
      <c r="E1505" t="str">
        <v>ILEt_c_m</v>
      </c>
      <c r="F1505">
        <v>2.3286000000000001E-2</v>
      </c>
      <c r="G1505">
        <v>3.2532166328941901</v>
      </c>
      <c r="H1505">
        <v>0</v>
      </c>
      <c r="I1505">
        <v>0</v>
      </c>
      <c r="J1505">
        <v>2.3286000000000001E-2</v>
      </c>
      <c r="K1505">
        <v>3.2532166328941901</v>
      </c>
      <c r="L1505">
        <v>1</v>
      </c>
      <c r="M1505">
        <v>1</v>
      </c>
    </row>
    <row r="1506" spans="4:13" x14ac:dyDescent="0.2">
      <c r="D1506" t="s">
        <v>3460</v>
      </c>
      <c r="E1506" t="str">
        <v>ILEt_c_v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4:13" x14ac:dyDescent="0.2">
      <c r="D1507" t="s">
        <v>3494</v>
      </c>
      <c r="E1507" t="str">
        <v>ILETA_c</v>
      </c>
      <c r="F1507">
        <v>0</v>
      </c>
      <c r="G1507">
        <v>3.2299306328943098</v>
      </c>
      <c r="H1507">
        <v>0</v>
      </c>
      <c r="I1507">
        <v>0</v>
      </c>
      <c r="J1507">
        <v>0</v>
      </c>
      <c r="K1507">
        <v>3.2299306328943098</v>
      </c>
      <c r="L1507">
        <v>0</v>
      </c>
      <c r="M1507">
        <v>1</v>
      </c>
    </row>
    <row r="1508" spans="4:13" x14ac:dyDescent="0.2">
      <c r="D1508" t="s">
        <v>3494</v>
      </c>
      <c r="E1508" t="str">
        <v>ILETA_m</v>
      </c>
      <c r="F1508">
        <v>-3.2532166328941998</v>
      </c>
      <c r="G1508">
        <v>-2.3286000000000001E-2</v>
      </c>
      <c r="H1508">
        <v>0</v>
      </c>
      <c r="I1508">
        <v>0</v>
      </c>
      <c r="J1508">
        <v>-3.2532166328941998</v>
      </c>
      <c r="K1508">
        <v>-2.3286000000000001E-2</v>
      </c>
      <c r="L1508">
        <v>-1</v>
      </c>
      <c r="M1508">
        <v>-1</v>
      </c>
    </row>
    <row r="1509" spans="4:13" x14ac:dyDescent="0.2">
      <c r="D1509" t="s">
        <v>3460</v>
      </c>
      <c r="E1509" t="str">
        <v>ILEtpa_v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4:13" x14ac:dyDescent="0.2">
      <c r="D1510" t="s">
        <v>3460</v>
      </c>
      <c r="E1510" t="str">
        <v>ILEtps_v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4:13" x14ac:dyDescent="0.2">
      <c r="D1511" t="s">
        <v>3500</v>
      </c>
      <c r="E1511" t="str">
        <v>ILETRS_c</v>
      </c>
      <c r="F1511">
        <v>2.3286000000000001E-2</v>
      </c>
      <c r="G1511">
        <v>2.3286000000000001E-2</v>
      </c>
      <c r="H1511">
        <v>0</v>
      </c>
      <c r="I1511">
        <v>0</v>
      </c>
      <c r="J1511">
        <v>2.3286000000000001E-2</v>
      </c>
      <c r="K1511">
        <v>2.3286000000000001E-2</v>
      </c>
      <c r="L1511">
        <v>1</v>
      </c>
      <c r="M1511">
        <v>1</v>
      </c>
    </row>
    <row r="1512" spans="4:13" x14ac:dyDescent="0.2">
      <c r="D1512" t="s">
        <v>3500</v>
      </c>
      <c r="E1512" t="str">
        <v>ILETRS_m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4:13" x14ac:dyDescent="0.2">
      <c r="D1513" t="s">
        <v>3496</v>
      </c>
      <c r="E1513" t="str">
        <v>IMPC_c</v>
      </c>
      <c r="F1513">
        <v>1.9747700000001301E-2</v>
      </c>
      <c r="G1513">
        <v>5.1839683493042896</v>
      </c>
      <c r="H1513">
        <v>0</v>
      </c>
      <c r="I1513">
        <v>0</v>
      </c>
      <c r="J1513">
        <v>1.9747700000001301E-2</v>
      </c>
      <c r="K1513">
        <v>5.1839683493042896</v>
      </c>
      <c r="L1513">
        <v>1</v>
      </c>
      <c r="M1513">
        <v>1</v>
      </c>
    </row>
    <row r="1514" spans="4:13" x14ac:dyDescent="0.2">
      <c r="D1514" t="s">
        <v>3496</v>
      </c>
      <c r="E1514" t="str">
        <v>IMPD_c</v>
      </c>
      <c r="F1514">
        <v>0</v>
      </c>
      <c r="G1514">
        <v>7.31739999999998E-3</v>
      </c>
      <c r="H1514">
        <v>0</v>
      </c>
      <c r="I1514">
        <v>0</v>
      </c>
      <c r="J1514">
        <v>0</v>
      </c>
      <c r="K1514">
        <v>7.31739999999998E-3</v>
      </c>
      <c r="L1514">
        <v>0</v>
      </c>
      <c r="M1514">
        <v>1</v>
      </c>
    </row>
    <row r="1515" spans="4:13" x14ac:dyDescent="0.2">
      <c r="D1515" t="s">
        <v>3460</v>
      </c>
      <c r="E1515" t="str">
        <v>IND3ACt_c_m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4:13" x14ac:dyDescent="0.2">
      <c r="D1516" t="s">
        <v>3460</v>
      </c>
      <c r="E1516" t="str">
        <v>IND3ETHt_c_e</v>
      </c>
      <c r="F1516">
        <v>0</v>
      </c>
      <c r="G1516">
        <v>1.8299294602407099</v>
      </c>
      <c r="H1516">
        <v>0</v>
      </c>
      <c r="I1516">
        <v>0</v>
      </c>
      <c r="J1516">
        <v>0</v>
      </c>
      <c r="K1516">
        <v>1.8299294602407099</v>
      </c>
      <c r="L1516">
        <v>0</v>
      </c>
      <c r="M1516">
        <v>1</v>
      </c>
    </row>
    <row r="1517" spans="4:13" x14ac:dyDescent="0.2">
      <c r="D1517" t="s">
        <v>3460</v>
      </c>
      <c r="E1517" t="str">
        <v>IND3ETHt_c_m</v>
      </c>
      <c r="F1517">
        <v>-1.8299294602406999</v>
      </c>
      <c r="G1517">
        <v>0</v>
      </c>
      <c r="H1517">
        <v>0</v>
      </c>
      <c r="I1517">
        <v>0</v>
      </c>
      <c r="J1517">
        <v>-1.8299294602406999</v>
      </c>
      <c r="K1517">
        <v>0</v>
      </c>
      <c r="L1517">
        <v>-1</v>
      </c>
      <c r="M1517">
        <v>0</v>
      </c>
    </row>
    <row r="1518" spans="4:13" x14ac:dyDescent="0.2">
      <c r="D1518" t="s">
        <v>3466</v>
      </c>
      <c r="E1518" t="str">
        <v>INDPYRD_c</v>
      </c>
      <c r="F1518">
        <v>0</v>
      </c>
      <c r="G1518">
        <v>1.8941375114773</v>
      </c>
      <c r="H1518">
        <v>0</v>
      </c>
      <c r="I1518">
        <v>0</v>
      </c>
      <c r="J1518">
        <v>0</v>
      </c>
      <c r="K1518">
        <v>1.8941375114773</v>
      </c>
      <c r="L1518">
        <v>0</v>
      </c>
      <c r="M1518">
        <v>1</v>
      </c>
    </row>
    <row r="1519" spans="4:13" x14ac:dyDescent="0.2">
      <c r="D1519" t="s">
        <v>3537</v>
      </c>
      <c r="E1519" t="str">
        <v>INO3GALT_c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4:13" x14ac:dyDescent="0.2">
      <c r="D1520" t="s">
        <v>3544</v>
      </c>
      <c r="E1520" t="str">
        <v>INOSHP3H_v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4:13" x14ac:dyDescent="0.2">
      <c r="D1521" t="s">
        <v>3460</v>
      </c>
      <c r="E1521" t="str">
        <v>INOSHPt_c_n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4:13" x14ac:dyDescent="0.2">
      <c r="D1522" t="s">
        <v>3460</v>
      </c>
      <c r="E1522" t="str">
        <v>INOSTt_c_rm</v>
      </c>
      <c r="F1522">
        <v>4.7006000000000001E-3</v>
      </c>
      <c r="G1522">
        <v>52.582138962537201</v>
      </c>
      <c r="H1522">
        <v>0</v>
      </c>
      <c r="I1522">
        <v>0</v>
      </c>
      <c r="J1522">
        <v>4.7006000000000001E-3</v>
      </c>
      <c r="K1522">
        <v>52.582138962537201</v>
      </c>
      <c r="L1522">
        <v>1</v>
      </c>
      <c r="M1522">
        <v>1</v>
      </c>
    </row>
    <row r="1523" spans="4:13" x14ac:dyDescent="0.2">
      <c r="D1523" t="s">
        <v>3460</v>
      </c>
      <c r="E1523" t="str">
        <v>INOSTtps_e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4:13" x14ac:dyDescent="0.2">
      <c r="D1524" t="s">
        <v>3496</v>
      </c>
      <c r="E1524" t="str">
        <v>INSK_c</v>
      </c>
      <c r="F1524">
        <v>0</v>
      </c>
      <c r="G1524">
        <v>61.2341247165187</v>
      </c>
      <c r="H1524">
        <v>0</v>
      </c>
      <c r="I1524">
        <v>0</v>
      </c>
      <c r="J1524">
        <v>0</v>
      </c>
      <c r="K1524">
        <v>61.2341247165187</v>
      </c>
      <c r="L1524">
        <v>0</v>
      </c>
      <c r="M1524">
        <v>1</v>
      </c>
    </row>
    <row r="1525" spans="4:13" x14ac:dyDescent="0.2">
      <c r="D1525" t="s">
        <v>3460</v>
      </c>
      <c r="E1525" t="str">
        <v>INSt_c_e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4:13" x14ac:dyDescent="0.2">
      <c r="D1526" t="s">
        <v>3467</v>
      </c>
      <c r="E1526" t="str">
        <v>IPCS_g</v>
      </c>
      <c r="F1526">
        <v>8.0809999999999996E-4</v>
      </c>
      <c r="G1526">
        <v>8.0809999999999996E-4</v>
      </c>
      <c r="H1526">
        <v>0</v>
      </c>
      <c r="I1526">
        <v>0</v>
      </c>
      <c r="J1526">
        <v>8.0809999999999996E-4</v>
      </c>
      <c r="K1526">
        <v>8.0809999999999996E-4</v>
      </c>
      <c r="L1526">
        <v>1</v>
      </c>
      <c r="M1526">
        <v>1</v>
      </c>
    </row>
    <row r="1527" spans="4:13" x14ac:dyDescent="0.2">
      <c r="D1527" t="s">
        <v>3460</v>
      </c>
      <c r="E1527" t="str">
        <v>IPCt_g_r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4:13" x14ac:dyDescent="0.2">
      <c r="D1528" t="s">
        <v>3482</v>
      </c>
      <c r="E1528" t="str">
        <v>IPDDI_c</v>
      </c>
      <c r="F1528">
        <v>2.20745E-2</v>
      </c>
      <c r="G1528">
        <v>0.98198872463978504</v>
      </c>
      <c r="H1528">
        <v>0</v>
      </c>
      <c r="I1528">
        <v>0</v>
      </c>
      <c r="J1528">
        <v>2.20745E-2</v>
      </c>
      <c r="K1528">
        <v>0.98198872463978504</v>
      </c>
      <c r="L1528">
        <v>1</v>
      </c>
      <c r="M1528">
        <v>1</v>
      </c>
    </row>
    <row r="1529" spans="4:13" x14ac:dyDescent="0.2">
      <c r="D1529" t="s">
        <v>3460</v>
      </c>
      <c r="E1529" t="str">
        <v>IPDPt_c_l</v>
      </c>
      <c r="F1529">
        <v>-2.3254500000000001E-2</v>
      </c>
      <c r="G1529">
        <v>-2.3254500000000001E-2</v>
      </c>
      <c r="H1529">
        <v>0</v>
      </c>
      <c r="I1529">
        <v>0</v>
      </c>
      <c r="J1529">
        <v>-2.3254500000000001E-2</v>
      </c>
      <c r="K1529">
        <v>-2.3254500000000001E-2</v>
      </c>
      <c r="L1529">
        <v>-1</v>
      </c>
      <c r="M1529">
        <v>-1</v>
      </c>
    </row>
    <row r="1530" spans="4:13" x14ac:dyDescent="0.2">
      <c r="D1530" t="s">
        <v>3460</v>
      </c>
      <c r="E1530" t="str">
        <v>IPDPt_c_m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4:13" x14ac:dyDescent="0.2">
      <c r="D1531" t="s">
        <v>3544</v>
      </c>
      <c r="E1531" t="str">
        <v>IPK2_n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4:13" x14ac:dyDescent="0.2">
      <c r="D1532" t="s">
        <v>3544</v>
      </c>
      <c r="E1532" t="str">
        <v>IPK3_n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4:13" x14ac:dyDescent="0.2">
      <c r="D1533" t="s">
        <v>3544</v>
      </c>
      <c r="E1533" t="str">
        <v>IPK4_n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4:13" x14ac:dyDescent="0.2">
      <c r="D1534" t="s">
        <v>3544</v>
      </c>
      <c r="E1534" t="str">
        <v>IPK5_n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4:13" x14ac:dyDescent="0.2">
      <c r="D1535" t="s">
        <v>3488</v>
      </c>
      <c r="E1535" t="str">
        <v>IPMD_c</v>
      </c>
      <c r="F1535">
        <v>3.1667300000000002E-2</v>
      </c>
      <c r="G1535">
        <v>3.1667300000000002E-2</v>
      </c>
      <c r="H1535">
        <v>0</v>
      </c>
      <c r="I1535">
        <v>0</v>
      </c>
      <c r="J1535">
        <v>3.1667300000000002E-2</v>
      </c>
      <c r="K1535">
        <v>3.1667300000000002E-2</v>
      </c>
      <c r="L1535">
        <v>1</v>
      </c>
      <c r="M1535">
        <v>1</v>
      </c>
    </row>
    <row r="1536" spans="4:13" x14ac:dyDescent="0.2">
      <c r="D1536" t="s">
        <v>3488</v>
      </c>
      <c r="E1536" t="str">
        <v>IPPMIa_c</v>
      </c>
      <c r="F1536">
        <v>-3.1667300000000002E-2</v>
      </c>
      <c r="G1536">
        <v>-3.1667300000000002E-2</v>
      </c>
      <c r="H1536">
        <v>0</v>
      </c>
      <c r="I1536">
        <v>0</v>
      </c>
      <c r="J1536">
        <v>-3.1667300000000002E-2</v>
      </c>
      <c r="K1536">
        <v>-3.1667300000000002E-2</v>
      </c>
      <c r="L1536">
        <v>-1</v>
      </c>
      <c r="M1536">
        <v>-1</v>
      </c>
    </row>
    <row r="1537" spans="4:13" x14ac:dyDescent="0.2">
      <c r="D1537" t="s">
        <v>3488</v>
      </c>
      <c r="E1537" t="str">
        <v>IPPMIb_c</v>
      </c>
      <c r="F1537">
        <v>-3.1667300000000002E-2</v>
      </c>
      <c r="G1537">
        <v>-3.1667300000000002E-2</v>
      </c>
      <c r="H1537">
        <v>0</v>
      </c>
      <c r="I1537">
        <v>0</v>
      </c>
      <c r="J1537">
        <v>-3.1667300000000002E-2</v>
      </c>
      <c r="K1537">
        <v>-3.1667300000000002E-2</v>
      </c>
      <c r="L1537">
        <v>-1</v>
      </c>
      <c r="M1537">
        <v>-1</v>
      </c>
    </row>
    <row r="1538" spans="4:13" x14ac:dyDescent="0.2">
      <c r="D1538" t="s">
        <v>3488</v>
      </c>
      <c r="E1538" t="str">
        <v>IPPS_c</v>
      </c>
      <c r="F1538">
        <v>3.1667300000000002E-2</v>
      </c>
      <c r="G1538">
        <v>3.0094649830086402</v>
      </c>
      <c r="H1538">
        <v>0</v>
      </c>
      <c r="I1538">
        <v>0</v>
      </c>
      <c r="J1538">
        <v>3.1667300000000002E-2</v>
      </c>
      <c r="K1538">
        <v>3.0094649830086402</v>
      </c>
      <c r="L1538">
        <v>1</v>
      </c>
      <c r="M1538">
        <v>1</v>
      </c>
    </row>
    <row r="1539" spans="4:13" x14ac:dyDescent="0.2">
      <c r="D1539" t="s">
        <v>3471</v>
      </c>
      <c r="E1539" t="str">
        <v>IPPYP1_c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4:13" x14ac:dyDescent="0.2">
      <c r="D1540" t="s">
        <v>3471</v>
      </c>
      <c r="E1540" t="str">
        <v>IPPYP2_c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4:13" x14ac:dyDescent="0.2">
      <c r="D1541" t="s">
        <v>3471</v>
      </c>
      <c r="E1541" t="str">
        <v>IPPYP3_c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4:13" x14ac:dyDescent="0.2">
      <c r="D1542" t="s">
        <v>3471</v>
      </c>
      <c r="E1542" t="str">
        <v>IPPYP4_c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4:13" x14ac:dyDescent="0.2">
      <c r="D1543" t="s">
        <v>3467</v>
      </c>
      <c r="E1543" t="str">
        <v>IPT_g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4:13" x14ac:dyDescent="0.2">
      <c r="D1544" t="s">
        <v>3492</v>
      </c>
      <c r="E1544" t="str">
        <v>ITCOAL_m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4:13" x14ac:dyDescent="0.2">
      <c r="D1545" t="s">
        <v>3488</v>
      </c>
      <c r="E1545" t="str">
        <v>KARA1i_m</v>
      </c>
      <c r="F1545">
        <v>6.0656299999999899E-2</v>
      </c>
      <c r="G1545">
        <v>4.3492615711851101</v>
      </c>
      <c r="H1545">
        <v>0</v>
      </c>
      <c r="I1545">
        <v>0</v>
      </c>
      <c r="J1545">
        <v>6.0656299999999899E-2</v>
      </c>
      <c r="K1545">
        <v>4.3492615711851101</v>
      </c>
      <c r="L1545">
        <v>1</v>
      </c>
      <c r="M1545">
        <v>1</v>
      </c>
    </row>
    <row r="1546" spans="4:13" x14ac:dyDescent="0.2">
      <c r="D1546" t="s">
        <v>3488</v>
      </c>
      <c r="E1546" t="str">
        <v>KARA2i_m</v>
      </c>
      <c r="F1546">
        <v>2.3286000000000001E-2</v>
      </c>
      <c r="G1546">
        <v>3.2532166328942802</v>
      </c>
      <c r="H1546">
        <v>0</v>
      </c>
      <c r="I1546">
        <v>0</v>
      </c>
      <c r="J1546">
        <v>2.3286000000000001E-2</v>
      </c>
      <c r="K1546">
        <v>3.2532166328942802</v>
      </c>
      <c r="L1546">
        <v>1</v>
      </c>
      <c r="M1546">
        <v>1</v>
      </c>
    </row>
    <row r="1547" spans="4:13" x14ac:dyDescent="0.2">
      <c r="D1547" t="s">
        <v>3460</v>
      </c>
      <c r="E1547" t="str">
        <v>Kt_c_e</v>
      </c>
      <c r="F1547">
        <v>0</v>
      </c>
      <c r="G1547">
        <v>6.0365000000000002E-2</v>
      </c>
      <c r="H1547">
        <v>0</v>
      </c>
      <c r="I1547">
        <v>0</v>
      </c>
      <c r="J1547">
        <v>0</v>
      </c>
      <c r="K1547">
        <v>6.0365000000000002E-2</v>
      </c>
      <c r="L1547">
        <v>0</v>
      </c>
      <c r="M1547">
        <v>1</v>
      </c>
    </row>
    <row r="1548" spans="4:13" x14ac:dyDescent="0.2">
      <c r="D1548" t="s">
        <v>3460</v>
      </c>
      <c r="E1548" t="str">
        <v>Kt_c_m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4:13" x14ac:dyDescent="0.2">
      <c r="D1549" t="s">
        <v>3460</v>
      </c>
      <c r="E1549" t="str">
        <v>Ktps_e</v>
      </c>
      <c r="F1549">
        <v>0</v>
      </c>
      <c r="G1549">
        <v>6.0365000000000002E-2</v>
      </c>
      <c r="H1549">
        <v>0</v>
      </c>
      <c r="I1549">
        <v>0</v>
      </c>
      <c r="J1549">
        <v>0</v>
      </c>
      <c r="K1549">
        <v>6.0365000000000002E-2</v>
      </c>
      <c r="L1549">
        <v>0</v>
      </c>
      <c r="M1549">
        <v>1</v>
      </c>
    </row>
    <row r="1550" spans="4:13" x14ac:dyDescent="0.2">
      <c r="D1550" t="s">
        <v>3470</v>
      </c>
      <c r="E1550" t="str">
        <v>KYN_c</v>
      </c>
      <c r="F1550">
        <v>0</v>
      </c>
      <c r="G1550">
        <v>11.4207968722973</v>
      </c>
      <c r="H1550">
        <v>0</v>
      </c>
      <c r="I1550">
        <v>0</v>
      </c>
      <c r="J1550">
        <v>0</v>
      </c>
      <c r="K1550">
        <v>11.4207968722973</v>
      </c>
      <c r="L1550">
        <v>0</v>
      </c>
      <c r="M1550">
        <v>1</v>
      </c>
    </row>
    <row r="1551" spans="4:13" x14ac:dyDescent="0.2">
      <c r="D1551" t="s">
        <v>3470</v>
      </c>
      <c r="E1551" t="str">
        <v>KYN3OX_c</v>
      </c>
      <c r="F1551">
        <v>2.0000000000086301E-5</v>
      </c>
      <c r="G1551">
        <v>1.9999999980552901E-5</v>
      </c>
      <c r="H1551">
        <v>0</v>
      </c>
      <c r="I1551">
        <v>0</v>
      </c>
      <c r="J1551">
        <v>2.0000000000086301E-5</v>
      </c>
      <c r="K1551">
        <v>1.9999999980552901E-5</v>
      </c>
      <c r="L1551">
        <v>1</v>
      </c>
      <c r="M1551">
        <v>1</v>
      </c>
    </row>
    <row r="1552" spans="4:13" x14ac:dyDescent="0.2">
      <c r="D1552" t="s">
        <v>3470</v>
      </c>
      <c r="E1552" t="str">
        <v>KYNAT2_c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4:13" x14ac:dyDescent="0.2">
      <c r="D1553" t="s">
        <v>3460</v>
      </c>
      <c r="E1553" t="str">
        <v>LACDtps_c</v>
      </c>
      <c r="F1553">
        <v>-7.3979661187243302</v>
      </c>
      <c r="G1553">
        <v>0</v>
      </c>
      <c r="H1553">
        <v>0</v>
      </c>
      <c r="I1553">
        <v>0</v>
      </c>
      <c r="J1553">
        <v>-7.3979661187243302</v>
      </c>
      <c r="K1553">
        <v>0</v>
      </c>
      <c r="L1553">
        <v>-1</v>
      </c>
      <c r="M1553">
        <v>0</v>
      </c>
    </row>
    <row r="1554" spans="4:13" x14ac:dyDescent="0.2">
      <c r="D1554" t="s">
        <v>3460</v>
      </c>
      <c r="E1554" t="str">
        <v>LACLtps_c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4:13" x14ac:dyDescent="0.2">
      <c r="D1555" t="s">
        <v>3460</v>
      </c>
      <c r="E1555" t="str">
        <v>LACPYRt_c_m</v>
      </c>
      <c r="F1555">
        <v>-17.381121589927101</v>
      </c>
      <c r="G1555">
        <v>29.404604244303801</v>
      </c>
      <c r="H1555">
        <v>0</v>
      </c>
      <c r="I1555">
        <v>0</v>
      </c>
      <c r="J1555">
        <v>-17.381121589927101</v>
      </c>
      <c r="K1555">
        <v>29.404604244303801</v>
      </c>
      <c r="L1555">
        <v>-1</v>
      </c>
      <c r="M1555">
        <v>1</v>
      </c>
    </row>
    <row r="1556" spans="4:13" x14ac:dyDescent="0.2">
      <c r="D1556" t="s">
        <v>3460</v>
      </c>
      <c r="E1556" t="str">
        <v>LACt_c_m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4:13" x14ac:dyDescent="0.2">
      <c r="D1557" t="s">
        <v>3460</v>
      </c>
      <c r="E1557" t="str">
        <v>LACtps_m</v>
      </c>
      <c r="F1557">
        <v>0</v>
      </c>
      <c r="G1557">
        <v>17.381121589927901</v>
      </c>
      <c r="H1557">
        <v>0</v>
      </c>
      <c r="I1557">
        <v>0</v>
      </c>
      <c r="J1557">
        <v>0</v>
      </c>
      <c r="K1557">
        <v>17.381121589927901</v>
      </c>
      <c r="L1557">
        <v>0</v>
      </c>
      <c r="M1557">
        <v>1</v>
      </c>
    </row>
    <row r="1558" spans="4:13" x14ac:dyDescent="0.2">
      <c r="D1558" t="s">
        <v>3478</v>
      </c>
      <c r="E1558" t="str">
        <v>LALDO3_c</v>
      </c>
      <c r="F1558">
        <v>0</v>
      </c>
      <c r="G1558">
        <v>30.788737116218101</v>
      </c>
      <c r="H1558">
        <v>0</v>
      </c>
      <c r="I1558">
        <v>0</v>
      </c>
      <c r="J1558">
        <v>0</v>
      </c>
      <c r="K1558">
        <v>30.788737116218101</v>
      </c>
      <c r="L1558">
        <v>0</v>
      </c>
      <c r="M1558">
        <v>1</v>
      </c>
    </row>
    <row r="1559" spans="4:13" x14ac:dyDescent="0.2">
      <c r="D1559" t="s">
        <v>3460</v>
      </c>
      <c r="E1559" t="str">
        <v>LANOSTt_c_e</v>
      </c>
      <c r="F1559">
        <v>-0.47995711231987997</v>
      </c>
      <c r="G1559">
        <v>0</v>
      </c>
      <c r="H1559">
        <v>0</v>
      </c>
      <c r="I1559">
        <v>0</v>
      </c>
      <c r="J1559">
        <v>-0.47995711231987997</v>
      </c>
      <c r="K1559">
        <v>0</v>
      </c>
      <c r="L1559">
        <v>-1</v>
      </c>
      <c r="M1559">
        <v>0</v>
      </c>
    </row>
    <row r="1560" spans="4:13" x14ac:dyDescent="0.2">
      <c r="D1560" t="s">
        <v>3460</v>
      </c>
      <c r="E1560" t="str">
        <v>LANOSTt_c_rm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4:13" x14ac:dyDescent="0.2">
      <c r="D1561" t="s">
        <v>3460</v>
      </c>
      <c r="E1561" t="str">
        <v>LANOSTt_l_rm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4:13" x14ac:dyDescent="0.2">
      <c r="D1562" t="s">
        <v>3478</v>
      </c>
      <c r="E1562" t="str">
        <v>LCADi_c</v>
      </c>
      <c r="F1562">
        <v>0</v>
      </c>
      <c r="G1562">
        <v>30.788737116218499</v>
      </c>
      <c r="H1562">
        <v>0</v>
      </c>
      <c r="I1562">
        <v>0</v>
      </c>
      <c r="J1562">
        <v>0</v>
      </c>
      <c r="K1562">
        <v>30.788737116218499</v>
      </c>
      <c r="L1562">
        <v>0</v>
      </c>
      <c r="M1562">
        <v>1</v>
      </c>
    </row>
    <row r="1563" spans="4:13" x14ac:dyDescent="0.2">
      <c r="D1563" t="s">
        <v>3494</v>
      </c>
      <c r="E1563" t="str">
        <v>LCYSTAT_c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4:13" x14ac:dyDescent="0.2">
      <c r="D1564" t="s">
        <v>3527</v>
      </c>
      <c r="E1564" t="str">
        <v>LDH_L_x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4:13" x14ac:dyDescent="0.2">
      <c r="D1565" t="s">
        <v>3460</v>
      </c>
      <c r="E1565" t="str">
        <v>LEUt_c_v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4:13" x14ac:dyDescent="0.2">
      <c r="D1566" t="s">
        <v>3494</v>
      </c>
      <c r="E1566" t="str">
        <v>LEUTA_c</v>
      </c>
      <c r="F1566">
        <v>-3.1667300000000002E-2</v>
      </c>
      <c r="G1566">
        <v>-3.1667300000000002E-2</v>
      </c>
      <c r="H1566">
        <v>0</v>
      </c>
      <c r="I1566">
        <v>0</v>
      </c>
      <c r="J1566">
        <v>-3.1667300000000002E-2</v>
      </c>
      <c r="K1566">
        <v>-3.1667300000000002E-2</v>
      </c>
      <c r="L1566">
        <v>-1</v>
      </c>
      <c r="M1566">
        <v>-1</v>
      </c>
    </row>
    <row r="1567" spans="4:13" x14ac:dyDescent="0.2">
      <c r="D1567" t="s">
        <v>3494</v>
      </c>
      <c r="E1567" t="str">
        <v>LEUTA_m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4:13" x14ac:dyDescent="0.2">
      <c r="D1568" t="s">
        <v>3460</v>
      </c>
      <c r="E1568" t="str">
        <v>LEUtpa_v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4:13" x14ac:dyDescent="0.2">
      <c r="D1569" t="s">
        <v>3460</v>
      </c>
      <c r="E1569" t="str">
        <v>LEUtps_v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4:13" x14ac:dyDescent="0.2">
      <c r="D1570" t="s">
        <v>3500</v>
      </c>
      <c r="E1570" t="str">
        <v>LEUTRS_c</v>
      </c>
      <c r="F1570">
        <v>3.1667300000000002E-2</v>
      </c>
      <c r="G1570">
        <v>3.1667300000000002E-2</v>
      </c>
      <c r="H1570">
        <v>0</v>
      </c>
      <c r="I1570">
        <v>0</v>
      </c>
      <c r="J1570">
        <v>3.1667300000000002E-2</v>
      </c>
      <c r="K1570">
        <v>3.1667300000000002E-2</v>
      </c>
      <c r="L1570">
        <v>1</v>
      </c>
      <c r="M1570">
        <v>1</v>
      </c>
    </row>
    <row r="1571" spans="4:13" x14ac:dyDescent="0.2">
      <c r="D1571" t="s">
        <v>3478</v>
      </c>
      <c r="E1571" t="str">
        <v>LGTHL_c</v>
      </c>
      <c r="F1571">
        <v>0</v>
      </c>
      <c r="G1571">
        <v>33.080179774841703</v>
      </c>
      <c r="H1571">
        <v>0</v>
      </c>
      <c r="I1571">
        <v>0</v>
      </c>
      <c r="J1571">
        <v>0</v>
      </c>
      <c r="K1571">
        <v>33.080179774841703</v>
      </c>
      <c r="L1571">
        <v>0</v>
      </c>
      <c r="M1571">
        <v>1</v>
      </c>
    </row>
    <row r="1572" spans="4:13" x14ac:dyDescent="0.2">
      <c r="D1572" t="s">
        <v>3460</v>
      </c>
      <c r="E1572" t="str">
        <v>LINOCOAt_c_l</v>
      </c>
      <c r="F1572">
        <v>-78.866219914305205</v>
      </c>
      <c r="G1572">
        <v>28.058169345537301</v>
      </c>
      <c r="H1572">
        <v>0</v>
      </c>
      <c r="I1572">
        <v>0</v>
      </c>
      <c r="J1572">
        <v>-78.866219914305205</v>
      </c>
      <c r="K1572">
        <v>28.058169345537301</v>
      </c>
      <c r="L1572">
        <v>-1</v>
      </c>
      <c r="M1572">
        <v>1</v>
      </c>
    </row>
    <row r="1573" spans="4:13" x14ac:dyDescent="0.2">
      <c r="D1573" t="s">
        <v>3460</v>
      </c>
      <c r="E1573" t="str">
        <v>LINOCOAt_c_rm</v>
      </c>
      <c r="F1573">
        <v>-63.286843724605198</v>
      </c>
      <c r="G1573">
        <v>28.049915427159299</v>
      </c>
      <c r="H1573">
        <v>0</v>
      </c>
      <c r="I1573">
        <v>0</v>
      </c>
      <c r="J1573">
        <v>-63.286843724605198</v>
      </c>
      <c r="K1573">
        <v>28.049915427159299</v>
      </c>
      <c r="L1573">
        <v>-1</v>
      </c>
      <c r="M1573">
        <v>1</v>
      </c>
    </row>
    <row r="1574" spans="4:13" x14ac:dyDescent="0.2">
      <c r="D1574" t="s">
        <v>3460</v>
      </c>
      <c r="E1574" t="str">
        <v>LINOEAt_c_l</v>
      </c>
      <c r="F1574">
        <v>0</v>
      </c>
      <c r="G1574">
        <v>78.866219914305404</v>
      </c>
      <c r="H1574">
        <v>0</v>
      </c>
      <c r="I1574">
        <v>0</v>
      </c>
      <c r="J1574">
        <v>0</v>
      </c>
      <c r="K1574">
        <v>78.866219914305404</v>
      </c>
      <c r="L1574">
        <v>0</v>
      </c>
      <c r="M1574">
        <v>1</v>
      </c>
    </row>
    <row r="1575" spans="4:13" x14ac:dyDescent="0.2">
      <c r="D1575" t="s">
        <v>3460</v>
      </c>
      <c r="E1575" t="str">
        <v>LINOLENt_c_l</v>
      </c>
      <c r="F1575">
        <v>0</v>
      </c>
      <c r="G1575">
        <v>78.866170235825393</v>
      </c>
      <c r="H1575">
        <v>0</v>
      </c>
      <c r="I1575">
        <v>0</v>
      </c>
      <c r="J1575">
        <v>0</v>
      </c>
      <c r="K1575">
        <v>78.866170235825393</v>
      </c>
      <c r="L1575">
        <v>0</v>
      </c>
      <c r="M1575">
        <v>1</v>
      </c>
    </row>
    <row r="1576" spans="4:13" x14ac:dyDescent="0.2">
      <c r="D1576" t="s">
        <v>3460</v>
      </c>
      <c r="E1576" t="str">
        <v>LINOLNCOAt_c_l</v>
      </c>
      <c r="F1576">
        <v>-78.866170235825194</v>
      </c>
      <c r="G1576">
        <v>6.9116706103507104</v>
      </c>
      <c r="H1576">
        <v>0</v>
      </c>
      <c r="I1576">
        <v>0</v>
      </c>
      <c r="J1576">
        <v>-78.866170235825194</v>
      </c>
      <c r="K1576">
        <v>6.9116706103507104</v>
      </c>
      <c r="L1576">
        <v>-1</v>
      </c>
      <c r="M1576">
        <v>1</v>
      </c>
    </row>
    <row r="1577" spans="4:13" x14ac:dyDescent="0.2">
      <c r="D1577" t="s">
        <v>3460</v>
      </c>
      <c r="E1577" t="str">
        <v>LINOLNCOAt_c_rm</v>
      </c>
      <c r="F1577">
        <v>-15.589679874010599</v>
      </c>
      <c r="G1577">
        <v>6.9096344867467003</v>
      </c>
      <c r="H1577">
        <v>0</v>
      </c>
      <c r="I1577">
        <v>0</v>
      </c>
      <c r="J1577">
        <v>-15.589679874010599</v>
      </c>
      <c r="K1577">
        <v>6.9096344867467003</v>
      </c>
      <c r="L1577">
        <v>-1</v>
      </c>
      <c r="M1577">
        <v>1</v>
      </c>
    </row>
    <row r="1578" spans="4:13" x14ac:dyDescent="0.2">
      <c r="D1578" t="s">
        <v>3478</v>
      </c>
      <c r="E1578" t="str">
        <v>LLFC2O_c</v>
      </c>
      <c r="F1578">
        <v>0</v>
      </c>
      <c r="G1578">
        <v>30.788737116217298</v>
      </c>
      <c r="H1578">
        <v>0</v>
      </c>
      <c r="I1578">
        <v>0</v>
      </c>
      <c r="J1578">
        <v>0</v>
      </c>
      <c r="K1578">
        <v>30.788737116217298</v>
      </c>
      <c r="L1578">
        <v>0</v>
      </c>
      <c r="M1578">
        <v>1</v>
      </c>
    </row>
    <row r="1579" spans="4:13" x14ac:dyDescent="0.2">
      <c r="D1579" t="s">
        <v>3513</v>
      </c>
      <c r="E1579" t="str">
        <v>LNS14DMy_c</v>
      </c>
      <c r="F1579">
        <v>1.02571E-2</v>
      </c>
      <c r="G1579">
        <v>0.47492654726032302</v>
      </c>
      <c r="H1579">
        <v>0</v>
      </c>
      <c r="I1579">
        <v>0</v>
      </c>
      <c r="J1579">
        <v>1.02571E-2</v>
      </c>
      <c r="K1579">
        <v>0.47492654726032302</v>
      </c>
      <c r="L1579">
        <v>1</v>
      </c>
      <c r="M1579">
        <v>1</v>
      </c>
    </row>
    <row r="1580" spans="4:13" x14ac:dyDescent="0.2">
      <c r="D1580" t="s">
        <v>3513</v>
      </c>
      <c r="E1580" t="str">
        <v>LNSTLS_c</v>
      </c>
      <c r="F1580">
        <v>1.02571E-2</v>
      </c>
      <c r="G1580">
        <v>0.49021421231989099</v>
      </c>
      <c r="H1580">
        <v>0</v>
      </c>
      <c r="I1580">
        <v>0</v>
      </c>
      <c r="J1580">
        <v>1.02571E-2</v>
      </c>
      <c r="K1580">
        <v>0.49021421231989099</v>
      </c>
      <c r="L1580">
        <v>1</v>
      </c>
      <c r="M1580">
        <v>1</v>
      </c>
    </row>
    <row r="1581" spans="4:13" x14ac:dyDescent="0.2">
      <c r="D1581" t="s">
        <v>3487</v>
      </c>
      <c r="E1581" t="str">
        <v>LPAP_vm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4:13" x14ac:dyDescent="0.2">
      <c r="D1582" t="s">
        <v>3487</v>
      </c>
      <c r="E1582" t="str">
        <v>LPCAT_mm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4:13" x14ac:dyDescent="0.2">
      <c r="D1583" t="s">
        <v>3544</v>
      </c>
      <c r="E1583" t="str">
        <v>LPIAT_rm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4:13" x14ac:dyDescent="0.2">
      <c r="D1584" t="s">
        <v>3477</v>
      </c>
      <c r="E1584" t="str">
        <v>LSERDHi_c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4:13" x14ac:dyDescent="0.2">
      <c r="D1585" t="s">
        <v>3545</v>
      </c>
      <c r="E1585" t="str">
        <v>LTA4H_c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4:13" x14ac:dyDescent="0.2">
      <c r="D1586" t="s">
        <v>3545</v>
      </c>
      <c r="E1586" t="str">
        <v>LTA4H_n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4:13" x14ac:dyDescent="0.2">
      <c r="D1587" t="s">
        <v>3545</v>
      </c>
      <c r="E1587" t="str">
        <v>LTA4H2_c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4:13" x14ac:dyDescent="0.2">
      <c r="D1588" t="s">
        <v>3545</v>
      </c>
      <c r="E1588" t="str">
        <v>LTA4H2_n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4:13" x14ac:dyDescent="0.2">
      <c r="D1589" t="s">
        <v>3545</v>
      </c>
      <c r="E1589" t="str">
        <v>LTA4H3_c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4:13" x14ac:dyDescent="0.2">
      <c r="D1590" t="s">
        <v>3545</v>
      </c>
      <c r="E1590" t="str">
        <v>LTA4H3_n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4:13" x14ac:dyDescent="0.2">
      <c r="D1591" t="s">
        <v>3479</v>
      </c>
      <c r="E1591" t="str">
        <v>LYSN6MOX_c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4:13" x14ac:dyDescent="0.2">
      <c r="D1592" t="s">
        <v>3460</v>
      </c>
      <c r="E1592" t="str">
        <v>LYSt_c_m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4:13" x14ac:dyDescent="0.2">
      <c r="D1593" t="s">
        <v>3460</v>
      </c>
      <c r="E1593" t="str">
        <v>LYStpa_v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4:13" x14ac:dyDescent="0.2">
      <c r="D1594" t="s">
        <v>3460</v>
      </c>
      <c r="E1594" t="str">
        <v>LYStps_e</v>
      </c>
      <c r="F1594">
        <v>-2.9224532464010302</v>
      </c>
      <c r="G1594">
        <v>0</v>
      </c>
      <c r="H1594">
        <v>0</v>
      </c>
      <c r="I1594">
        <v>0</v>
      </c>
      <c r="J1594">
        <v>-2.9224532464010302</v>
      </c>
      <c r="K1594">
        <v>0</v>
      </c>
      <c r="L1594">
        <v>-1</v>
      </c>
      <c r="M1594">
        <v>0</v>
      </c>
    </row>
    <row r="1595" spans="4:13" x14ac:dyDescent="0.2">
      <c r="D1595" t="s">
        <v>3500</v>
      </c>
      <c r="E1595" t="str">
        <v>LYSTRS_c</v>
      </c>
      <c r="F1595">
        <v>2.5974299999999999E-2</v>
      </c>
      <c r="G1595">
        <v>2.5974299999999999E-2</v>
      </c>
      <c r="H1595">
        <v>0</v>
      </c>
      <c r="I1595">
        <v>0</v>
      </c>
      <c r="J1595">
        <v>2.5974299999999999E-2</v>
      </c>
      <c r="K1595">
        <v>2.5974299999999999E-2</v>
      </c>
      <c r="L1595">
        <v>1</v>
      </c>
      <c r="M1595">
        <v>1</v>
      </c>
    </row>
    <row r="1596" spans="4:13" x14ac:dyDescent="0.2">
      <c r="D1596" t="s">
        <v>3544</v>
      </c>
      <c r="E1596" t="str">
        <v>M1PS_c</v>
      </c>
      <c r="F1596">
        <v>4.7006000000000001E-3</v>
      </c>
      <c r="G1596">
        <v>4.7005999999996098E-3</v>
      </c>
      <c r="H1596">
        <v>0</v>
      </c>
      <c r="I1596">
        <v>0</v>
      </c>
      <c r="J1596">
        <v>4.7006000000000001E-3</v>
      </c>
      <c r="K1596">
        <v>4.7005999999996098E-3</v>
      </c>
      <c r="L1596">
        <v>1</v>
      </c>
      <c r="M1596">
        <v>1</v>
      </c>
    </row>
    <row r="1597" spans="4:13" x14ac:dyDescent="0.2">
      <c r="D1597" t="s">
        <v>3476</v>
      </c>
      <c r="E1597" t="str">
        <v>MACACI_c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4:13" x14ac:dyDescent="0.2">
      <c r="D1598" t="s">
        <v>3521</v>
      </c>
      <c r="E1598" t="str">
        <v>MAGL_l</v>
      </c>
      <c r="F1598">
        <v>0</v>
      </c>
      <c r="G1598">
        <v>31.547598298625299</v>
      </c>
      <c r="H1598">
        <v>0</v>
      </c>
      <c r="I1598">
        <v>0</v>
      </c>
      <c r="J1598">
        <v>0</v>
      </c>
      <c r="K1598">
        <v>31.547598298625299</v>
      </c>
      <c r="L1598">
        <v>0</v>
      </c>
      <c r="M1598">
        <v>1</v>
      </c>
    </row>
    <row r="1599" spans="4:13" x14ac:dyDescent="0.2">
      <c r="D1599" t="s">
        <v>3521</v>
      </c>
      <c r="E1599" t="str">
        <v>MAGL_m</v>
      </c>
      <c r="F1599">
        <v>0</v>
      </c>
      <c r="G1599">
        <v>19.966834366218499</v>
      </c>
      <c r="H1599">
        <v>0</v>
      </c>
      <c r="I1599">
        <v>0</v>
      </c>
      <c r="J1599">
        <v>0</v>
      </c>
      <c r="K1599">
        <v>19.966834366218499</v>
      </c>
      <c r="L1599">
        <v>0</v>
      </c>
      <c r="M1599">
        <v>1</v>
      </c>
    </row>
    <row r="1600" spans="4:13" x14ac:dyDescent="0.2">
      <c r="D1600" t="s">
        <v>3460</v>
      </c>
      <c r="E1600" t="str">
        <v>MALCOAt_c_rm</v>
      </c>
      <c r="F1600">
        <v>7.10634653899999E-3</v>
      </c>
      <c r="G1600">
        <v>15.6464049222692</v>
      </c>
      <c r="H1600">
        <v>0</v>
      </c>
      <c r="I1600">
        <v>0</v>
      </c>
      <c r="J1600">
        <v>7.10634653899999E-3</v>
      </c>
      <c r="K1600">
        <v>15.6464049222692</v>
      </c>
      <c r="L1600">
        <v>1</v>
      </c>
      <c r="M1600">
        <v>1</v>
      </c>
    </row>
    <row r="1601" spans="4:13" x14ac:dyDescent="0.2">
      <c r="D1601" t="s">
        <v>3460</v>
      </c>
      <c r="E1601" t="str">
        <v>MALOAAta_x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4:13" x14ac:dyDescent="0.2">
      <c r="D1602" t="s">
        <v>3534</v>
      </c>
      <c r="E1602" t="str">
        <v>MALS_c</v>
      </c>
      <c r="F1602">
        <v>0</v>
      </c>
      <c r="G1602">
        <v>24.747964967487</v>
      </c>
      <c r="H1602">
        <v>0</v>
      </c>
      <c r="I1602">
        <v>0</v>
      </c>
      <c r="J1602">
        <v>0</v>
      </c>
      <c r="K1602">
        <v>24.747964967487</v>
      </c>
      <c r="L1602">
        <v>0</v>
      </c>
      <c r="M1602">
        <v>1</v>
      </c>
    </row>
    <row r="1603" spans="4:13" x14ac:dyDescent="0.2">
      <c r="D1603" t="s">
        <v>3464</v>
      </c>
      <c r="E1603" t="str">
        <v>MALT_c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4:13" x14ac:dyDescent="0.2">
      <c r="D1604" t="s">
        <v>3460</v>
      </c>
      <c r="E1604" t="str">
        <v>MALt_c_e</v>
      </c>
      <c r="F1604">
        <v>-6.4552758116304698</v>
      </c>
      <c r="G1604">
        <v>0</v>
      </c>
      <c r="H1604">
        <v>0</v>
      </c>
      <c r="I1604">
        <v>0</v>
      </c>
      <c r="J1604">
        <v>-6.4552758116304698</v>
      </c>
      <c r="K1604">
        <v>0</v>
      </c>
      <c r="L1604">
        <v>-1</v>
      </c>
      <c r="M1604">
        <v>0</v>
      </c>
    </row>
    <row r="1605" spans="4:13" x14ac:dyDescent="0.2">
      <c r="D1605" t="s">
        <v>3460</v>
      </c>
      <c r="E1605" t="str">
        <v>MALt2_m</v>
      </c>
      <c r="F1605">
        <v>0</v>
      </c>
      <c r="G1605">
        <v>14.5330270859729</v>
      </c>
      <c r="H1605">
        <v>0</v>
      </c>
      <c r="I1605">
        <v>0</v>
      </c>
      <c r="J1605">
        <v>0</v>
      </c>
      <c r="K1605">
        <v>14.5330270859729</v>
      </c>
      <c r="L1605">
        <v>0</v>
      </c>
      <c r="M1605">
        <v>1</v>
      </c>
    </row>
    <row r="1606" spans="4:13" x14ac:dyDescent="0.2">
      <c r="D1606" t="s">
        <v>3460</v>
      </c>
      <c r="E1606" t="str">
        <v>MALTtps_e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4:13" x14ac:dyDescent="0.2">
      <c r="D1607" t="s">
        <v>3532</v>
      </c>
      <c r="E1607" t="str">
        <v>MAN1PT_c</v>
      </c>
      <c r="F1607">
        <v>3.8441099999999902E-2</v>
      </c>
      <c r="G1607">
        <v>78.904598643808299</v>
      </c>
      <c r="H1607">
        <v>0</v>
      </c>
      <c r="I1607">
        <v>0</v>
      </c>
      <c r="J1607">
        <v>3.8441099999999902E-2</v>
      </c>
      <c r="K1607">
        <v>78.904598643808299</v>
      </c>
      <c r="L1607">
        <v>1</v>
      </c>
      <c r="M1607">
        <v>1</v>
      </c>
    </row>
    <row r="1608" spans="4:13" x14ac:dyDescent="0.2">
      <c r="D1608" t="s">
        <v>3532</v>
      </c>
      <c r="E1608" t="str">
        <v>MAN6PI_c</v>
      </c>
      <c r="F1608">
        <v>-3.8441099999999902E-2</v>
      </c>
      <c r="G1608">
        <v>-3.8441099999999999E-2</v>
      </c>
      <c r="H1608">
        <v>0</v>
      </c>
      <c r="I1608">
        <v>0</v>
      </c>
      <c r="J1608">
        <v>-3.8441099999999902E-2</v>
      </c>
      <c r="K1608">
        <v>-3.8441099999999999E-2</v>
      </c>
      <c r="L1608">
        <v>-1</v>
      </c>
      <c r="M1608">
        <v>-1</v>
      </c>
    </row>
    <row r="1609" spans="4:13" x14ac:dyDescent="0.2">
      <c r="D1609" t="s">
        <v>3464</v>
      </c>
      <c r="E1609" t="str">
        <v>MANNAN14H_c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4:13" x14ac:dyDescent="0.2">
      <c r="D1610" t="s">
        <v>3464</v>
      </c>
      <c r="E1610" t="str">
        <v>MANNANH_c</v>
      </c>
      <c r="F1610">
        <v>0</v>
      </c>
      <c r="G1610">
        <v>78.866157543806196</v>
      </c>
      <c r="H1610">
        <v>0</v>
      </c>
      <c r="I1610">
        <v>0</v>
      </c>
      <c r="J1610">
        <v>0</v>
      </c>
      <c r="K1610">
        <v>78.866157543806196</v>
      </c>
      <c r="L1610">
        <v>0</v>
      </c>
      <c r="M1610">
        <v>1</v>
      </c>
    </row>
    <row r="1611" spans="4:13" x14ac:dyDescent="0.2">
      <c r="D1611" t="s">
        <v>3464</v>
      </c>
      <c r="E1611" t="str">
        <v>MANNANH_e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4:13" x14ac:dyDescent="0.2">
      <c r="D1612" t="s">
        <v>3460</v>
      </c>
      <c r="E1612" t="str">
        <v>MANNANt_c_r</v>
      </c>
      <c r="F1612">
        <v>-78.866157543806594</v>
      </c>
      <c r="G1612">
        <v>0</v>
      </c>
      <c r="H1612">
        <v>0</v>
      </c>
      <c r="I1612">
        <v>0</v>
      </c>
      <c r="J1612">
        <v>-78.866157543806594</v>
      </c>
      <c r="K1612">
        <v>0</v>
      </c>
      <c r="L1612">
        <v>-1</v>
      </c>
      <c r="M1612">
        <v>0</v>
      </c>
    </row>
    <row r="1613" spans="4:13" x14ac:dyDescent="0.2">
      <c r="D1613" t="s">
        <v>3460</v>
      </c>
      <c r="E1613" t="str">
        <v>MANt_c_g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4:13" x14ac:dyDescent="0.2">
      <c r="D1614" t="s">
        <v>3460</v>
      </c>
      <c r="E1614" t="str">
        <v>MANtps_e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4:13" x14ac:dyDescent="0.2">
      <c r="D1615" t="s">
        <v>3507</v>
      </c>
      <c r="E1615" t="str">
        <v>MASCBRx_c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4:13" x14ac:dyDescent="0.2">
      <c r="D1616" t="s">
        <v>3488</v>
      </c>
      <c r="E1616" t="str">
        <v>MCCC_m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4:13" x14ac:dyDescent="0.2">
      <c r="D1617" t="s">
        <v>3484</v>
      </c>
      <c r="E1617" t="str">
        <v>MCITL2_m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4:13" x14ac:dyDescent="0.2">
      <c r="D1618" t="s">
        <v>3492</v>
      </c>
      <c r="E1618" t="str">
        <v>MCITS_m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4:13" x14ac:dyDescent="0.2">
      <c r="D1619" t="s">
        <v>3469</v>
      </c>
      <c r="E1619" t="str">
        <v>MCOATA_c</v>
      </c>
      <c r="F1619">
        <v>0.205603530199999</v>
      </c>
      <c r="G1619">
        <v>22.594482315165301</v>
      </c>
      <c r="H1619">
        <v>0</v>
      </c>
      <c r="I1619">
        <v>0</v>
      </c>
      <c r="J1619">
        <v>0.205603530199999</v>
      </c>
      <c r="K1619">
        <v>22.594482315165301</v>
      </c>
      <c r="L1619">
        <v>1</v>
      </c>
      <c r="M1619">
        <v>1</v>
      </c>
    </row>
    <row r="1620" spans="4:13" x14ac:dyDescent="0.2">
      <c r="D1620" t="s">
        <v>3469</v>
      </c>
      <c r="E1620" t="str">
        <v>MCOATA_m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4:13" x14ac:dyDescent="0.2">
      <c r="D1621" t="s">
        <v>3534</v>
      </c>
      <c r="E1621" t="str">
        <v>MDH_c</v>
      </c>
      <c r="F1621">
        <v>-199.57656149797401</v>
      </c>
      <c r="G1621">
        <v>69.674217946637597</v>
      </c>
      <c r="H1621">
        <v>0</v>
      </c>
      <c r="I1621">
        <v>0</v>
      </c>
      <c r="J1621">
        <v>-199.57656149797401</v>
      </c>
      <c r="K1621">
        <v>69.674217946637597</v>
      </c>
      <c r="L1621">
        <v>-1</v>
      </c>
      <c r="M1621">
        <v>1</v>
      </c>
    </row>
    <row r="1622" spans="4:13" x14ac:dyDescent="0.2">
      <c r="D1622" t="s">
        <v>3492</v>
      </c>
      <c r="E1622" t="str">
        <v>MDH_m</v>
      </c>
      <c r="F1622">
        <v>-4.2019494351105298</v>
      </c>
      <c r="G1622">
        <v>50.380943162535999</v>
      </c>
      <c r="H1622">
        <v>0</v>
      </c>
      <c r="I1622">
        <v>0</v>
      </c>
      <c r="J1622">
        <v>-4.2019494351105298</v>
      </c>
      <c r="K1622">
        <v>50.380943162535999</v>
      </c>
      <c r="L1622">
        <v>-1</v>
      </c>
      <c r="M1622">
        <v>1</v>
      </c>
    </row>
    <row r="1623" spans="4:13" x14ac:dyDescent="0.2">
      <c r="D1623" t="s">
        <v>3471</v>
      </c>
      <c r="E1623" t="str">
        <v>MDLDH_x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4:13" x14ac:dyDescent="0.2">
      <c r="D1624" t="s">
        <v>3494</v>
      </c>
      <c r="E1624" t="str">
        <v>MDRPD_c</v>
      </c>
      <c r="F1624">
        <v>0</v>
      </c>
      <c r="G1624">
        <v>2.6617220956257799</v>
      </c>
      <c r="H1624">
        <v>0</v>
      </c>
      <c r="I1624">
        <v>0</v>
      </c>
      <c r="J1624">
        <v>0</v>
      </c>
      <c r="K1624">
        <v>2.6617220956257799</v>
      </c>
      <c r="L1624">
        <v>0</v>
      </c>
      <c r="M1624">
        <v>1</v>
      </c>
    </row>
    <row r="1625" spans="4:13" x14ac:dyDescent="0.2">
      <c r="D1625" t="s">
        <v>3492</v>
      </c>
      <c r="E1625" t="str">
        <v>ME1_m</v>
      </c>
      <c r="F1625">
        <v>0</v>
      </c>
      <c r="G1625">
        <v>22.662942336320299</v>
      </c>
      <c r="H1625">
        <v>0</v>
      </c>
      <c r="I1625">
        <v>0</v>
      </c>
      <c r="J1625">
        <v>0</v>
      </c>
      <c r="K1625">
        <v>22.662942336320299</v>
      </c>
      <c r="L1625">
        <v>0</v>
      </c>
      <c r="M1625">
        <v>1</v>
      </c>
    </row>
    <row r="1626" spans="4:13" x14ac:dyDescent="0.2">
      <c r="D1626" t="s">
        <v>3489</v>
      </c>
      <c r="E1626" t="str">
        <v>ME2_c</v>
      </c>
      <c r="F1626">
        <v>0</v>
      </c>
      <c r="G1626">
        <v>157.73231508761299</v>
      </c>
      <c r="H1626">
        <v>0</v>
      </c>
      <c r="I1626">
        <v>0</v>
      </c>
      <c r="J1626">
        <v>0</v>
      </c>
      <c r="K1626">
        <v>157.73231508761299</v>
      </c>
      <c r="L1626">
        <v>0</v>
      </c>
      <c r="M1626">
        <v>1</v>
      </c>
    </row>
    <row r="1627" spans="4:13" x14ac:dyDescent="0.2">
      <c r="D1627" t="s">
        <v>3492</v>
      </c>
      <c r="E1627" t="str">
        <v>ME2_m</v>
      </c>
      <c r="F1627">
        <v>0</v>
      </c>
      <c r="G1627">
        <v>11.410093189089899</v>
      </c>
      <c r="H1627">
        <v>0</v>
      </c>
      <c r="I1627">
        <v>0</v>
      </c>
      <c r="J1627">
        <v>0</v>
      </c>
      <c r="K1627">
        <v>11.410093189089899</v>
      </c>
      <c r="L1627">
        <v>0</v>
      </c>
      <c r="M1627">
        <v>1</v>
      </c>
    </row>
    <row r="1628" spans="4:13" x14ac:dyDescent="0.2">
      <c r="D1628" t="s">
        <v>3494</v>
      </c>
      <c r="E1628" t="str">
        <v>MERLACOR_c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4:13" x14ac:dyDescent="0.2">
      <c r="D1629" t="s">
        <v>3494</v>
      </c>
      <c r="E1629" t="str">
        <v>METAT_c</v>
      </c>
      <c r="F1629">
        <v>2.2636900000000001E-2</v>
      </c>
      <c r="G1629">
        <v>52.600075262539001</v>
      </c>
      <c r="H1629">
        <v>0</v>
      </c>
      <c r="I1629">
        <v>0</v>
      </c>
      <c r="J1629">
        <v>2.2636900000000001E-2</v>
      </c>
      <c r="K1629">
        <v>52.600075262539001</v>
      </c>
      <c r="L1629">
        <v>1</v>
      </c>
      <c r="M1629">
        <v>1</v>
      </c>
    </row>
    <row r="1630" spans="4:13" x14ac:dyDescent="0.2">
      <c r="D1630" t="s">
        <v>3494</v>
      </c>
      <c r="E1630" t="str">
        <v>METB1_c</v>
      </c>
      <c r="F1630">
        <v>0</v>
      </c>
      <c r="G1630">
        <v>3.1934256283133098</v>
      </c>
      <c r="H1630">
        <v>0</v>
      </c>
      <c r="I1630">
        <v>0</v>
      </c>
      <c r="J1630">
        <v>0</v>
      </c>
      <c r="K1630">
        <v>3.1934256283133098</v>
      </c>
      <c r="L1630">
        <v>0</v>
      </c>
      <c r="M1630">
        <v>1</v>
      </c>
    </row>
    <row r="1631" spans="4:13" x14ac:dyDescent="0.2">
      <c r="D1631" t="s">
        <v>3494</v>
      </c>
      <c r="E1631" t="str">
        <v>METS_c</v>
      </c>
      <c r="F1631">
        <v>2.7123899999999999E-2</v>
      </c>
      <c r="G1631">
        <v>5.38489588753042</v>
      </c>
      <c r="H1631">
        <v>0</v>
      </c>
      <c r="I1631">
        <v>0</v>
      </c>
      <c r="J1631">
        <v>2.7123899999999999E-2</v>
      </c>
      <c r="K1631">
        <v>5.38489588753042</v>
      </c>
      <c r="L1631">
        <v>1</v>
      </c>
      <c r="M1631">
        <v>1</v>
      </c>
    </row>
    <row r="1632" spans="4:13" x14ac:dyDescent="0.2">
      <c r="D1632" t="s">
        <v>3460</v>
      </c>
      <c r="E1632" t="str">
        <v>METt_c_m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4:13" x14ac:dyDescent="0.2">
      <c r="D1633" t="s">
        <v>3460</v>
      </c>
      <c r="E1633" t="str">
        <v>METtps_e</v>
      </c>
      <c r="F1633">
        <v>-2.75915187959375</v>
      </c>
      <c r="G1633">
        <v>0</v>
      </c>
      <c r="H1633">
        <v>0</v>
      </c>
      <c r="I1633">
        <v>0</v>
      </c>
      <c r="J1633">
        <v>-2.75915187959375</v>
      </c>
      <c r="K1633">
        <v>0</v>
      </c>
      <c r="L1633">
        <v>-1</v>
      </c>
      <c r="M1633">
        <v>0</v>
      </c>
    </row>
    <row r="1634" spans="4:13" x14ac:dyDescent="0.2">
      <c r="D1634" t="s">
        <v>3500</v>
      </c>
      <c r="E1634" t="str">
        <v>METTRS_c</v>
      </c>
      <c r="F1634">
        <v>4.5069999999999997E-3</v>
      </c>
      <c r="G1634">
        <v>4.5069999999999997E-3</v>
      </c>
      <c r="H1634">
        <v>0</v>
      </c>
      <c r="I1634">
        <v>0</v>
      </c>
      <c r="J1634">
        <v>4.5069999999999997E-3</v>
      </c>
      <c r="K1634">
        <v>4.5069999999999997E-3</v>
      </c>
      <c r="L1634">
        <v>1</v>
      </c>
      <c r="M1634">
        <v>1</v>
      </c>
    </row>
    <row r="1635" spans="4:13" x14ac:dyDescent="0.2">
      <c r="D1635" t="s">
        <v>3500</v>
      </c>
      <c r="E1635" t="str">
        <v>METTRS_m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4:13" x14ac:dyDescent="0.2">
      <c r="D1636" t="s">
        <v>3482</v>
      </c>
      <c r="E1636" t="str">
        <v>MEVK1_c</v>
      </c>
      <c r="F1636">
        <v>0</v>
      </c>
      <c r="G1636">
        <v>3.07764929608574</v>
      </c>
      <c r="H1636">
        <v>0</v>
      </c>
      <c r="I1636">
        <v>0</v>
      </c>
      <c r="J1636">
        <v>0</v>
      </c>
      <c r="K1636">
        <v>3.07764929608574</v>
      </c>
      <c r="L1636">
        <v>0</v>
      </c>
      <c r="M1636">
        <v>1</v>
      </c>
    </row>
    <row r="1637" spans="4:13" x14ac:dyDescent="0.2">
      <c r="D1637" t="s">
        <v>3482</v>
      </c>
      <c r="E1637" t="str">
        <v>MEVK2_c</v>
      </c>
      <c r="F1637">
        <v>0</v>
      </c>
      <c r="G1637">
        <v>3.07764929608574</v>
      </c>
      <c r="H1637">
        <v>0</v>
      </c>
      <c r="I1637">
        <v>0</v>
      </c>
      <c r="J1637">
        <v>0</v>
      </c>
      <c r="K1637">
        <v>3.07764929608574</v>
      </c>
      <c r="L1637">
        <v>0</v>
      </c>
      <c r="M1637">
        <v>1</v>
      </c>
    </row>
    <row r="1638" spans="4:13" x14ac:dyDescent="0.2">
      <c r="D1638" t="s">
        <v>3482</v>
      </c>
      <c r="E1638" t="str">
        <v>MEVK3_c</v>
      </c>
      <c r="F1638">
        <v>0</v>
      </c>
      <c r="G1638">
        <v>3.07764929608574</v>
      </c>
      <c r="H1638">
        <v>0</v>
      </c>
      <c r="I1638">
        <v>0</v>
      </c>
      <c r="J1638">
        <v>0</v>
      </c>
      <c r="K1638">
        <v>3.07764929608574</v>
      </c>
      <c r="L1638">
        <v>0</v>
      </c>
      <c r="M1638">
        <v>1</v>
      </c>
    </row>
    <row r="1639" spans="4:13" x14ac:dyDescent="0.2">
      <c r="D1639" t="s">
        <v>3482</v>
      </c>
      <c r="E1639" t="str">
        <v>MEVK4_c</v>
      </c>
      <c r="F1639">
        <v>0</v>
      </c>
      <c r="G1639">
        <v>3.07764929608574</v>
      </c>
      <c r="H1639">
        <v>0</v>
      </c>
      <c r="I1639">
        <v>0</v>
      </c>
      <c r="J1639">
        <v>0</v>
      </c>
      <c r="K1639">
        <v>3.07764929608574</v>
      </c>
      <c r="L1639">
        <v>0</v>
      </c>
      <c r="M1639">
        <v>1</v>
      </c>
    </row>
    <row r="1640" spans="4:13" x14ac:dyDescent="0.2">
      <c r="D1640" t="s">
        <v>3460</v>
      </c>
      <c r="E1640" t="str">
        <v>MEVt_c_e</v>
      </c>
      <c r="F1640">
        <v>-3.0470778986966498</v>
      </c>
      <c r="G1640">
        <v>0</v>
      </c>
      <c r="H1640">
        <v>0</v>
      </c>
      <c r="I1640">
        <v>0</v>
      </c>
      <c r="J1640">
        <v>-3.0470778986966498</v>
      </c>
      <c r="K1640">
        <v>0</v>
      </c>
      <c r="L1640">
        <v>-1</v>
      </c>
      <c r="M1640">
        <v>0</v>
      </c>
    </row>
    <row r="1641" spans="4:13" x14ac:dyDescent="0.2">
      <c r="D1641" t="s">
        <v>3460</v>
      </c>
      <c r="E1641" t="str">
        <v>MG2t_c_e</v>
      </c>
      <c r="F1641">
        <v>6.3607000000000004E-3</v>
      </c>
      <c r="G1641">
        <v>6.3607000000000004E-3</v>
      </c>
      <c r="H1641">
        <v>0</v>
      </c>
      <c r="I1641">
        <v>0</v>
      </c>
      <c r="J1641">
        <v>6.3607000000000004E-3</v>
      </c>
      <c r="K1641">
        <v>6.3607000000000004E-3</v>
      </c>
      <c r="L1641">
        <v>1</v>
      </c>
      <c r="M1641">
        <v>1</v>
      </c>
    </row>
    <row r="1642" spans="4:13" x14ac:dyDescent="0.2">
      <c r="D1642" t="s">
        <v>3488</v>
      </c>
      <c r="E1642" t="str">
        <v>MGCH_m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4:13" x14ac:dyDescent="0.2">
      <c r="D1643" t="s">
        <v>3478</v>
      </c>
      <c r="E1643" t="str">
        <v>MGSA_c</v>
      </c>
      <c r="F1643">
        <v>0</v>
      </c>
      <c r="G1643">
        <v>33.080179774840801</v>
      </c>
      <c r="H1643">
        <v>0</v>
      </c>
      <c r="I1643">
        <v>0</v>
      </c>
      <c r="J1643">
        <v>0</v>
      </c>
      <c r="K1643">
        <v>33.080179774840801</v>
      </c>
      <c r="L1643">
        <v>0</v>
      </c>
      <c r="M1643">
        <v>1</v>
      </c>
    </row>
    <row r="1644" spans="4:13" x14ac:dyDescent="0.2">
      <c r="D1644" t="s">
        <v>3494</v>
      </c>
      <c r="E1644" t="str">
        <v>MHPGLUT_c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4:13" x14ac:dyDescent="0.2">
      <c r="D1645" t="s">
        <v>3460</v>
      </c>
      <c r="E1645" t="str">
        <v>MI13456Pt_c_n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4:13" x14ac:dyDescent="0.2">
      <c r="D1646" t="s">
        <v>3544</v>
      </c>
      <c r="E1646" t="str">
        <v>MI134PPH_c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4:13" x14ac:dyDescent="0.2">
      <c r="D1647" t="s">
        <v>3544</v>
      </c>
      <c r="E1647" t="str">
        <v>MI1PP_c</v>
      </c>
      <c r="F1647">
        <v>4.7006000000000001E-3</v>
      </c>
      <c r="G1647">
        <v>52.582138962538998</v>
      </c>
      <c r="H1647">
        <v>0</v>
      </c>
      <c r="I1647">
        <v>0</v>
      </c>
      <c r="J1647">
        <v>4.7006000000000001E-3</v>
      </c>
      <c r="K1647">
        <v>52.582138962538998</v>
      </c>
      <c r="L1647">
        <v>1</v>
      </c>
      <c r="M1647">
        <v>1</v>
      </c>
    </row>
    <row r="1648" spans="4:13" x14ac:dyDescent="0.2">
      <c r="D1648" t="s">
        <v>3460</v>
      </c>
      <c r="E1648" t="str">
        <v>MI1Pt_c_r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4:13" x14ac:dyDescent="0.2">
      <c r="D1649" t="s">
        <v>3460</v>
      </c>
      <c r="E1649" t="str">
        <v>MIP2Ct_g_r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4:13" x14ac:dyDescent="0.2">
      <c r="D1650" t="s">
        <v>3467</v>
      </c>
      <c r="E1650" t="str">
        <v>MIPCS_g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4:13" x14ac:dyDescent="0.2">
      <c r="D1651" t="s">
        <v>3460</v>
      </c>
      <c r="E1651" t="str">
        <v>MIPCt_g_r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4:13" x14ac:dyDescent="0.2">
      <c r="D1652" t="s">
        <v>3460</v>
      </c>
      <c r="E1652" t="str">
        <v>MN2t_c_e</v>
      </c>
      <c r="F1652">
        <v>9.3999999999999998E-6</v>
      </c>
      <c r="G1652">
        <v>9.3999999999999998E-6</v>
      </c>
      <c r="H1652">
        <v>0</v>
      </c>
      <c r="I1652">
        <v>0</v>
      </c>
      <c r="J1652">
        <v>9.3999999999999998E-6</v>
      </c>
      <c r="K1652">
        <v>9.3999999999999998E-6</v>
      </c>
      <c r="L1652">
        <v>1</v>
      </c>
      <c r="M1652">
        <v>1</v>
      </c>
    </row>
    <row r="1653" spans="4:13" x14ac:dyDescent="0.2">
      <c r="D1653" t="s">
        <v>3460</v>
      </c>
      <c r="E1653" t="str">
        <v>MOBDt_c_e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4:13" x14ac:dyDescent="0.2">
      <c r="D1654" t="s">
        <v>3494</v>
      </c>
      <c r="E1654" t="str">
        <v>MPYRCNST_c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4:13" x14ac:dyDescent="0.2">
      <c r="D1655" t="s">
        <v>3494</v>
      </c>
      <c r="E1655" t="str">
        <v>MTAP_c</v>
      </c>
      <c r="F1655">
        <v>0</v>
      </c>
      <c r="G1655">
        <v>2.6617220956257799</v>
      </c>
      <c r="H1655">
        <v>0</v>
      </c>
      <c r="I1655">
        <v>0</v>
      </c>
      <c r="J1655">
        <v>0</v>
      </c>
      <c r="K1655">
        <v>2.6617220956257799</v>
      </c>
      <c r="L1655">
        <v>0</v>
      </c>
      <c r="M1655">
        <v>1</v>
      </c>
    </row>
    <row r="1656" spans="4:13" x14ac:dyDescent="0.2">
      <c r="D1656" t="s">
        <v>3497</v>
      </c>
      <c r="E1656" t="str">
        <v>MTHFC_c</v>
      </c>
      <c r="F1656">
        <v>-12.671823215633699</v>
      </c>
      <c r="G1656">
        <v>17.357153789927601</v>
      </c>
      <c r="H1656">
        <v>0</v>
      </c>
      <c r="I1656">
        <v>0</v>
      </c>
      <c r="J1656">
        <v>-12.671823215633699</v>
      </c>
      <c r="K1656">
        <v>17.357153789927601</v>
      </c>
      <c r="L1656">
        <v>-1</v>
      </c>
      <c r="M1656">
        <v>1</v>
      </c>
    </row>
    <row r="1657" spans="4:13" x14ac:dyDescent="0.2">
      <c r="D1657" t="s">
        <v>3497</v>
      </c>
      <c r="E1657" t="str">
        <v>MTHFC_m</v>
      </c>
      <c r="F1657">
        <v>0</v>
      </c>
      <c r="G1657">
        <v>9.3355307910736993</v>
      </c>
      <c r="H1657">
        <v>0</v>
      </c>
      <c r="I1657">
        <v>0</v>
      </c>
      <c r="J1657">
        <v>0</v>
      </c>
      <c r="K1657">
        <v>9.3355307910736993</v>
      </c>
      <c r="L1657">
        <v>0</v>
      </c>
      <c r="M1657">
        <v>1</v>
      </c>
    </row>
    <row r="1658" spans="4:13" x14ac:dyDescent="0.2">
      <c r="D1658" t="s">
        <v>3497</v>
      </c>
      <c r="E1658" t="str">
        <v>MTHFD_c</v>
      </c>
      <c r="F1658">
        <v>-183.658219149556</v>
      </c>
      <c r="G1658">
        <v>17.357153789927299</v>
      </c>
      <c r="H1658">
        <v>0</v>
      </c>
      <c r="I1658">
        <v>0</v>
      </c>
      <c r="J1658">
        <v>-183.658219149556</v>
      </c>
      <c r="K1658">
        <v>17.357153789927299</v>
      </c>
      <c r="L1658">
        <v>-1</v>
      </c>
      <c r="M1658">
        <v>1</v>
      </c>
    </row>
    <row r="1659" spans="4:13" x14ac:dyDescent="0.2">
      <c r="D1659" t="s">
        <v>3497</v>
      </c>
      <c r="E1659" t="str">
        <v>MTHFD_m</v>
      </c>
      <c r="F1659">
        <v>0</v>
      </c>
      <c r="G1659">
        <v>9.3355307910736798</v>
      </c>
      <c r="H1659">
        <v>0</v>
      </c>
      <c r="I1659">
        <v>0</v>
      </c>
      <c r="J1659">
        <v>0</v>
      </c>
      <c r="K1659">
        <v>9.3355307910736798</v>
      </c>
      <c r="L1659">
        <v>0</v>
      </c>
      <c r="M1659">
        <v>1</v>
      </c>
    </row>
    <row r="1660" spans="4:13" x14ac:dyDescent="0.2">
      <c r="D1660" t="s">
        <v>3497</v>
      </c>
      <c r="E1660" t="str">
        <v>MTHFD2i_c</v>
      </c>
      <c r="F1660">
        <v>0</v>
      </c>
      <c r="G1660">
        <v>183.67972724956101</v>
      </c>
      <c r="H1660">
        <v>0</v>
      </c>
      <c r="I1660">
        <v>0</v>
      </c>
      <c r="J1660">
        <v>0</v>
      </c>
      <c r="K1660">
        <v>183.67972724956101</v>
      </c>
      <c r="L1660">
        <v>0</v>
      </c>
      <c r="M1660">
        <v>1</v>
      </c>
    </row>
    <row r="1661" spans="4:13" x14ac:dyDescent="0.2">
      <c r="D1661" t="s">
        <v>3497</v>
      </c>
      <c r="E1661" t="str">
        <v>MTHFR3_c</v>
      </c>
      <c r="F1661">
        <v>2.7123899999999999E-2</v>
      </c>
      <c r="G1661">
        <v>5.3848958875301598</v>
      </c>
      <c r="H1661">
        <v>0</v>
      </c>
      <c r="I1661">
        <v>0</v>
      </c>
      <c r="J1661">
        <v>2.7123899999999999E-2</v>
      </c>
      <c r="K1661">
        <v>5.3848958875301598</v>
      </c>
      <c r="L1661">
        <v>1</v>
      </c>
      <c r="M1661">
        <v>1</v>
      </c>
    </row>
    <row r="1662" spans="4:13" x14ac:dyDescent="0.2">
      <c r="D1662" t="s">
        <v>3526</v>
      </c>
      <c r="E1662" t="str">
        <v>MTMOHT_m</v>
      </c>
      <c r="F1662">
        <v>9.9999999998851008E-6</v>
      </c>
      <c r="G1662">
        <v>1.8202377543892501</v>
      </c>
      <c r="H1662">
        <v>0</v>
      </c>
      <c r="I1662">
        <v>0</v>
      </c>
      <c r="J1662">
        <v>9.9999999998851008E-6</v>
      </c>
      <c r="K1662">
        <v>1.8202377543892501</v>
      </c>
      <c r="L1662">
        <v>1</v>
      </c>
      <c r="M1662">
        <v>1</v>
      </c>
    </row>
    <row r="1663" spans="4:13" x14ac:dyDescent="0.2">
      <c r="D1663" t="s">
        <v>3494</v>
      </c>
      <c r="E1663" t="str">
        <v>MTRI_c</v>
      </c>
      <c r="F1663">
        <v>0</v>
      </c>
      <c r="G1663">
        <v>2.6617220956257799</v>
      </c>
      <c r="H1663">
        <v>0</v>
      </c>
      <c r="I1663">
        <v>0</v>
      </c>
      <c r="J1663">
        <v>0</v>
      </c>
      <c r="K1663">
        <v>2.6617220956257799</v>
      </c>
      <c r="L1663">
        <v>0</v>
      </c>
      <c r="M1663">
        <v>1</v>
      </c>
    </row>
    <row r="1664" spans="4:13" x14ac:dyDescent="0.2">
      <c r="D1664" t="s">
        <v>3519</v>
      </c>
      <c r="E1664" t="str">
        <v>MUCOCI_c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4:13" x14ac:dyDescent="0.2">
      <c r="D1665" t="s">
        <v>3519</v>
      </c>
      <c r="E1665" t="str">
        <v>MUCOCI_e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4:13" x14ac:dyDescent="0.2">
      <c r="D1666" t="s">
        <v>3460</v>
      </c>
      <c r="E1666" t="str">
        <v>NACt_c_e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4:13" x14ac:dyDescent="0.2">
      <c r="D1667" t="s">
        <v>3496</v>
      </c>
      <c r="E1667" t="str">
        <v>NADDP_x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4:13" x14ac:dyDescent="0.2">
      <c r="D1668" t="s">
        <v>3509</v>
      </c>
      <c r="E1668" t="str">
        <v>NADHcplxI_c_m</v>
      </c>
      <c r="F1668">
        <v>0</v>
      </c>
      <c r="G1668">
        <v>50.565704862534901</v>
      </c>
      <c r="H1668">
        <v>0</v>
      </c>
      <c r="I1668">
        <v>0</v>
      </c>
      <c r="J1668">
        <v>0</v>
      </c>
      <c r="K1668">
        <v>50.565704862534901</v>
      </c>
      <c r="L1668">
        <v>0</v>
      </c>
      <c r="M1668">
        <v>1</v>
      </c>
    </row>
    <row r="1669" spans="4:13" x14ac:dyDescent="0.2">
      <c r="D1669" t="s">
        <v>3504</v>
      </c>
      <c r="E1669" t="str">
        <v>NADHK1_c</v>
      </c>
      <c r="F1669">
        <v>0</v>
      </c>
      <c r="G1669">
        <v>9.9999999980324094E-6</v>
      </c>
      <c r="H1669">
        <v>0</v>
      </c>
      <c r="I1669">
        <v>0</v>
      </c>
      <c r="J1669">
        <v>0</v>
      </c>
      <c r="K1669">
        <v>9.9999999980324094E-6</v>
      </c>
      <c r="L1669">
        <v>0</v>
      </c>
      <c r="M1669">
        <v>1</v>
      </c>
    </row>
    <row r="1670" spans="4:13" x14ac:dyDescent="0.2">
      <c r="D1670" t="s">
        <v>3504</v>
      </c>
      <c r="E1670" t="str">
        <v>NADHK1_m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4:13" x14ac:dyDescent="0.2">
      <c r="D1671" t="s">
        <v>3509</v>
      </c>
      <c r="E1671" t="str">
        <v>NADHq9_c</v>
      </c>
      <c r="F1671">
        <v>0</v>
      </c>
      <c r="G1671">
        <v>50.261724962535901</v>
      </c>
      <c r="H1671">
        <v>0</v>
      </c>
      <c r="I1671">
        <v>0</v>
      </c>
      <c r="J1671">
        <v>0</v>
      </c>
      <c r="K1671">
        <v>50.261724962535901</v>
      </c>
      <c r="L1671">
        <v>0</v>
      </c>
      <c r="M1671">
        <v>1</v>
      </c>
    </row>
    <row r="1672" spans="4:13" x14ac:dyDescent="0.2">
      <c r="D1672" t="s">
        <v>3460</v>
      </c>
      <c r="E1672" t="str">
        <v>NADHt_c_rm</v>
      </c>
      <c r="F1672">
        <v>2.7412927030999901E-2</v>
      </c>
      <c r="G1672">
        <v>6.3282776098475102</v>
      </c>
      <c r="H1672">
        <v>0</v>
      </c>
      <c r="I1672">
        <v>0</v>
      </c>
      <c r="J1672">
        <v>2.7412927030999901E-2</v>
      </c>
      <c r="K1672">
        <v>6.3282776098475102</v>
      </c>
      <c r="L1672">
        <v>1</v>
      </c>
      <c r="M1672">
        <v>1</v>
      </c>
    </row>
    <row r="1673" spans="4:13" x14ac:dyDescent="0.2">
      <c r="D1673" t="s">
        <v>3504</v>
      </c>
      <c r="E1673" t="str">
        <v>NADK_c</v>
      </c>
      <c r="F1673">
        <v>0</v>
      </c>
      <c r="G1673">
        <v>1.00000000000655E-5</v>
      </c>
      <c r="H1673">
        <v>0</v>
      </c>
      <c r="I1673">
        <v>0</v>
      </c>
      <c r="J1673">
        <v>0</v>
      </c>
      <c r="K1673">
        <v>1.00000000000655E-5</v>
      </c>
      <c r="L1673">
        <v>0</v>
      </c>
      <c r="M1673">
        <v>1</v>
      </c>
    </row>
    <row r="1674" spans="4:13" x14ac:dyDescent="0.2">
      <c r="D1674" t="s">
        <v>3504</v>
      </c>
      <c r="E1674" t="str">
        <v>NADK_m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4:13" x14ac:dyDescent="0.2">
      <c r="D1675" t="s">
        <v>3504</v>
      </c>
      <c r="E1675" t="str">
        <v>NADN_n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4:13" x14ac:dyDescent="0.2">
      <c r="D1676" t="s">
        <v>3460</v>
      </c>
      <c r="E1676" t="str">
        <v>NADPHt_c_l</v>
      </c>
      <c r="F1676">
        <v>0</v>
      </c>
      <c r="G1676">
        <v>31.5583994986251</v>
      </c>
      <c r="H1676">
        <v>0</v>
      </c>
      <c r="I1676">
        <v>0</v>
      </c>
      <c r="J1676">
        <v>0</v>
      </c>
      <c r="K1676">
        <v>31.5583994986251</v>
      </c>
      <c r="L1676">
        <v>0</v>
      </c>
      <c r="M1676">
        <v>1</v>
      </c>
    </row>
    <row r="1677" spans="4:13" x14ac:dyDescent="0.2">
      <c r="D1677" t="s">
        <v>3460</v>
      </c>
      <c r="E1677" t="str">
        <v>NADPHt_c_r</v>
      </c>
      <c r="F1677">
        <v>1.146925E-2</v>
      </c>
      <c r="G1677">
        <v>0.83206262233240103</v>
      </c>
      <c r="H1677">
        <v>0</v>
      </c>
      <c r="I1677">
        <v>0</v>
      </c>
      <c r="J1677">
        <v>1.146925E-2</v>
      </c>
      <c r="K1677">
        <v>0.83206262233240103</v>
      </c>
      <c r="L1677">
        <v>1</v>
      </c>
      <c r="M1677">
        <v>1</v>
      </c>
    </row>
    <row r="1678" spans="4:13" x14ac:dyDescent="0.2">
      <c r="D1678" t="s">
        <v>3460</v>
      </c>
      <c r="E1678" t="str">
        <v>NADPHt_c_rm</v>
      </c>
      <c r="F1678">
        <v>1.42126930779999E-2</v>
      </c>
      <c r="G1678">
        <v>32.1895988391869</v>
      </c>
      <c r="H1678">
        <v>0</v>
      </c>
      <c r="I1678">
        <v>0</v>
      </c>
      <c r="J1678">
        <v>1.42126930779999E-2</v>
      </c>
      <c r="K1678">
        <v>32.1895988391869</v>
      </c>
      <c r="L1678">
        <v>1</v>
      </c>
      <c r="M1678">
        <v>1</v>
      </c>
    </row>
    <row r="1679" spans="4:13" x14ac:dyDescent="0.2">
      <c r="D1679" t="s">
        <v>3460</v>
      </c>
      <c r="E1679" t="str">
        <v>NADPHt_c_x</v>
      </c>
      <c r="F1679">
        <v>0</v>
      </c>
      <c r="G1679">
        <v>4.2005764552112304</v>
      </c>
      <c r="H1679">
        <v>0</v>
      </c>
      <c r="I1679">
        <v>0</v>
      </c>
      <c r="J1679">
        <v>0</v>
      </c>
      <c r="K1679">
        <v>4.2005764552112304</v>
      </c>
      <c r="L1679">
        <v>0</v>
      </c>
      <c r="M1679">
        <v>1</v>
      </c>
    </row>
    <row r="1680" spans="4:13" x14ac:dyDescent="0.2">
      <c r="D1680" t="s">
        <v>3460</v>
      </c>
      <c r="E1680" t="str">
        <v>NADPt_c_e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4:13" x14ac:dyDescent="0.2">
      <c r="D1681" t="s">
        <v>3460</v>
      </c>
      <c r="E1681" t="str">
        <v>NADPt_c_l</v>
      </c>
      <c r="F1681">
        <v>-31.558399498625299</v>
      </c>
      <c r="G1681">
        <v>0</v>
      </c>
      <c r="H1681">
        <v>0</v>
      </c>
      <c r="I1681">
        <v>0</v>
      </c>
      <c r="J1681">
        <v>-31.558399498625299</v>
      </c>
      <c r="K1681">
        <v>0</v>
      </c>
      <c r="L1681">
        <v>-1</v>
      </c>
      <c r="M1681">
        <v>0</v>
      </c>
    </row>
    <row r="1682" spans="4:13" x14ac:dyDescent="0.2">
      <c r="D1682" t="s">
        <v>3460</v>
      </c>
      <c r="E1682" t="str">
        <v>NADPt_c_r</v>
      </c>
      <c r="F1682">
        <v>-0.83206262233240402</v>
      </c>
      <c r="G1682">
        <v>-1.146925E-2</v>
      </c>
      <c r="H1682">
        <v>0</v>
      </c>
      <c r="I1682">
        <v>0</v>
      </c>
      <c r="J1682">
        <v>-0.83206262233240402</v>
      </c>
      <c r="K1682">
        <v>-1.146925E-2</v>
      </c>
      <c r="L1682">
        <v>-1</v>
      </c>
      <c r="M1682">
        <v>-1</v>
      </c>
    </row>
    <row r="1683" spans="4:13" x14ac:dyDescent="0.2">
      <c r="D1683" t="s">
        <v>3460</v>
      </c>
      <c r="E1683" t="str">
        <v>NADPt_c_rm</v>
      </c>
      <c r="F1683">
        <v>-32.189598839190303</v>
      </c>
      <c r="G1683">
        <v>-1.4212693078000001E-2</v>
      </c>
      <c r="H1683">
        <v>0</v>
      </c>
      <c r="I1683">
        <v>0</v>
      </c>
      <c r="J1683">
        <v>-32.189598839190303</v>
      </c>
      <c r="K1683">
        <v>-1.4212693078000001E-2</v>
      </c>
      <c r="L1683">
        <v>-1</v>
      </c>
      <c r="M1683">
        <v>-1</v>
      </c>
    </row>
    <row r="1684" spans="4:13" x14ac:dyDescent="0.2">
      <c r="D1684" t="s">
        <v>3460</v>
      </c>
      <c r="E1684" t="str">
        <v>NADPt_c_x</v>
      </c>
      <c r="F1684">
        <v>-4.2005764552112597</v>
      </c>
      <c r="G1684">
        <v>0</v>
      </c>
      <c r="H1684">
        <v>0</v>
      </c>
      <c r="I1684">
        <v>0</v>
      </c>
      <c r="J1684">
        <v>-4.2005764552112597</v>
      </c>
      <c r="K1684">
        <v>0</v>
      </c>
      <c r="L1684">
        <v>-1</v>
      </c>
      <c r="M1684">
        <v>0</v>
      </c>
    </row>
    <row r="1685" spans="4:13" x14ac:dyDescent="0.2">
      <c r="D1685" t="s">
        <v>3504</v>
      </c>
      <c r="E1685" t="str">
        <v>NADS2_c</v>
      </c>
      <c r="F1685">
        <v>1.9999999999975299E-5</v>
      </c>
      <c r="G1685">
        <v>1.9999999974665199E-5</v>
      </c>
      <c r="H1685">
        <v>0</v>
      </c>
      <c r="I1685">
        <v>0</v>
      </c>
      <c r="J1685">
        <v>1.9999999999975299E-5</v>
      </c>
      <c r="K1685">
        <v>1.9999999974665199E-5</v>
      </c>
      <c r="L1685">
        <v>1</v>
      </c>
      <c r="M1685">
        <v>1</v>
      </c>
    </row>
    <row r="1686" spans="4:13" x14ac:dyDescent="0.2">
      <c r="D1686" t="s">
        <v>3504</v>
      </c>
      <c r="E1686" t="str">
        <v>NADS2_n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4:13" x14ac:dyDescent="0.2">
      <c r="D1687" t="s">
        <v>3460</v>
      </c>
      <c r="E1687" t="str">
        <v>NADt_c_e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4:13" x14ac:dyDescent="0.2">
      <c r="D1688" t="s">
        <v>3460</v>
      </c>
      <c r="E1688" t="str">
        <v>NADt_c_m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4:13" x14ac:dyDescent="0.2">
      <c r="D1689" t="s">
        <v>3460</v>
      </c>
      <c r="E1689" t="str">
        <v>NADt_c_rm</v>
      </c>
      <c r="F1689">
        <v>-6.3282776098478504</v>
      </c>
      <c r="G1689">
        <v>-2.7412927030999901E-2</v>
      </c>
      <c r="H1689">
        <v>0</v>
      </c>
      <c r="I1689">
        <v>0</v>
      </c>
      <c r="J1689">
        <v>-6.3282776098478504</v>
      </c>
      <c r="K1689">
        <v>-2.7412927030999901E-2</v>
      </c>
      <c r="L1689">
        <v>-1</v>
      </c>
      <c r="M1689">
        <v>-1</v>
      </c>
    </row>
    <row r="1690" spans="4:13" x14ac:dyDescent="0.2">
      <c r="D1690" t="s">
        <v>3460</v>
      </c>
      <c r="E1690" t="str">
        <v>NADt1_m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4:13" x14ac:dyDescent="0.2">
      <c r="D1691" t="s">
        <v>3460</v>
      </c>
      <c r="E1691" t="str">
        <v>NADt2_m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4:13" x14ac:dyDescent="0.2">
      <c r="D1692" t="s">
        <v>3460</v>
      </c>
      <c r="E1692" t="str">
        <v>NADt3_m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4:13" x14ac:dyDescent="0.2">
      <c r="D1693" t="s">
        <v>3504</v>
      </c>
      <c r="E1693" t="str">
        <v>NAMNPP_c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4:13" x14ac:dyDescent="0.2">
      <c r="D1694" t="s">
        <v>3504</v>
      </c>
      <c r="E1694" t="str">
        <v>NAMNPP_m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4:13" x14ac:dyDescent="0.2">
      <c r="D1695" t="s">
        <v>3460</v>
      </c>
      <c r="E1695" t="str">
        <v>NAtpa_c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4:13" x14ac:dyDescent="0.2">
      <c r="D1696" t="s">
        <v>3460</v>
      </c>
      <c r="E1696" t="str">
        <v>NCAMt_c_n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4:13" x14ac:dyDescent="0.2">
      <c r="D1697" t="s">
        <v>3496</v>
      </c>
      <c r="E1697" t="str">
        <v>NDP1_c</v>
      </c>
      <c r="F1697">
        <v>0</v>
      </c>
      <c r="G1697">
        <v>157.732315087617</v>
      </c>
      <c r="H1697">
        <v>0</v>
      </c>
      <c r="I1697">
        <v>0</v>
      </c>
      <c r="J1697">
        <v>0</v>
      </c>
      <c r="K1697">
        <v>157.732315087617</v>
      </c>
      <c r="L1697">
        <v>0</v>
      </c>
      <c r="M1697">
        <v>1</v>
      </c>
    </row>
    <row r="1698" spans="4:13" x14ac:dyDescent="0.2">
      <c r="D1698" t="s">
        <v>3496</v>
      </c>
      <c r="E1698" t="str">
        <v>NDP10_c</v>
      </c>
      <c r="F1698">
        <v>0</v>
      </c>
      <c r="G1698">
        <v>61.226575749854099</v>
      </c>
      <c r="H1698">
        <v>0</v>
      </c>
      <c r="I1698">
        <v>0</v>
      </c>
      <c r="J1698">
        <v>0</v>
      </c>
      <c r="K1698">
        <v>61.226575749854099</v>
      </c>
      <c r="L1698">
        <v>0</v>
      </c>
      <c r="M1698">
        <v>1</v>
      </c>
    </row>
    <row r="1699" spans="4:13" x14ac:dyDescent="0.2">
      <c r="D1699" t="s">
        <v>3496</v>
      </c>
      <c r="E1699" t="str">
        <v>NDP3_c</v>
      </c>
      <c r="F1699">
        <v>0</v>
      </c>
      <c r="G1699">
        <v>157.732315087617</v>
      </c>
      <c r="H1699">
        <v>0</v>
      </c>
      <c r="I1699">
        <v>0</v>
      </c>
      <c r="J1699">
        <v>0</v>
      </c>
      <c r="K1699">
        <v>157.732315087617</v>
      </c>
      <c r="L1699">
        <v>0</v>
      </c>
      <c r="M1699">
        <v>1</v>
      </c>
    </row>
    <row r="1700" spans="4:13" x14ac:dyDescent="0.2">
      <c r="D1700" t="s">
        <v>3496</v>
      </c>
      <c r="E1700" t="str">
        <v>NDP3_g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4:13" x14ac:dyDescent="0.2">
      <c r="D1701" t="s">
        <v>3496</v>
      </c>
      <c r="E1701" t="str">
        <v>NDP4_c</v>
      </c>
      <c r="F1701">
        <v>0</v>
      </c>
      <c r="G1701">
        <v>157.73231508761199</v>
      </c>
      <c r="H1701">
        <v>0</v>
      </c>
      <c r="I1701">
        <v>0</v>
      </c>
      <c r="J1701">
        <v>0</v>
      </c>
      <c r="K1701">
        <v>157.73231508761199</v>
      </c>
      <c r="L1701">
        <v>0</v>
      </c>
      <c r="M1701">
        <v>1</v>
      </c>
    </row>
    <row r="1702" spans="4:13" x14ac:dyDescent="0.2">
      <c r="D1702" t="s">
        <v>3496</v>
      </c>
      <c r="E1702" t="str">
        <v>NDP5_c</v>
      </c>
      <c r="F1702">
        <v>0</v>
      </c>
      <c r="G1702">
        <v>157.732315087617</v>
      </c>
      <c r="H1702">
        <v>0</v>
      </c>
      <c r="I1702">
        <v>0</v>
      </c>
      <c r="J1702">
        <v>0</v>
      </c>
      <c r="K1702">
        <v>157.732315087617</v>
      </c>
      <c r="L1702">
        <v>0</v>
      </c>
      <c r="M1702">
        <v>1</v>
      </c>
    </row>
    <row r="1703" spans="4:13" x14ac:dyDescent="0.2">
      <c r="D1703" t="s">
        <v>3496</v>
      </c>
      <c r="E1703" t="str">
        <v>NDP7_c</v>
      </c>
      <c r="F1703">
        <v>0</v>
      </c>
      <c r="G1703">
        <v>157.732315087617</v>
      </c>
      <c r="H1703">
        <v>0</v>
      </c>
      <c r="I1703">
        <v>0</v>
      </c>
      <c r="J1703">
        <v>0</v>
      </c>
      <c r="K1703">
        <v>157.732315087617</v>
      </c>
      <c r="L1703">
        <v>0</v>
      </c>
      <c r="M1703">
        <v>1</v>
      </c>
    </row>
    <row r="1704" spans="4:13" x14ac:dyDescent="0.2">
      <c r="D1704" t="s">
        <v>3496</v>
      </c>
      <c r="E1704" t="str">
        <v>NDP7_g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4:13" x14ac:dyDescent="0.2">
      <c r="D1705" t="s">
        <v>3496</v>
      </c>
      <c r="E1705" t="str">
        <v>NDPDA1_c</v>
      </c>
      <c r="F1705">
        <v>0</v>
      </c>
      <c r="G1705">
        <v>61.226575749852501</v>
      </c>
      <c r="H1705">
        <v>0</v>
      </c>
      <c r="I1705">
        <v>0</v>
      </c>
      <c r="J1705">
        <v>0</v>
      </c>
      <c r="K1705">
        <v>61.226575749852501</v>
      </c>
      <c r="L1705">
        <v>0</v>
      </c>
      <c r="M1705">
        <v>1</v>
      </c>
    </row>
    <row r="1706" spans="4:13" x14ac:dyDescent="0.2">
      <c r="D1706" t="s">
        <v>3546</v>
      </c>
      <c r="E1706" t="str">
        <v>NDPDA2_c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4:13" x14ac:dyDescent="0.2">
      <c r="D1707" t="s">
        <v>3496</v>
      </c>
      <c r="E1707" t="str">
        <v>NDPK1_c</v>
      </c>
      <c r="F1707">
        <v>5.7081400000001198E-2</v>
      </c>
      <c r="G1707">
        <v>157.878894487617</v>
      </c>
      <c r="H1707">
        <v>0</v>
      </c>
      <c r="I1707">
        <v>0</v>
      </c>
      <c r="J1707">
        <v>5.7081400000001198E-2</v>
      </c>
      <c r="K1707">
        <v>157.878894487617</v>
      </c>
      <c r="L1707">
        <v>1</v>
      </c>
      <c r="M1707">
        <v>1</v>
      </c>
    </row>
    <row r="1708" spans="4:13" x14ac:dyDescent="0.2">
      <c r="D1708" t="s">
        <v>3496</v>
      </c>
      <c r="E1708" t="str">
        <v>NDPK10_c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4:13" x14ac:dyDescent="0.2">
      <c r="D1709" t="s">
        <v>3496</v>
      </c>
      <c r="E1709" t="str">
        <v>NDPK2_c</v>
      </c>
      <c r="F1709">
        <v>0.14548159999999999</v>
      </c>
      <c r="G1709">
        <v>157.96798418761699</v>
      </c>
      <c r="H1709">
        <v>0</v>
      </c>
      <c r="I1709">
        <v>0</v>
      </c>
      <c r="J1709">
        <v>0.14548159999999999</v>
      </c>
      <c r="K1709">
        <v>157.96798418761699</v>
      </c>
      <c r="L1709">
        <v>1</v>
      </c>
      <c r="M1709">
        <v>1</v>
      </c>
    </row>
    <row r="1710" spans="4:13" x14ac:dyDescent="0.2">
      <c r="D1710" t="s">
        <v>3496</v>
      </c>
      <c r="E1710" t="str">
        <v>NDPK3_c</v>
      </c>
      <c r="F1710">
        <v>0</v>
      </c>
      <c r="G1710">
        <v>157.84077728761699</v>
      </c>
      <c r="H1710">
        <v>0</v>
      </c>
      <c r="I1710">
        <v>0</v>
      </c>
      <c r="J1710">
        <v>0</v>
      </c>
      <c r="K1710">
        <v>157.84077728761699</v>
      </c>
      <c r="L1710">
        <v>0</v>
      </c>
      <c r="M1710">
        <v>1</v>
      </c>
    </row>
    <row r="1711" spans="4:13" x14ac:dyDescent="0.2">
      <c r="D1711" t="s">
        <v>3496</v>
      </c>
      <c r="E1711" t="str">
        <v>NDPK4_c</v>
      </c>
      <c r="F1711">
        <v>7.0949999999999995E-4</v>
      </c>
      <c r="G1711">
        <v>1.9783476172414101</v>
      </c>
      <c r="H1711">
        <v>0</v>
      </c>
      <c r="I1711">
        <v>0</v>
      </c>
      <c r="J1711">
        <v>7.0949999999999995E-4</v>
      </c>
      <c r="K1711">
        <v>1.9783476172414101</v>
      </c>
      <c r="L1711">
        <v>1</v>
      </c>
      <c r="M1711">
        <v>1</v>
      </c>
    </row>
    <row r="1712" spans="4:13" x14ac:dyDescent="0.2">
      <c r="D1712" t="s">
        <v>3496</v>
      </c>
      <c r="E1712" t="str">
        <v>NDPK5_c</v>
      </c>
      <c r="F1712">
        <v>1.1073999999999999E-3</v>
      </c>
      <c r="G1712">
        <v>157.73342248761699</v>
      </c>
      <c r="H1712">
        <v>0</v>
      </c>
      <c r="I1712">
        <v>0</v>
      </c>
      <c r="J1712">
        <v>1.1073999999999999E-3</v>
      </c>
      <c r="K1712">
        <v>157.73342248761699</v>
      </c>
      <c r="L1712">
        <v>1</v>
      </c>
      <c r="M1712">
        <v>1</v>
      </c>
    </row>
    <row r="1713" spans="4:13" x14ac:dyDescent="0.2">
      <c r="D1713" t="s">
        <v>3496</v>
      </c>
      <c r="E1713" t="str">
        <v>NDPK6_c</v>
      </c>
      <c r="F1713">
        <v>0</v>
      </c>
      <c r="G1713">
        <v>78.866867043808597</v>
      </c>
      <c r="H1713">
        <v>0</v>
      </c>
      <c r="I1713">
        <v>0</v>
      </c>
      <c r="J1713">
        <v>0</v>
      </c>
      <c r="K1713">
        <v>78.866867043808597</v>
      </c>
      <c r="L1713">
        <v>0</v>
      </c>
      <c r="M1713">
        <v>1</v>
      </c>
    </row>
    <row r="1714" spans="4:13" x14ac:dyDescent="0.2">
      <c r="D1714" t="s">
        <v>3496</v>
      </c>
      <c r="E1714" t="str">
        <v>NDPK7_c</v>
      </c>
      <c r="F1714">
        <v>1.1073999999999999E-3</v>
      </c>
      <c r="G1714">
        <v>1.91041828957128</v>
      </c>
      <c r="H1714">
        <v>0</v>
      </c>
      <c r="I1714">
        <v>0</v>
      </c>
      <c r="J1714">
        <v>1.1073999999999999E-3</v>
      </c>
      <c r="K1714">
        <v>1.91041828957128</v>
      </c>
      <c r="L1714">
        <v>1</v>
      </c>
      <c r="M1714">
        <v>1</v>
      </c>
    </row>
    <row r="1715" spans="4:13" x14ac:dyDescent="0.2">
      <c r="D1715" t="s">
        <v>3496</v>
      </c>
      <c r="E1715" t="str">
        <v>NDPK8_c</v>
      </c>
      <c r="F1715">
        <v>0</v>
      </c>
      <c r="G1715">
        <v>157.740341987617</v>
      </c>
      <c r="H1715">
        <v>0</v>
      </c>
      <c r="I1715">
        <v>0</v>
      </c>
      <c r="J1715">
        <v>0</v>
      </c>
      <c r="K1715">
        <v>157.740341987617</v>
      </c>
      <c r="L1715">
        <v>0</v>
      </c>
      <c r="M1715">
        <v>1</v>
      </c>
    </row>
    <row r="1716" spans="4:13" x14ac:dyDescent="0.2">
      <c r="D1716" t="s">
        <v>3496</v>
      </c>
      <c r="E1716" t="str">
        <v>NDPK9_c</v>
      </c>
      <c r="F1716">
        <v>0</v>
      </c>
      <c r="G1716">
        <v>157.732315087617</v>
      </c>
      <c r="H1716">
        <v>0</v>
      </c>
      <c r="I1716">
        <v>0</v>
      </c>
      <c r="J1716">
        <v>0</v>
      </c>
      <c r="K1716">
        <v>157.732315087617</v>
      </c>
      <c r="L1716">
        <v>0</v>
      </c>
      <c r="M1716">
        <v>1</v>
      </c>
    </row>
    <row r="1717" spans="4:13" x14ac:dyDescent="0.2">
      <c r="D1717" t="s">
        <v>3460</v>
      </c>
      <c r="E1717" t="str">
        <v>NFORTYR2t_c_e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4:13" x14ac:dyDescent="0.2">
      <c r="D1718" t="s">
        <v>3471</v>
      </c>
      <c r="E1718" t="str">
        <v>NFTYROX_c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4:13" x14ac:dyDescent="0.2">
      <c r="D1719" t="s">
        <v>3459</v>
      </c>
      <c r="E1719" t="str">
        <v>NGLYCANS1_c</v>
      </c>
      <c r="F1719">
        <v>1.5502999999999999E-3</v>
      </c>
      <c r="G1719">
        <v>1.5502999999999999E-3</v>
      </c>
      <c r="H1719">
        <v>0</v>
      </c>
      <c r="I1719">
        <v>0</v>
      </c>
      <c r="J1719">
        <v>1.5502999999999999E-3</v>
      </c>
      <c r="K1719">
        <v>1.5502999999999999E-3</v>
      </c>
      <c r="L1719">
        <v>1</v>
      </c>
      <c r="M1719">
        <v>1</v>
      </c>
    </row>
    <row r="1720" spans="4:13" x14ac:dyDescent="0.2">
      <c r="D1720" t="s">
        <v>3459</v>
      </c>
      <c r="E1720" t="str">
        <v>NGLYCANS10_r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4:13" x14ac:dyDescent="0.2">
      <c r="D1721" t="s">
        <v>3459</v>
      </c>
      <c r="E1721" t="str">
        <v>NGLYCANS11_r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4:13" x14ac:dyDescent="0.2">
      <c r="D1722" t="s">
        <v>3459</v>
      </c>
      <c r="E1722" t="str">
        <v>NGLYCANS12_r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4:13" x14ac:dyDescent="0.2">
      <c r="D1723" t="s">
        <v>3459</v>
      </c>
      <c r="E1723" t="str">
        <v>NGLYCANS13_r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4:13" x14ac:dyDescent="0.2">
      <c r="D1724" t="s">
        <v>3459</v>
      </c>
      <c r="E1724" t="str">
        <v>NGLYCANS14_r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4:13" x14ac:dyDescent="0.2">
      <c r="D1725" t="s">
        <v>3459</v>
      </c>
      <c r="E1725" t="str">
        <v>NGLYCANS15_r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4:13" x14ac:dyDescent="0.2">
      <c r="D1726" t="s">
        <v>3459</v>
      </c>
      <c r="E1726" t="str">
        <v>NGLYCANS16_r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4:13" x14ac:dyDescent="0.2">
      <c r="D1727" t="s">
        <v>3459</v>
      </c>
      <c r="E1727" t="str">
        <v>NGLYCANS17_r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4:13" x14ac:dyDescent="0.2">
      <c r="D1728" t="s">
        <v>3459</v>
      </c>
      <c r="E1728" t="str">
        <v>NGLYCANS18_r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4:13" x14ac:dyDescent="0.2">
      <c r="D1729" t="s">
        <v>3459</v>
      </c>
      <c r="E1729" t="str">
        <v>NGLYCANS19_g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4:13" x14ac:dyDescent="0.2">
      <c r="D1730" t="s">
        <v>3459</v>
      </c>
      <c r="E1730" t="str">
        <v>NGLYCANS2_c</v>
      </c>
      <c r="F1730">
        <v>1.5502999999999999E-3</v>
      </c>
      <c r="G1730">
        <v>1.5502999999999999E-3</v>
      </c>
      <c r="H1730">
        <v>0</v>
      </c>
      <c r="I1730">
        <v>0</v>
      </c>
      <c r="J1730">
        <v>1.5502999999999999E-3</v>
      </c>
      <c r="K1730">
        <v>1.5502999999999999E-3</v>
      </c>
      <c r="L1730">
        <v>1</v>
      </c>
      <c r="M1730">
        <v>1</v>
      </c>
    </row>
    <row r="1731" spans="4:13" x14ac:dyDescent="0.2">
      <c r="D1731" t="s">
        <v>3459</v>
      </c>
      <c r="E1731" t="str">
        <v>NGLYCANS3_c</v>
      </c>
      <c r="F1731">
        <v>1.5502999999999999E-3</v>
      </c>
      <c r="G1731">
        <v>1.5502999999999999E-3</v>
      </c>
      <c r="H1731">
        <v>0</v>
      </c>
      <c r="I1731">
        <v>0</v>
      </c>
      <c r="J1731">
        <v>1.5502999999999999E-3</v>
      </c>
      <c r="K1731">
        <v>1.5502999999999999E-3</v>
      </c>
      <c r="L1731">
        <v>1</v>
      </c>
      <c r="M1731">
        <v>1</v>
      </c>
    </row>
    <row r="1732" spans="4:13" x14ac:dyDescent="0.2">
      <c r="D1732" t="s">
        <v>3459</v>
      </c>
      <c r="E1732" t="str">
        <v>NGLYCANS4_c</v>
      </c>
      <c r="F1732">
        <v>1.5502999999999999E-3</v>
      </c>
      <c r="G1732">
        <v>1.5502999999999999E-3</v>
      </c>
      <c r="H1732">
        <v>0</v>
      </c>
      <c r="I1732">
        <v>0</v>
      </c>
      <c r="J1732">
        <v>1.5502999999999999E-3</v>
      </c>
      <c r="K1732">
        <v>1.5502999999999999E-3</v>
      </c>
      <c r="L1732">
        <v>1</v>
      </c>
      <c r="M1732">
        <v>1</v>
      </c>
    </row>
    <row r="1733" spans="4:13" x14ac:dyDescent="0.2">
      <c r="D1733" t="s">
        <v>3459</v>
      </c>
      <c r="E1733" t="str">
        <v>NGLYCANS5_c</v>
      </c>
      <c r="F1733">
        <v>1.5502999999999999E-3</v>
      </c>
      <c r="G1733">
        <v>1.5502999999999999E-3</v>
      </c>
      <c r="H1733">
        <v>0</v>
      </c>
      <c r="I1733">
        <v>0</v>
      </c>
      <c r="J1733">
        <v>1.5502999999999999E-3</v>
      </c>
      <c r="K1733">
        <v>1.5502999999999999E-3</v>
      </c>
      <c r="L1733">
        <v>1</v>
      </c>
      <c r="M1733">
        <v>1</v>
      </c>
    </row>
    <row r="1734" spans="4:13" x14ac:dyDescent="0.2">
      <c r="D1734" t="s">
        <v>3459</v>
      </c>
      <c r="E1734" t="str">
        <v>NGLYCANS6_c</v>
      </c>
      <c r="F1734">
        <v>1.5502999999999999E-3</v>
      </c>
      <c r="G1734">
        <v>1.5502999999999999E-3</v>
      </c>
      <c r="H1734">
        <v>0</v>
      </c>
      <c r="I1734">
        <v>0</v>
      </c>
      <c r="J1734">
        <v>1.5502999999999999E-3</v>
      </c>
      <c r="K1734">
        <v>1.5502999999999999E-3</v>
      </c>
      <c r="L1734">
        <v>1</v>
      </c>
      <c r="M1734">
        <v>1</v>
      </c>
    </row>
    <row r="1735" spans="4:13" x14ac:dyDescent="0.2">
      <c r="D1735" t="s">
        <v>3459</v>
      </c>
      <c r="E1735" t="str">
        <v>NGLYCANS7_c</v>
      </c>
      <c r="F1735">
        <v>1.5502999999999999E-3</v>
      </c>
      <c r="G1735">
        <v>1.5502999999999999E-3</v>
      </c>
      <c r="H1735">
        <v>0</v>
      </c>
      <c r="I1735">
        <v>0</v>
      </c>
      <c r="J1735">
        <v>1.5502999999999999E-3</v>
      </c>
      <c r="K1735">
        <v>1.5502999999999999E-3</v>
      </c>
      <c r="L1735">
        <v>1</v>
      </c>
      <c r="M1735">
        <v>1</v>
      </c>
    </row>
    <row r="1736" spans="4:13" x14ac:dyDescent="0.2">
      <c r="D1736" t="s">
        <v>3459</v>
      </c>
      <c r="E1736" t="str">
        <v>NGLYCANS8_r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4:13" x14ac:dyDescent="0.2">
      <c r="D1737" t="s">
        <v>3459</v>
      </c>
      <c r="E1737" t="str">
        <v>NGLYCANS9_r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4:13" x14ac:dyDescent="0.2">
      <c r="D1738" t="s">
        <v>3460</v>
      </c>
      <c r="E1738" t="str">
        <v>NH4t_c_e</v>
      </c>
      <c r="F1738">
        <v>0.64579470000002703</v>
      </c>
      <c r="G1738">
        <v>52.288001193043101</v>
      </c>
      <c r="H1738">
        <v>0</v>
      </c>
      <c r="I1738">
        <v>0</v>
      </c>
      <c r="J1738">
        <v>0.64579470000002703</v>
      </c>
      <c r="K1738">
        <v>52.288001193043101</v>
      </c>
      <c r="L1738">
        <v>1</v>
      </c>
      <c r="M1738">
        <v>1</v>
      </c>
    </row>
    <row r="1739" spans="4:13" x14ac:dyDescent="0.2">
      <c r="D1739" t="s">
        <v>3460</v>
      </c>
      <c r="E1739" t="str">
        <v>NH4t_c_m</v>
      </c>
      <c r="F1739">
        <v>-22.813009509734002</v>
      </c>
      <c r="G1739">
        <v>6.4735847116305099</v>
      </c>
      <c r="H1739">
        <v>0</v>
      </c>
      <c r="I1739">
        <v>0</v>
      </c>
      <c r="J1739">
        <v>-22.813009509734002</v>
      </c>
      <c r="K1739">
        <v>6.4735847116305099</v>
      </c>
      <c r="L1739">
        <v>-1</v>
      </c>
      <c r="M1739">
        <v>1</v>
      </c>
    </row>
    <row r="1740" spans="4:13" x14ac:dyDescent="0.2">
      <c r="D1740" t="s">
        <v>3460</v>
      </c>
      <c r="E1740" t="str">
        <v>NI2t_c_e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4:13" x14ac:dyDescent="0.2">
      <c r="D1741" t="s">
        <v>3547</v>
      </c>
      <c r="E1741" t="str">
        <v>NITROPP_c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4:13" x14ac:dyDescent="0.2">
      <c r="D1742" t="s">
        <v>3471</v>
      </c>
      <c r="E1742" t="str">
        <v>NITRx_c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4:13" x14ac:dyDescent="0.2">
      <c r="D1743" t="s">
        <v>3471</v>
      </c>
      <c r="E1743" t="str">
        <v>NITRy_c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4:13" x14ac:dyDescent="0.2">
      <c r="D1744" t="s">
        <v>3460</v>
      </c>
      <c r="E1744" t="str">
        <v>NMNt_c_e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4:13" x14ac:dyDescent="0.2">
      <c r="D1745" t="s">
        <v>3460</v>
      </c>
      <c r="E1745" t="str">
        <v>NMNt_c_n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4:13" x14ac:dyDescent="0.2">
      <c r="D1746" t="s">
        <v>3460</v>
      </c>
      <c r="E1746" t="str">
        <v>NMNt_c_x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4:13" x14ac:dyDescent="0.2">
      <c r="D1747" t="s">
        <v>3504</v>
      </c>
      <c r="E1747" t="str">
        <v>NNAM_c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4:13" x14ac:dyDescent="0.2">
      <c r="D1748" t="s">
        <v>3504</v>
      </c>
      <c r="E1748" t="str">
        <v>NNATi_c</v>
      </c>
      <c r="F1748">
        <v>2.0000000000865198E-5</v>
      </c>
      <c r="G1748">
        <v>2.0000000000197299E-5</v>
      </c>
      <c r="H1748">
        <v>0</v>
      </c>
      <c r="I1748">
        <v>0</v>
      </c>
      <c r="J1748">
        <v>2.0000000000865198E-5</v>
      </c>
      <c r="K1748">
        <v>2.0000000000197299E-5</v>
      </c>
      <c r="L1748">
        <v>1</v>
      </c>
      <c r="M1748">
        <v>1</v>
      </c>
    </row>
    <row r="1749" spans="4:13" x14ac:dyDescent="0.2">
      <c r="D1749" t="s">
        <v>3504</v>
      </c>
      <c r="E1749" t="str">
        <v>NNDPR_c</v>
      </c>
      <c r="F1749">
        <v>1.9999999999975299E-5</v>
      </c>
      <c r="G1749">
        <v>1.9999999974884201E-5</v>
      </c>
      <c r="H1749">
        <v>0</v>
      </c>
      <c r="I1749">
        <v>0</v>
      </c>
      <c r="J1749">
        <v>1.9999999999975299E-5</v>
      </c>
      <c r="K1749">
        <v>1.9999999974884201E-5</v>
      </c>
      <c r="L1749">
        <v>1</v>
      </c>
      <c r="M1749">
        <v>1</v>
      </c>
    </row>
    <row r="1750" spans="4:13" x14ac:dyDescent="0.2">
      <c r="D1750" t="s">
        <v>3504</v>
      </c>
      <c r="E1750" t="str">
        <v>NNDPR_m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4:13" x14ac:dyDescent="0.2">
      <c r="D1751" t="s">
        <v>3504</v>
      </c>
      <c r="E1751" t="str">
        <v>NNMT_c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4:13" x14ac:dyDescent="0.2">
      <c r="D1752" t="s">
        <v>3460</v>
      </c>
      <c r="E1752" t="str">
        <v>NO3t_c_e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4:13" x14ac:dyDescent="0.2">
      <c r="D1753" t="s">
        <v>3471</v>
      </c>
      <c r="E1753" t="str">
        <v>NOX_c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4:13" x14ac:dyDescent="0.2">
      <c r="D1754" t="s">
        <v>3496</v>
      </c>
      <c r="E1754" t="str">
        <v>NTD10pp_c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4:13" x14ac:dyDescent="0.2">
      <c r="D1755" t="s">
        <v>3496</v>
      </c>
      <c r="E1755" t="str">
        <v>NTD1pp_c</v>
      </c>
      <c r="F1755">
        <v>0</v>
      </c>
      <c r="G1755">
        <v>157.73231508761299</v>
      </c>
      <c r="H1755">
        <v>0</v>
      </c>
      <c r="I1755">
        <v>0</v>
      </c>
      <c r="J1755">
        <v>0</v>
      </c>
      <c r="K1755">
        <v>157.73231508761299</v>
      </c>
      <c r="L1755">
        <v>0</v>
      </c>
      <c r="M1755">
        <v>1</v>
      </c>
    </row>
    <row r="1756" spans="4:13" x14ac:dyDescent="0.2">
      <c r="D1756" t="s">
        <v>3496</v>
      </c>
      <c r="E1756" t="str">
        <v>NTD2pp_c</v>
      </c>
      <c r="F1756">
        <v>0</v>
      </c>
      <c r="G1756">
        <v>157.73231508761199</v>
      </c>
      <c r="H1756">
        <v>0</v>
      </c>
      <c r="I1756">
        <v>0</v>
      </c>
      <c r="J1756">
        <v>0</v>
      </c>
      <c r="K1756">
        <v>157.73231508761199</v>
      </c>
      <c r="L1756">
        <v>0</v>
      </c>
      <c r="M1756">
        <v>1</v>
      </c>
    </row>
    <row r="1757" spans="4:13" x14ac:dyDescent="0.2">
      <c r="D1757" t="s">
        <v>3496</v>
      </c>
      <c r="E1757" t="str">
        <v>NTD3pp_c</v>
      </c>
      <c r="F1757">
        <v>0</v>
      </c>
      <c r="G1757">
        <v>1.93220430551335</v>
      </c>
      <c r="H1757">
        <v>0</v>
      </c>
      <c r="I1757">
        <v>0</v>
      </c>
      <c r="J1757">
        <v>0</v>
      </c>
      <c r="K1757">
        <v>1.93220430551335</v>
      </c>
      <c r="L1757">
        <v>0</v>
      </c>
      <c r="M1757">
        <v>1</v>
      </c>
    </row>
    <row r="1758" spans="4:13" x14ac:dyDescent="0.2">
      <c r="D1758" t="s">
        <v>3496</v>
      </c>
      <c r="E1758" t="str">
        <v>NTD4pp_c</v>
      </c>
      <c r="F1758">
        <v>0</v>
      </c>
      <c r="G1758">
        <v>157.73231508761199</v>
      </c>
      <c r="H1758">
        <v>0</v>
      </c>
      <c r="I1758">
        <v>0</v>
      </c>
      <c r="J1758">
        <v>0</v>
      </c>
      <c r="K1758">
        <v>157.73231508761199</v>
      </c>
      <c r="L1758">
        <v>0</v>
      </c>
      <c r="M1758">
        <v>1</v>
      </c>
    </row>
    <row r="1759" spans="4:13" x14ac:dyDescent="0.2">
      <c r="D1759" t="s">
        <v>3496</v>
      </c>
      <c r="E1759" t="str">
        <v>NTD5_c</v>
      </c>
      <c r="F1759">
        <v>0</v>
      </c>
      <c r="G1759">
        <v>157.73231508761299</v>
      </c>
      <c r="H1759">
        <v>0</v>
      </c>
      <c r="I1759">
        <v>0</v>
      </c>
      <c r="J1759">
        <v>0</v>
      </c>
      <c r="K1759">
        <v>157.73231508761299</v>
      </c>
      <c r="L1759">
        <v>0</v>
      </c>
      <c r="M1759">
        <v>1</v>
      </c>
    </row>
    <row r="1760" spans="4:13" x14ac:dyDescent="0.2">
      <c r="D1760" t="s">
        <v>3496</v>
      </c>
      <c r="E1760" t="str">
        <v>NTD6pp_c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4:13" x14ac:dyDescent="0.2">
      <c r="D1761" t="s">
        <v>3496</v>
      </c>
      <c r="E1761" t="str">
        <v>NTD7pp_c</v>
      </c>
      <c r="F1761">
        <v>0</v>
      </c>
      <c r="G1761">
        <v>157.73231508761299</v>
      </c>
      <c r="H1761">
        <v>0</v>
      </c>
      <c r="I1761">
        <v>0</v>
      </c>
      <c r="J1761">
        <v>0</v>
      </c>
      <c r="K1761">
        <v>157.73231508761299</v>
      </c>
      <c r="L1761">
        <v>0</v>
      </c>
      <c r="M1761">
        <v>1</v>
      </c>
    </row>
    <row r="1762" spans="4:13" x14ac:dyDescent="0.2">
      <c r="D1762" t="s">
        <v>3496</v>
      </c>
      <c r="E1762" t="str">
        <v>NTD8_c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4:13" x14ac:dyDescent="0.2">
      <c r="D1763" t="s">
        <v>3496</v>
      </c>
      <c r="E1763" t="str">
        <v>NTP10_c</v>
      </c>
      <c r="F1763">
        <v>0</v>
      </c>
      <c r="G1763">
        <v>157.732315087617</v>
      </c>
      <c r="H1763">
        <v>0</v>
      </c>
      <c r="I1763">
        <v>0</v>
      </c>
      <c r="J1763">
        <v>0</v>
      </c>
      <c r="K1763">
        <v>157.732315087617</v>
      </c>
      <c r="L1763">
        <v>0</v>
      </c>
      <c r="M1763">
        <v>1</v>
      </c>
    </row>
    <row r="1764" spans="4:13" x14ac:dyDescent="0.2">
      <c r="D1764" t="s">
        <v>3496</v>
      </c>
      <c r="E1764" t="str">
        <v>NTP3_c</v>
      </c>
      <c r="F1764">
        <v>0</v>
      </c>
      <c r="G1764">
        <v>157.732315087617</v>
      </c>
      <c r="H1764">
        <v>0</v>
      </c>
      <c r="I1764">
        <v>0</v>
      </c>
      <c r="J1764">
        <v>0</v>
      </c>
      <c r="K1764">
        <v>157.732315087617</v>
      </c>
      <c r="L1764">
        <v>0</v>
      </c>
      <c r="M1764">
        <v>1</v>
      </c>
    </row>
    <row r="1765" spans="4:13" x14ac:dyDescent="0.2">
      <c r="D1765" t="s">
        <v>3496</v>
      </c>
      <c r="E1765" t="str">
        <v>NTP4_c</v>
      </c>
      <c r="F1765">
        <v>0</v>
      </c>
      <c r="G1765">
        <v>157.73231508761199</v>
      </c>
      <c r="H1765">
        <v>0</v>
      </c>
      <c r="I1765">
        <v>0</v>
      </c>
      <c r="J1765">
        <v>0</v>
      </c>
      <c r="K1765">
        <v>157.73231508761199</v>
      </c>
      <c r="L1765">
        <v>0</v>
      </c>
      <c r="M1765">
        <v>1</v>
      </c>
    </row>
    <row r="1766" spans="4:13" x14ac:dyDescent="0.2">
      <c r="D1766" t="s">
        <v>3496</v>
      </c>
      <c r="E1766" t="str">
        <v>NTP5_c</v>
      </c>
      <c r="F1766">
        <v>0</v>
      </c>
      <c r="G1766">
        <v>157.732315087617</v>
      </c>
      <c r="H1766">
        <v>0</v>
      </c>
      <c r="I1766">
        <v>0</v>
      </c>
      <c r="J1766">
        <v>0</v>
      </c>
      <c r="K1766">
        <v>157.732315087617</v>
      </c>
      <c r="L1766">
        <v>0</v>
      </c>
      <c r="M1766">
        <v>1</v>
      </c>
    </row>
    <row r="1767" spans="4:13" x14ac:dyDescent="0.2">
      <c r="D1767" t="s">
        <v>3496</v>
      </c>
      <c r="E1767" t="str">
        <v>NTP7_c</v>
      </c>
      <c r="F1767">
        <v>0</v>
      </c>
      <c r="G1767">
        <v>157.732315087617</v>
      </c>
      <c r="H1767">
        <v>0</v>
      </c>
      <c r="I1767">
        <v>0</v>
      </c>
      <c r="J1767">
        <v>0</v>
      </c>
      <c r="K1767">
        <v>157.732315087617</v>
      </c>
      <c r="L1767">
        <v>0</v>
      </c>
      <c r="M1767">
        <v>1</v>
      </c>
    </row>
    <row r="1768" spans="4:13" x14ac:dyDescent="0.2">
      <c r="D1768" t="s">
        <v>3546</v>
      </c>
      <c r="E1768" t="str">
        <v>NTPDA2_c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4:13" x14ac:dyDescent="0.2">
      <c r="D1769" t="s">
        <v>3460</v>
      </c>
      <c r="E1769" t="str">
        <v>O2t_c_e</v>
      </c>
      <c r="F1769">
        <v>0.97941456465771204</v>
      </c>
      <c r="G1769">
        <v>25.419658908298398</v>
      </c>
      <c r="H1769">
        <v>0</v>
      </c>
      <c r="I1769">
        <v>0</v>
      </c>
      <c r="J1769">
        <v>0.97941456465771204</v>
      </c>
      <c r="K1769">
        <v>25.419658908298398</v>
      </c>
      <c r="L1769">
        <v>1</v>
      </c>
      <c r="M1769">
        <v>1</v>
      </c>
    </row>
    <row r="1770" spans="4:13" x14ac:dyDescent="0.2">
      <c r="D1770" t="s">
        <v>3460</v>
      </c>
      <c r="E1770" t="str">
        <v>O2t_c_m</v>
      </c>
      <c r="F1770">
        <v>0.84893158762673604</v>
      </c>
      <c r="G1770">
        <v>25.289175931267401</v>
      </c>
      <c r="H1770">
        <v>0</v>
      </c>
      <c r="I1770">
        <v>0</v>
      </c>
      <c r="J1770">
        <v>0.84893158762673604</v>
      </c>
      <c r="K1770">
        <v>25.289175931267401</v>
      </c>
      <c r="L1770">
        <v>1</v>
      </c>
      <c r="M1770">
        <v>1</v>
      </c>
    </row>
    <row r="1771" spans="4:13" x14ac:dyDescent="0.2">
      <c r="D1771" t="s">
        <v>3460</v>
      </c>
      <c r="E1771" t="str">
        <v>O2t_c_r</v>
      </c>
      <c r="F1771">
        <v>1.0661149999999999E-2</v>
      </c>
      <c r="G1771">
        <v>0.49061826231987898</v>
      </c>
      <c r="H1771">
        <v>0</v>
      </c>
      <c r="I1771">
        <v>0</v>
      </c>
      <c r="J1771">
        <v>1.0661149999999999E-2</v>
      </c>
      <c r="K1771">
        <v>0.49061826231987898</v>
      </c>
      <c r="L1771">
        <v>1</v>
      </c>
      <c r="M1771">
        <v>1</v>
      </c>
    </row>
    <row r="1772" spans="4:13" x14ac:dyDescent="0.2">
      <c r="D1772" t="s">
        <v>3460</v>
      </c>
      <c r="E1772" t="str">
        <v>O2t_c_rm</v>
      </c>
      <c r="F1772">
        <v>2.7412927030999901E-2</v>
      </c>
      <c r="G1772">
        <v>6.3282776098475102</v>
      </c>
      <c r="H1772">
        <v>0</v>
      </c>
      <c r="I1772">
        <v>0</v>
      </c>
      <c r="J1772">
        <v>2.7412927030999901E-2</v>
      </c>
      <c r="K1772">
        <v>6.3282776098475102</v>
      </c>
      <c r="L1772">
        <v>1</v>
      </c>
      <c r="M1772">
        <v>1</v>
      </c>
    </row>
    <row r="1773" spans="4:13" x14ac:dyDescent="0.2">
      <c r="D1773" t="s">
        <v>3460</v>
      </c>
      <c r="E1773" t="str">
        <v>O2t_c_x</v>
      </c>
      <c r="F1773">
        <v>0</v>
      </c>
      <c r="G1773">
        <v>15.494221594508</v>
      </c>
      <c r="H1773">
        <v>0</v>
      </c>
      <c r="I1773">
        <v>0</v>
      </c>
      <c r="J1773">
        <v>0</v>
      </c>
      <c r="K1773">
        <v>15.494221594508</v>
      </c>
      <c r="L1773">
        <v>0</v>
      </c>
      <c r="M1773">
        <v>1</v>
      </c>
    </row>
    <row r="1774" spans="4:13" x14ac:dyDescent="0.2">
      <c r="D1774" t="s">
        <v>3489</v>
      </c>
      <c r="E1774" t="str">
        <v>OAADC_c</v>
      </c>
      <c r="F1774">
        <v>0</v>
      </c>
      <c r="G1774">
        <v>157.73231508761199</v>
      </c>
      <c r="H1774">
        <v>0</v>
      </c>
      <c r="I1774">
        <v>0</v>
      </c>
      <c r="J1774">
        <v>0</v>
      </c>
      <c r="K1774">
        <v>157.73231508761199</v>
      </c>
      <c r="L1774">
        <v>0</v>
      </c>
      <c r="M1774">
        <v>1</v>
      </c>
    </row>
    <row r="1775" spans="4:13" x14ac:dyDescent="0.2">
      <c r="D1775" t="s">
        <v>3460</v>
      </c>
      <c r="E1775" t="str">
        <v>OAAt_c_e</v>
      </c>
      <c r="F1775">
        <v>0</v>
      </c>
      <c r="G1775">
        <v>6.4552758116304796</v>
      </c>
      <c r="H1775">
        <v>0</v>
      </c>
      <c r="I1775">
        <v>0</v>
      </c>
      <c r="J1775">
        <v>0</v>
      </c>
      <c r="K1775">
        <v>6.4552758116304796</v>
      </c>
      <c r="L1775">
        <v>0</v>
      </c>
      <c r="M1775">
        <v>1</v>
      </c>
    </row>
    <row r="1776" spans="4:13" x14ac:dyDescent="0.2">
      <c r="D1776" t="s">
        <v>3460</v>
      </c>
      <c r="E1776" t="str">
        <v>OAAtps_m</v>
      </c>
      <c r="F1776">
        <v>0</v>
      </c>
      <c r="G1776">
        <v>17.381121589927599</v>
      </c>
      <c r="H1776">
        <v>0</v>
      </c>
      <c r="I1776">
        <v>0</v>
      </c>
      <c r="J1776">
        <v>0</v>
      </c>
      <c r="K1776">
        <v>17.381121589927599</v>
      </c>
      <c r="L1776">
        <v>0</v>
      </c>
      <c r="M1776">
        <v>1</v>
      </c>
    </row>
    <row r="1777" spans="4:13" x14ac:dyDescent="0.2">
      <c r="D1777" t="s">
        <v>3471</v>
      </c>
      <c r="E1777" t="str">
        <v>OAR1_c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4:13" x14ac:dyDescent="0.2">
      <c r="D1778" t="s">
        <v>3471</v>
      </c>
      <c r="E1778" t="str">
        <v>OAR2_c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4:13" x14ac:dyDescent="0.2">
      <c r="D1779" t="s">
        <v>3488</v>
      </c>
      <c r="E1779" t="str">
        <v>OAR3_m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4:13" x14ac:dyDescent="0.2">
      <c r="D1780" t="s">
        <v>3480</v>
      </c>
      <c r="E1780" t="str">
        <v>OCBT_c</v>
      </c>
      <c r="F1780">
        <v>1.52604E-2</v>
      </c>
      <c r="G1780">
        <v>29.495035804901299</v>
      </c>
      <c r="H1780">
        <v>0</v>
      </c>
      <c r="I1780">
        <v>0</v>
      </c>
      <c r="J1780">
        <v>1.52604E-2</v>
      </c>
      <c r="K1780">
        <v>29.495035804901299</v>
      </c>
      <c r="L1780">
        <v>1</v>
      </c>
      <c r="M1780">
        <v>1</v>
      </c>
    </row>
    <row r="1781" spans="4:13" x14ac:dyDescent="0.2">
      <c r="D1781" t="s">
        <v>3460</v>
      </c>
      <c r="E1781" t="str">
        <v>OCDCAt_c_e</v>
      </c>
      <c r="F1781">
        <v>-0.80811311804882102</v>
      </c>
      <c r="G1781">
        <v>0</v>
      </c>
      <c r="H1781">
        <v>0</v>
      </c>
      <c r="I1781">
        <v>0</v>
      </c>
      <c r="J1781">
        <v>-0.80811311804882102</v>
      </c>
      <c r="K1781">
        <v>0</v>
      </c>
      <c r="L1781">
        <v>-1</v>
      </c>
      <c r="M1781">
        <v>0</v>
      </c>
    </row>
    <row r="1782" spans="4:13" x14ac:dyDescent="0.2">
      <c r="D1782" t="s">
        <v>3460</v>
      </c>
      <c r="E1782" t="str">
        <v>OCDCAt_c_en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4:13" x14ac:dyDescent="0.2">
      <c r="D1783" t="s">
        <v>3460</v>
      </c>
      <c r="E1783" t="str">
        <v>OCDCAt_c_l</v>
      </c>
      <c r="F1783">
        <v>0</v>
      </c>
      <c r="G1783">
        <v>78.866184188905393</v>
      </c>
      <c r="H1783">
        <v>0</v>
      </c>
      <c r="I1783">
        <v>0</v>
      </c>
      <c r="J1783">
        <v>0</v>
      </c>
      <c r="K1783">
        <v>78.866184188905393</v>
      </c>
      <c r="L1783">
        <v>0</v>
      </c>
      <c r="M1783">
        <v>1</v>
      </c>
    </row>
    <row r="1784" spans="4:13" x14ac:dyDescent="0.2">
      <c r="D1784" t="s">
        <v>3460</v>
      </c>
      <c r="E1784" t="str">
        <v>OCDCAt_c_mm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4:13" x14ac:dyDescent="0.2">
      <c r="D1785" t="s">
        <v>3460</v>
      </c>
      <c r="E1785" t="str">
        <v>OCDCAt_c_rm</v>
      </c>
      <c r="F1785">
        <v>-20.070078766702899</v>
      </c>
      <c r="G1785">
        <v>78.866184188905393</v>
      </c>
      <c r="H1785">
        <v>0</v>
      </c>
      <c r="I1785">
        <v>0</v>
      </c>
      <c r="J1785">
        <v>-20.070078766702899</v>
      </c>
      <c r="K1785">
        <v>78.866184188905393</v>
      </c>
      <c r="L1785">
        <v>-1</v>
      </c>
      <c r="M1785">
        <v>1</v>
      </c>
    </row>
    <row r="1786" spans="4:13" x14ac:dyDescent="0.2">
      <c r="D1786" t="s">
        <v>3460</v>
      </c>
      <c r="E1786" t="str">
        <v>OCDCEAt_c_e</v>
      </c>
      <c r="F1786">
        <v>-0.79666165628190899</v>
      </c>
      <c r="G1786">
        <v>0</v>
      </c>
      <c r="H1786">
        <v>0</v>
      </c>
      <c r="I1786">
        <v>0</v>
      </c>
      <c r="J1786">
        <v>-0.79666165628190899</v>
      </c>
      <c r="K1786">
        <v>0</v>
      </c>
      <c r="L1786">
        <v>-1</v>
      </c>
      <c r="M1786">
        <v>0</v>
      </c>
    </row>
    <row r="1787" spans="4:13" x14ac:dyDescent="0.2">
      <c r="D1787" t="s">
        <v>3460</v>
      </c>
      <c r="E1787" t="str">
        <v>OCDCEAt_c_en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4:13" x14ac:dyDescent="0.2">
      <c r="D1788" t="s">
        <v>3460</v>
      </c>
      <c r="E1788" t="str">
        <v>OCDCEAt_c_l</v>
      </c>
      <c r="F1788">
        <v>0</v>
      </c>
      <c r="G1788">
        <v>78.8662064579119</v>
      </c>
      <c r="H1788">
        <v>0</v>
      </c>
      <c r="I1788">
        <v>0</v>
      </c>
      <c r="J1788">
        <v>0</v>
      </c>
      <c r="K1788">
        <v>78.8662064579119</v>
      </c>
      <c r="L1788">
        <v>0</v>
      </c>
      <c r="M1788">
        <v>1</v>
      </c>
    </row>
    <row r="1789" spans="4:13" x14ac:dyDescent="0.2">
      <c r="D1789" t="s">
        <v>3460</v>
      </c>
      <c r="E1789" t="str">
        <v>OCDCEAt_c_rm</v>
      </c>
      <c r="F1789">
        <v>-36.851721937382798</v>
      </c>
      <c r="G1789">
        <v>78.866206457912199</v>
      </c>
      <c r="H1789">
        <v>0</v>
      </c>
      <c r="I1789">
        <v>0</v>
      </c>
      <c r="J1789">
        <v>-36.851721937382798</v>
      </c>
      <c r="K1789">
        <v>78.866206457912199</v>
      </c>
      <c r="L1789">
        <v>-1</v>
      </c>
      <c r="M1789">
        <v>1</v>
      </c>
    </row>
    <row r="1790" spans="4:13" x14ac:dyDescent="0.2">
      <c r="D1790" t="s">
        <v>3472</v>
      </c>
      <c r="E1790" t="str">
        <v>OCOAT1_m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4:13" x14ac:dyDescent="0.2">
      <c r="D1791" t="s">
        <v>3460</v>
      </c>
      <c r="E1791" t="str">
        <v>OCTAt_c_e</v>
      </c>
      <c r="F1791">
        <v>-1.41453366678264</v>
      </c>
      <c r="G1791">
        <v>0</v>
      </c>
      <c r="H1791">
        <v>0</v>
      </c>
      <c r="I1791">
        <v>0</v>
      </c>
      <c r="J1791">
        <v>-1.41453366678264</v>
      </c>
      <c r="K1791">
        <v>0</v>
      </c>
      <c r="L1791">
        <v>-1</v>
      </c>
      <c r="M1791">
        <v>0</v>
      </c>
    </row>
    <row r="1792" spans="4:13" x14ac:dyDescent="0.2">
      <c r="D1792" t="s">
        <v>3460</v>
      </c>
      <c r="E1792" t="str">
        <v>OCTAt_c_x</v>
      </c>
      <c r="F1792">
        <v>-1.41453366678265</v>
      </c>
      <c r="G1792">
        <v>0</v>
      </c>
      <c r="H1792">
        <v>0</v>
      </c>
      <c r="I1792">
        <v>0</v>
      </c>
      <c r="J1792">
        <v>-1.41453366678265</v>
      </c>
      <c r="K1792">
        <v>0</v>
      </c>
      <c r="L1792">
        <v>-1</v>
      </c>
      <c r="M1792">
        <v>0</v>
      </c>
    </row>
    <row r="1793" spans="4:13" x14ac:dyDescent="0.2">
      <c r="D1793" t="s">
        <v>3460</v>
      </c>
      <c r="E1793" t="str">
        <v>ODECOAt_c_l</v>
      </c>
      <c r="F1793">
        <v>-78.866206457912398</v>
      </c>
      <c r="G1793">
        <v>16.340312078839901</v>
      </c>
      <c r="H1793">
        <v>0</v>
      </c>
      <c r="I1793">
        <v>0</v>
      </c>
      <c r="J1793">
        <v>-78.866206457912398</v>
      </c>
      <c r="K1793">
        <v>16.340312078839901</v>
      </c>
      <c r="L1793">
        <v>-1</v>
      </c>
      <c r="M1793">
        <v>1</v>
      </c>
    </row>
    <row r="1794" spans="4:13" x14ac:dyDescent="0.2">
      <c r="D1794" t="s">
        <v>3460</v>
      </c>
      <c r="E1794" t="str">
        <v>ODECOAt_c_mm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4:13" x14ac:dyDescent="0.2">
      <c r="D1795" t="s">
        <v>3460</v>
      </c>
      <c r="E1795" t="str">
        <v>ODECOAt_c_rm</v>
      </c>
      <c r="F1795">
        <v>-78.871001276755194</v>
      </c>
      <c r="G1795">
        <v>16.335517259996799</v>
      </c>
      <c r="H1795">
        <v>0</v>
      </c>
      <c r="I1795">
        <v>0</v>
      </c>
      <c r="J1795">
        <v>-78.871001276755194</v>
      </c>
      <c r="K1795">
        <v>16.335517259996799</v>
      </c>
      <c r="L1795">
        <v>-1</v>
      </c>
      <c r="M1795">
        <v>1</v>
      </c>
    </row>
    <row r="1796" spans="4:13" x14ac:dyDescent="0.2">
      <c r="D1796" t="s">
        <v>3548</v>
      </c>
      <c r="E1796" t="str">
        <v>OGLYCANS_B3GAT1_r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4:13" x14ac:dyDescent="0.2">
      <c r="D1797" t="s">
        <v>3525</v>
      </c>
      <c r="E1797" t="str">
        <v>OGLYCANS1_r</v>
      </c>
      <c r="F1797">
        <v>4.7787999999999997E-3</v>
      </c>
      <c r="G1797">
        <v>4.7787999999999997E-3</v>
      </c>
      <c r="H1797">
        <v>0</v>
      </c>
      <c r="I1797">
        <v>0</v>
      </c>
      <c r="J1797">
        <v>4.7787999999999997E-3</v>
      </c>
      <c r="K1797">
        <v>4.7787999999999997E-3</v>
      </c>
      <c r="L1797">
        <v>1</v>
      </c>
      <c r="M1797">
        <v>1</v>
      </c>
    </row>
    <row r="1798" spans="4:13" x14ac:dyDescent="0.2">
      <c r="D1798" t="s">
        <v>3525</v>
      </c>
      <c r="E1798" t="str">
        <v>OGLYCANS2_g</v>
      </c>
      <c r="F1798">
        <v>4.7787999999999997E-3</v>
      </c>
      <c r="G1798">
        <v>4.7787999999999997E-3</v>
      </c>
      <c r="H1798">
        <v>0</v>
      </c>
      <c r="I1798">
        <v>0</v>
      </c>
      <c r="J1798">
        <v>4.7787999999999997E-3</v>
      </c>
      <c r="K1798">
        <v>4.7787999999999997E-3</v>
      </c>
      <c r="L1798">
        <v>1</v>
      </c>
      <c r="M1798">
        <v>1</v>
      </c>
    </row>
    <row r="1799" spans="4:13" x14ac:dyDescent="0.2">
      <c r="D1799" t="s">
        <v>3525</v>
      </c>
      <c r="E1799" t="str">
        <v>OGLYCANS3_g</v>
      </c>
      <c r="F1799">
        <v>4.7787999999999997E-3</v>
      </c>
      <c r="G1799">
        <v>4.7787999999999997E-3</v>
      </c>
      <c r="H1799">
        <v>0</v>
      </c>
      <c r="I1799">
        <v>0</v>
      </c>
      <c r="J1799">
        <v>4.7787999999999997E-3</v>
      </c>
      <c r="K1799">
        <v>4.7787999999999997E-3</v>
      </c>
      <c r="L1799">
        <v>1</v>
      </c>
      <c r="M1799">
        <v>1</v>
      </c>
    </row>
    <row r="1800" spans="4:13" x14ac:dyDescent="0.2">
      <c r="D1800" t="s">
        <v>3525</v>
      </c>
      <c r="E1800" t="str">
        <v>OGLYCANS4_g</v>
      </c>
      <c r="F1800">
        <v>4.7787999999999997E-3</v>
      </c>
      <c r="G1800">
        <v>4.7787999999999997E-3</v>
      </c>
      <c r="H1800">
        <v>0</v>
      </c>
      <c r="I1800">
        <v>0</v>
      </c>
      <c r="J1800">
        <v>4.7787999999999997E-3</v>
      </c>
      <c r="K1800">
        <v>4.7787999999999997E-3</v>
      </c>
      <c r="L1800">
        <v>1</v>
      </c>
      <c r="M1800">
        <v>1</v>
      </c>
    </row>
    <row r="1801" spans="4:13" x14ac:dyDescent="0.2">
      <c r="D1801" t="s">
        <v>3525</v>
      </c>
      <c r="E1801" t="str">
        <v>OGLYCANS5_g</v>
      </c>
      <c r="F1801">
        <v>4.7787999999999997E-3</v>
      </c>
      <c r="G1801">
        <v>4.7787999999999997E-3</v>
      </c>
      <c r="H1801">
        <v>0</v>
      </c>
      <c r="I1801">
        <v>0</v>
      </c>
      <c r="J1801">
        <v>4.7787999999999997E-3</v>
      </c>
      <c r="K1801">
        <v>4.7787999999999997E-3</v>
      </c>
      <c r="L1801">
        <v>1</v>
      </c>
      <c r="M1801">
        <v>1</v>
      </c>
    </row>
    <row r="1802" spans="4:13" x14ac:dyDescent="0.2">
      <c r="D1802" t="s">
        <v>3494</v>
      </c>
      <c r="E1802" t="str">
        <v>OMCDC_c</v>
      </c>
      <c r="F1802">
        <v>3.1667300000000002E-2</v>
      </c>
      <c r="G1802">
        <v>3.1667300000000002E-2</v>
      </c>
      <c r="H1802">
        <v>0</v>
      </c>
      <c r="I1802">
        <v>0</v>
      </c>
      <c r="J1802">
        <v>3.1667300000000002E-2</v>
      </c>
      <c r="K1802">
        <v>3.1667300000000002E-2</v>
      </c>
      <c r="L1802">
        <v>1</v>
      </c>
      <c r="M1802">
        <v>1</v>
      </c>
    </row>
    <row r="1803" spans="4:13" x14ac:dyDescent="0.2">
      <c r="D1803" t="s">
        <v>3494</v>
      </c>
      <c r="E1803" t="str">
        <v>OMCDC_m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4:13" x14ac:dyDescent="0.2">
      <c r="D1804" t="s">
        <v>3508</v>
      </c>
      <c r="E1804" t="str">
        <v>OMPDC_c</v>
      </c>
      <c r="F1804">
        <v>1.2566999999999899E-2</v>
      </c>
      <c r="G1804">
        <v>1.9902051172414099</v>
      </c>
      <c r="H1804">
        <v>0</v>
      </c>
      <c r="I1804">
        <v>0</v>
      </c>
      <c r="J1804">
        <v>1.2566999999999899E-2</v>
      </c>
      <c r="K1804">
        <v>1.9902051172414099</v>
      </c>
      <c r="L1804">
        <v>1</v>
      </c>
      <c r="M1804">
        <v>1</v>
      </c>
    </row>
    <row r="1805" spans="4:13" x14ac:dyDescent="0.2">
      <c r="D1805" t="s">
        <v>3541</v>
      </c>
      <c r="E1805" t="str">
        <v>OPAH_c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4:13" x14ac:dyDescent="0.2">
      <c r="D1806" t="s">
        <v>3480</v>
      </c>
      <c r="E1806" t="str">
        <v>ORNCD_m</v>
      </c>
      <c r="F1806">
        <v>0</v>
      </c>
      <c r="G1806">
        <v>11.310880489089801</v>
      </c>
      <c r="H1806">
        <v>0</v>
      </c>
      <c r="I1806">
        <v>0</v>
      </c>
      <c r="J1806">
        <v>0</v>
      </c>
      <c r="K1806">
        <v>11.310880489089801</v>
      </c>
      <c r="L1806">
        <v>0</v>
      </c>
      <c r="M1806">
        <v>1</v>
      </c>
    </row>
    <row r="1807" spans="4:13" x14ac:dyDescent="0.2">
      <c r="D1807" t="s">
        <v>3480</v>
      </c>
      <c r="E1807" t="str">
        <v>ORNDC_c</v>
      </c>
      <c r="F1807">
        <v>1.0000000000002999E-5</v>
      </c>
      <c r="G1807">
        <v>3.5933814901811298</v>
      </c>
      <c r="H1807">
        <v>0</v>
      </c>
      <c r="I1807">
        <v>0</v>
      </c>
      <c r="J1807">
        <v>1.0000000000002999E-5</v>
      </c>
      <c r="K1807">
        <v>3.5933814901811298</v>
      </c>
      <c r="L1807">
        <v>1</v>
      </c>
      <c r="M1807">
        <v>1</v>
      </c>
    </row>
    <row r="1808" spans="4:13" x14ac:dyDescent="0.2">
      <c r="D1808" t="s">
        <v>3471</v>
      </c>
      <c r="E1808" t="str">
        <v>ORNN5MOX_c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4:13" x14ac:dyDescent="0.2">
      <c r="D1809" t="s">
        <v>3480</v>
      </c>
      <c r="E1809" t="str">
        <v>ORNTA_c</v>
      </c>
      <c r="F1809">
        <v>0</v>
      </c>
      <c r="G1809">
        <v>11.31088048909</v>
      </c>
      <c r="H1809">
        <v>0</v>
      </c>
      <c r="I1809">
        <v>0</v>
      </c>
      <c r="J1809">
        <v>0</v>
      </c>
      <c r="K1809">
        <v>11.31088048909</v>
      </c>
      <c r="L1809">
        <v>0</v>
      </c>
      <c r="M1809">
        <v>1</v>
      </c>
    </row>
    <row r="1810" spans="4:13" x14ac:dyDescent="0.2">
      <c r="D1810" t="s">
        <v>3480</v>
      </c>
      <c r="E1810" t="str">
        <v>ORNTACi_m</v>
      </c>
      <c r="F1810">
        <v>1.52704E-2</v>
      </c>
      <c r="G1810">
        <v>11.32615088909</v>
      </c>
      <c r="H1810">
        <v>0</v>
      </c>
      <c r="I1810">
        <v>0</v>
      </c>
      <c r="J1810">
        <v>1.52704E-2</v>
      </c>
      <c r="K1810">
        <v>11.32615088909</v>
      </c>
      <c r="L1810">
        <v>1</v>
      </c>
      <c r="M1810">
        <v>1</v>
      </c>
    </row>
    <row r="1811" spans="4:13" x14ac:dyDescent="0.2">
      <c r="D1811" t="s">
        <v>3460</v>
      </c>
      <c r="E1811" t="str">
        <v>ORNtpa_m</v>
      </c>
      <c r="F1811">
        <v>1.52704E-2</v>
      </c>
      <c r="G1811">
        <v>11.326150889089799</v>
      </c>
      <c r="H1811">
        <v>0</v>
      </c>
      <c r="I1811">
        <v>0</v>
      </c>
      <c r="J1811">
        <v>1.52704E-2</v>
      </c>
      <c r="K1811">
        <v>11.326150889089799</v>
      </c>
      <c r="L1811">
        <v>1</v>
      </c>
      <c r="M1811">
        <v>1</v>
      </c>
    </row>
    <row r="1812" spans="4:13" x14ac:dyDescent="0.2">
      <c r="D1812" t="s">
        <v>3460</v>
      </c>
      <c r="E1812" t="str">
        <v>ORNtps_e</v>
      </c>
      <c r="F1812">
        <v>-3.5933714901810601</v>
      </c>
      <c r="G1812">
        <v>0</v>
      </c>
      <c r="H1812">
        <v>0</v>
      </c>
      <c r="I1812">
        <v>0</v>
      </c>
      <c r="J1812">
        <v>-3.5933714901810601</v>
      </c>
      <c r="K1812">
        <v>0</v>
      </c>
      <c r="L1812">
        <v>-1</v>
      </c>
      <c r="M1812">
        <v>0</v>
      </c>
    </row>
    <row r="1813" spans="4:13" x14ac:dyDescent="0.2">
      <c r="D1813" t="s">
        <v>3508</v>
      </c>
      <c r="E1813" t="str">
        <v>ORPT_c</v>
      </c>
      <c r="F1813">
        <v>-1.99020511724136</v>
      </c>
      <c r="G1813">
        <v>-1.2566999999999899E-2</v>
      </c>
      <c r="H1813">
        <v>0</v>
      </c>
      <c r="I1813">
        <v>0</v>
      </c>
      <c r="J1813">
        <v>-1.99020511724136</v>
      </c>
      <c r="K1813">
        <v>-1.2566999999999899E-2</v>
      </c>
      <c r="L1813">
        <v>-1</v>
      </c>
      <c r="M1813">
        <v>-1</v>
      </c>
    </row>
    <row r="1814" spans="4:13" x14ac:dyDescent="0.2">
      <c r="D1814" t="s">
        <v>3465</v>
      </c>
      <c r="E1814" t="str">
        <v>P5CD2_m</v>
      </c>
      <c r="F1814">
        <v>0</v>
      </c>
      <c r="G1814">
        <v>15.7098285925859</v>
      </c>
      <c r="H1814">
        <v>0</v>
      </c>
      <c r="I1814">
        <v>0</v>
      </c>
      <c r="J1814">
        <v>0</v>
      </c>
      <c r="K1814">
        <v>15.7098285925859</v>
      </c>
      <c r="L1814">
        <v>0</v>
      </c>
      <c r="M1814">
        <v>1</v>
      </c>
    </row>
    <row r="1815" spans="4:13" x14ac:dyDescent="0.2">
      <c r="D1815" t="s">
        <v>3480</v>
      </c>
      <c r="E1815" t="str">
        <v>P5CR_c</v>
      </c>
      <c r="F1815">
        <v>0</v>
      </c>
      <c r="G1815">
        <v>15.7265122925862</v>
      </c>
      <c r="H1815">
        <v>0</v>
      </c>
      <c r="I1815">
        <v>0</v>
      </c>
      <c r="J1815">
        <v>0</v>
      </c>
      <c r="K1815">
        <v>15.7265122925862</v>
      </c>
      <c r="L1815">
        <v>0</v>
      </c>
      <c r="M1815">
        <v>1</v>
      </c>
    </row>
    <row r="1816" spans="4:13" x14ac:dyDescent="0.2">
      <c r="D1816" t="s">
        <v>3460</v>
      </c>
      <c r="E1816" t="str">
        <v>PACALDt_c_e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4:13" x14ac:dyDescent="0.2">
      <c r="D1817" t="s">
        <v>3460</v>
      </c>
      <c r="E1817" t="str">
        <v>PACALDt_c_m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4:13" x14ac:dyDescent="0.2">
      <c r="D1818" t="s">
        <v>3466</v>
      </c>
      <c r="E1818" t="str">
        <v>PACCOAE_c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4:13" x14ac:dyDescent="0.2">
      <c r="D1819" t="s">
        <v>3481</v>
      </c>
      <c r="E1819" t="str">
        <v>PACCOAE_x</v>
      </c>
      <c r="F1819">
        <v>0</v>
      </c>
      <c r="G1819">
        <v>78.866157543806196</v>
      </c>
      <c r="H1819">
        <v>0</v>
      </c>
      <c r="I1819">
        <v>0</v>
      </c>
      <c r="J1819">
        <v>0</v>
      </c>
      <c r="K1819">
        <v>78.866157543806196</v>
      </c>
      <c r="L1819">
        <v>0</v>
      </c>
      <c r="M1819">
        <v>1</v>
      </c>
    </row>
    <row r="1820" spans="4:13" x14ac:dyDescent="0.2">
      <c r="D1820" t="s">
        <v>3466</v>
      </c>
      <c r="E1820" t="str">
        <v>PACCOAL_x</v>
      </c>
      <c r="F1820">
        <v>0</v>
      </c>
      <c r="G1820">
        <v>78.866157543806295</v>
      </c>
      <c r="H1820">
        <v>0</v>
      </c>
      <c r="I1820">
        <v>0</v>
      </c>
      <c r="J1820">
        <v>0</v>
      </c>
      <c r="K1820">
        <v>78.866157543806295</v>
      </c>
      <c r="L1820">
        <v>0</v>
      </c>
      <c r="M1820">
        <v>1</v>
      </c>
    </row>
    <row r="1821" spans="4:13" x14ac:dyDescent="0.2">
      <c r="D1821" t="s">
        <v>3460</v>
      </c>
      <c r="E1821" t="str">
        <v>PACt_c_x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4:13" x14ac:dyDescent="0.2">
      <c r="D1822" t="s">
        <v>3466</v>
      </c>
      <c r="E1822" t="str">
        <v>PADAH_c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4:13" x14ac:dyDescent="0.2">
      <c r="D1823" t="s">
        <v>3549</v>
      </c>
      <c r="E1823" t="str">
        <v>PAFH_c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4:13" x14ac:dyDescent="0.2">
      <c r="D1824" t="s">
        <v>3460</v>
      </c>
      <c r="E1824" t="str">
        <v>PAIL35Pt_c_vm</v>
      </c>
      <c r="F1824">
        <v>-78.866157543805997</v>
      </c>
      <c r="G1824">
        <v>0</v>
      </c>
      <c r="H1824">
        <v>0</v>
      </c>
      <c r="I1824">
        <v>0</v>
      </c>
      <c r="J1824">
        <v>-78.866157543805997</v>
      </c>
      <c r="K1824">
        <v>0</v>
      </c>
      <c r="L1824">
        <v>-1</v>
      </c>
      <c r="M1824">
        <v>0</v>
      </c>
    </row>
    <row r="1825" spans="4:13" x14ac:dyDescent="0.2">
      <c r="D1825" t="s">
        <v>3460</v>
      </c>
      <c r="E1825" t="str">
        <v>PAIL35Pt_en_vm</v>
      </c>
      <c r="F1825">
        <v>-78.866157543805997</v>
      </c>
      <c r="G1825">
        <v>0</v>
      </c>
      <c r="H1825">
        <v>0</v>
      </c>
      <c r="I1825">
        <v>0</v>
      </c>
      <c r="J1825">
        <v>-78.866157543805997</v>
      </c>
      <c r="K1825">
        <v>0</v>
      </c>
      <c r="L1825">
        <v>-1</v>
      </c>
      <c r="M1825">
        <v>0</v>
      </c>
    </row>
    <row r="1826" spans="4:13" x14ac:dyDescent="0.2">
      <c r="D1826" t="s">
        <v>3544</v>
      </c>
      <c r="E1826" t="str">
        <v>PAIL3K_vm</v>
      </c>
      <c r="F1826">
        <v>0</v>
      </c>
      <c r="G1826">
        <v>157.73231508761199</v>
      </c>
      <c r="H1826">
        <v>0</v>
      </c>
      <c r="I1826">
        <v>0</v>
      </c>
      <c r="J1826">
        <v>0</v>
      </c>
      <c r="K1826">
        <v>157.73231508761199</v>
      </c>
      <c r="L1826">
        <v>0</v>
      </c>
      <c r="M1826">
        <v>1</v>
      </c>
    </row>
    <row r="1827" spans="4:13" x14ac:dyDescent="0.2">
      <c r="D1827" t="s">
        <v>3460</v>
      </c>
      <c r="E1827" t="str">
        <v>PAIL3Pt_gm_vm</v>
      </c>
      <c r="F1827">
        <v>-157.73231508761199</v>
      </c>
      <c r="G1827">
        <v>0</v>
      </c>
      <c r="H1827">
        <v>0</v>
      </c>
      <c r="I1827">
        <v>0</v>
      </c>
      <c r="J1827">
        <v>-157.73231508761199</v>
      </c>
      <c r="K1827">
        <v>0</v>
      </c>
      <c r="L1827">
        <v>-1</v>
      </c>
      <c r="M1827">
        <v>0</v>
      </c>
    </row>
    <row r="1828" spans="4:13" x14ac:dyDescent="0.2">
      <c r="D1828" t="s">
        <v>3460</v>
      </c>
      <c r="E1828" t="str">
        <v>PAIL3Pt_rm_vm</v>
      </c>
      <c r="F1828">
        <v>-157.73231508761199</v>
      </c>
      <c r="G1828">
        <v>0</v>
      </c>
      <c r="H1828">
        <v>0</v>
      </c>
      <c r="I1828">
        <v>0</v>
      </c>
      <c r="J1828">
        <v>-157.73231508761199</v>
      </c>
      <c r="K1828">
        <v>0</v>
      </c>
      <c r="L1828">
        <v>-1</v>
      </c>
      <c r="M1828">
        <v>0</v>
      </c>
    </row>
    <row r="1829" spans="4:13" x14ac:dyDescent="0.2">
      <c r="D1829" t="s">
        <v>3460</v>
      </c>
      <c r="E1829" t="str">
        <v>PAIL45Pt_c_en</v>
      </c>
      <c r="F1829">
        <v>-157.73231508761199</v>
      </c>
      <c r="G1829">
        <v>78.866157543805997</v>
      </c>
      <c r="H1829">
        <v>0</v>
      </c>
      <c r="I1829">
        <v>0</v>
      </c>
      <c r="J1829">
        <v>-157.73231508761199</v>
      </c>
      <c r="K1829">
        <v>78.866157543805997</v>
      </c>
      <c r="L1829">
        <v>-1</v>
      </c>
      <c r="M1829">
        <v>1</v>
      </c>
    </row>
    <row r="1830" spans="4:13" x14ac:dyDescent="0.2">
      <c r="D1830" t="s">
        <v>3460</v>
      </c>
      <c r="E1830" t="str">
        <v>PAIL45Pt_c_n</v>
      </c>
      <c r="F1830">
        <v>-78.866157543806494</v>
      </c>
      <c r="G1830">
        <v>0</v>
      </c>
      <c r="H1830">
        <v>0</v>
      </c>
      <c r="I1830">
        <v>0</v>
      </c>
      <c r="J1830">
        <v>-78.866157543806494</v>
      </c>
      <c r="K1830">
        <v>0</v>
      </c>
      <c r="L1830">
        <v>-1</v>
      </c>
      <c r="M1830">
        <v>0</v>
      </c>
    </row>
    <row r="1831" spans="4:13" x14ac:dyDescent="0.2">
      <c r="D1831" t="s">
        <v>3460</v>
      </c>
      <c r="E1831" t="str">
        <v>PAIL45Pt_en_rm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4:13" x14ac:dyDescent="0.2">
      <c r="D1832" t="s">
        <v>3544</v>
      </c>
      <c r="E1832" t="str">
        <v>PAIL4K_en</v>
      </c>
      <c r="F1832">
        <v>0</v>
      </c>
      <c r="G1832">
        <v>157.73231508761299</v>
      </c>
      <c r="H1832">
        <v>0</v>
      </c>
      <c r="I1832">
        <v>0</v>
      </c>
      <c r="J1832">
        <v>0</v>
      </c>
      <c r="K1832">
        <v>157.73231508761299</v>
      </c>
      <c r="L1832">
        <v>0</v>
      </c>
      <c r="M1832">
        <v>1</v>
      </c>
    </row>
    <row r="1833" spans="4:13" x14ac:dyDescent="0.2">
      <c r="D1833" t="s">
        <v>3544</v>
      </c>
      <c r="E1833" t="str">
        <v>PAIL4K_gm</v>
      </c>
      <c r="F1833">
        <v>0</v>
      </c>
      <c r="G1833">
        <v>157.73231508761299</v>
      </c>
      <c r="H1833">
        <v>0</v>
      </c>
      <c r="I1833">
        <v>0</v>
      </c>
      <c r="J1833">
        <v>0</v>
      </c>
      <c r="K1833">
        <v>157.73231508761299</v>
      </c>
      <c r="L1833">
        <v>0</v>
      </c>
      <c r="M1833">
        <v>1</v>
      </c>
    </row>
    <row r="1834" spans="4:13" x14ac:dyDescent="0.2">
      <c r="D1834" t="s">
        <v>3544</v>
      </c>
      <c r="E1834" t="str">
        <v>PAIL4K_n</v>
      </c>
      <c r="F1834">
        <v>0</v>
      </c>
      <c r="G1834">
        <v>78.866157543806594</v>
      </c>
      <c r="H1834">
        <v>0</v>
      </c>
      <c r="I1834">
        <v>0</v>
      </c>
      <c r="J1834">
        <v>0</v>
      </c>
      <c r="K1834">
        <v>78.866157543806594</v>
      </c>
      <c r="L1834">
        <v>0</v>
      </c>
      <c r="M1834">
        <v>1</v>
      </c>
    </row>
    <row r="1835" spans="4:13" x14ac:dyDescent="0.2">
      <c r="D1835" t="s">
        <v>3544</v>
      </c>
      <c r="E1835" t="str">
        <v>PAIL4K_vm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4:13" x14ac:dyDescent="0.2">
      <c r="D1836" t="s">
        <v>3460</v>
      </c>
      <c r="E1836" t="str">
        <v>PAIL4Pt_c_en</v>
      </c>
      <c r="F1836">
        <v>-157.73231508761199</v>
      </c>
      <c r="G1836">
        <v>157.73231508761199</v>
      </c>
      <c r="H1836">
        <v>0</v>
      </c>
      <c r="I1836">
        <v>0</v>
      </c>
      <c r="J1836">
        <v>-157.73231508761199</v>
      </c>
      <c r="K1836">
        <v>157.73231508761199</v>
      </c>
      <c r="L1836">
        <v>-1</v>
      </c>
      <c r="M1836">
        <v>1</v>
      </c>
    </row>
    <row r="1837" spans="4:13" x14ac:dyDescent="0.2">
      <c r="D1837" t="s">
        <v>3460</v>
      </c>
      <c r="E1837" t="str">
        <v>PAIL4Pt_en_rm</v>
      </c>
      <c r="F1837">
        <v>0</v>
      </c>
      <c r="G1837">
        <v>157.73231508761199</v>
      </c>
      <c r="H1837">
        <v>0</v>
      </c>
      <c r="I1837">
        <v>0</v>
      </c>
      <c r="J1837">
        <v>0</v>
      </c>
      <c r="K1837">
        <v>157.73231508761199</v>
      </c>
      <c r="L1837">
        <v>0</v>
      </c>
      <c r="M1837">
        <v>1</v>
      </c>
    </row>
    <row r="1838" spans="4:13" x14ac:dyDescent="0.2">
      <c r="D1838" t="s">
        <v>3463</v>
      </c>
      <c r="E1838" t="str">
        <v>PAILS_rm</v>
      </c>
      <c r="F1838">
        <v>4.7006000000000001E-3</v>
      </c>
      <c r="G1838">
        <v>52.582138962537698</v>
      </c>
      <c r="H1838">
        <v>0</v>
      </c>
      <c r="I1838">
        <v>0</v>
      </c>
      <c r="J1838">
        <v>4.7006000000000001E-3</v>
      </c>
      <c r="K1838">
        <v>52.582138962537698</v>
      </c>
      <c r="L1838">
        <v>1</v>
      </c>
      <c r="M1838">
        <v>1</v>
      </c>
    </row>
    <row r="1839" spans="4:13" x14ac:dyDescent="0.2">
      <c r="D1839" t="s">
        <v>3460</v>
      </c>
      <c r="E1839" t="str">
        <v>PAILt_c_rm</v>
      </c>
      <c r="F1839">
        <v>-52.581330862537698</v>
      </c>
      <c r="G1839">
        <v>157.72842258761199</v>
      </c>
      <c r="H1839">
        <v>0</v>
      </c>
      <c r="I1839">
        <v>0</v>
      </c>
      <c r="J1839">
        <v>-52.581330862537698</v>
      </c>
      <c r="K1839">
        <v>157.72842258761199</v>
      </c>
      <c r="L1839">
        <v>-1</v>
      </c>
      <c r="M1839">
        <v>1</v>
      </c>
    </row>
    <row r="1840" spans="4:13" x14ac:dyDescent="0.2">
      <c r="D1840" t="s">
        <v>3460</v>
      </c>
      <c r="E1840" t="str">
        <v>PAILt_en_rm</v>
      </c>
      <c r="F1840">
        <v>-157.73231508761299</v>
      </c>
      <c r="G1840">
        <v>78.866157543805997</v>
      </c>
      <c r="H1840">
        <v>0</v>
      </c>
      <c r="I1840">
        <v>0</v>
      </c>
      <c r="J1840">
        <v>-157.73231508761299</v>
      </c>
      <c r="K1840">
        <v>78.866157543805997</v>
      </c>
      <c r="L1840">
        <v>-1</v>
      </c>
      <c r="M1840">
        <v>1</v>
      </c>
    </row>
    <row r="1841" spans="4:13" x14ac:dyDescent="0.2">
      <c r="D1841" t="s">
        <v>3460</v>
      </c>
      <c r="E1841" t="str">
        <v>PAILt_gm_rm</v>
      </c>
      <c r="F1841">
        <v>-8.0809999999999996E-4</v>
      </c>
      <c r="G1841">
        <v>157.73150698761199</v>
      </c>
      <c r="H1841">
        <v>0</v>
      </c>
      <c r="I1841">
        <v>0</v>
      </c>
      <c r="J1841">
        <v>-8.0809999999999996E-4</v>
      </c>
      <c r="K1841">
        <v>157.73150698761199</v>
      </c>
      <c r="L1841">
        <v>-1</v>
      </c>
      <c r="M1841">
        <v>1</v>
      </c>
    </row>
    <row r="1842" spans="4:13" x14ac:dyDescent="0.2">
      <c r="D1842" t="s">
        <v>3460</v>
      </c>
      <c r="E1842" t="str">
        <v>PAILt_n_rm</v>
      </c>
      <c r="F1842">
        <v>-78.866157543806494</v>
      </c>
      <c r="G1842">
        <v>0</v>
      </c>
      <c r="H1842">
        <v>0</v>
      </c>
      <c r="I1842">
        <v>0</v>
      </c>
      <c r="J1842">
        <v>-78.866157543806494</v>
      </c>
      <c r="K1842">
        <v>0</v>
      </c>
      <c r="L1842">
        <v>-1</v>
      </c>
      <c r="M1842">
        <v>0</v>
      </c>
    </row>
    <row r="1843" spans="4:13" x14ac:dyDescent="0.2">
      <c r="D1843" t="s">
        <v>3460</v>
      </c>
      <c r="E1843" t="str">
        <v>PAILt_rm_vm</v>
      </c>
      <c r="F1843">
        <v>0</v>
      </c>
      <c r="G1843">
        <v>157.73231508761199</v>
      </c>
      <c r="H1843">
        <v>0</v>
      </c>
      <c r="I1843">
        <v>0</v>
      </c>
      <c r="J1843">
        <v>0</v>
      </c>
      <c r="K1843">
        <v>157.73231508761199</v>
      </c>
      <c r="L1843">
        <v>0</v>
      </c>
      <c r="M1843">
        <v>1</v>
      </c>
    </row>
    <row r="1844" spans="4:13" x14ac:dyDescent="0.2">
      <c r="D1844" t="s">
        <v>3460</v>
      </c>
      <c r="E1844" t="str">
        <v>PAN4Pt_c_m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4:13" x14ac:dyDescent="0.2">
      <c r="D1845" t="s">
        <v>3523</v>
      </c>
      <c r="E1845" t="str">
        <v>PAP_rm</v>
      </c>
      <c r="F1845">
        <v>0</v>
      </c>
      <c r="G1845">
        <v>157.73231508761199</v>
      </c>
      <c r="H1845">
        <v>0</v>
      </c>
      <c r="I1845">
        <v>0</v>
      </c>
      <c r="J1845">
        <v>0</v>
      </c>
      <c r="K1845">
        <v>157.73231508761199</v>
      </c>
      <c r="L1845">
        <v>0</v>
      </c>
      <c r="M1845">
        <v>1</v>
      </c>
    </row>
    <row r="1846" spans="4:13" x14ac:dyDescent="0.2">
      <c r="D1846" t="s">
        <v>3523</v>
      </c>
      <c r="E1846" t="str">
        <v>PAP_vm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4:13" x14ac:dyDescent="0.2">
      <c r="D1847" t="s">
        <v>3512</v>
      </c>
      <c r="E1847" t="str">
        <v>PAPSR_c</v>
      </c>
      <c r="F1847">
        <v>5.0905000000000498E-3</v>
      </c>
      <c r="G1847">
        <v>24.9655914045589</v>
      </c>
      <c r="H1847">
        <v>0</v>
      </c>
      <c r="I1847">
        <v>0</v>
      </c>
      <c r="J1847">
        <v>5.0905000000000498E-3</v>
      </c>
      <c r="K1847">
        <v>24.9655914045589</v>
      </c>
      <c r="L1847">
        <v>1</v>
      </c>
      <c r="M1847">
        <v>1</v>
      </c>
    </row>
    <row r="1848" spans="4:13" x14ac:dyDescent="0.2">
      <c r="D1848" t="s">
        <v>3460</v>
      </c>
      <c r="E1848" t="str">
        <v>PAPt_c</v>
      </c>
      <c r="F1848">
        <v>-2.0711028669082401</v>
      </c>
      <c r="G1848">
        <v>0</v>
      </c>
      <c r="H1848">
        <v>0</v>
      </c>
      <c r="I1848">
        <v>0</v>
      </c>
      <c r="J1848">
        <v>-2.0711028669082401</v>
      </c>
      <c r="K1848">
        <v>0</v>
      </c>
      <c r="L1848">
        <v>-1</v>
      </c>
      <c r="M1848">
        <v>0</v>
      </c>
    </row>
    <row r="1849" spans="4:13" x14ac:dyDescent="0.2">
      <c r="D1849" t="s">
        <v>3460</v>
      </c>
      <c r="E1849" t="str">
        <v>PAPt_c_m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4:13" x14ac:dyDescent="0.2">
      <c r="D1850" t="s">
        <v>3460</v>
      </c>
      <c r="E1850" t="str">
        <v>PAt_en_rm</v>
      </c>
      <c r="F1850">
        <v>0</v>
      </c>
      <c r="G1850">
        <v>52.578985095871097</v>
      </c>
      <c r="H1850">
        <v>0</v>
      </c>
      <c r="I1850">
        <v>0</v>
      </c>
      <c r="J1850">
        <v>0</v>
      </c>
      <c r="K1850">
        <v>52.578985095871097</v>
      </c>
      <c r="L1850">
        <v>0</v>
      </c>
      <c r="M1850">
        <v>1</v>
      </c>
    </row>
    <row r="1851" spans="4:13" x14ac:dyDescent="0.2">
      <c r="D1851" t="s">
        <v>3460</v>
      </c>
      <c r="E1851" t="str">
        <v>PAt_gm_rm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4:13" x14ac:dyDescent="0.2">
      <c r="D1852" t="s">
        <v>3460</v>
      </c>
      <c r="E1852" t="str">
        <v>PAt_l_rm</v>
      </c>
      <c r="F1852">
        <v>0</v>
      </c>
      <c r="G1852">
        <v>31.558399498625299</v>
      </c>
      <c r="H1852">
        <v>0</v>
      </c>
      <c r="I1852">
        <v>0</v>
      </c>
      <c r="J1852">
        <v>0</v>
      </c>
      <c r="K1852">
        <v>31.558399498625299</v>
      </c>
      <c r="L1852">
        <v>0</v>
      </c>
      <c r="M1852">
        <v>1</v>
      </c>
    </row>
    <row r="1853" spans="4:13" x14ac:dyDescent="0.2">
      <c r="D1853" t="s">
        <v>3460</v>
      </c>
      <c r="E1853" t="str">
        <v>PAt_mm_rm</v>
      </c>
      <c r="F1853">
        <v>-47.797671238670397</v>
      </c>
      <c r="G1853">
        <v>0</v>
      </c>
      <c r="H1853">
        <v>0</v>
      </c>
      <c r="I1853">
        <v>0</v>
      </c>
      <c r="J1853">
        <v>-47.797671238670397</v>
      </c>
      <c r="K1853">
        <v>0</v>
      </c>
      <c r="L1853">
        <v>-1</v>
      </c>
      <c r="M1853">
        <v>0</v>
      </c>
    </row>
    <row r="1854" spans="4:13" x14ac:dyDescent="0.2">
      <c r="D1854" t="s">
        <v>3460</v>
      </c>
      <c r="E1854" t="str">
        <v>PAt_rm_vm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4:13" x14ac:dyDescent="0.2">
      <c r="D1855" t="s">
        <v>3502</v>
      </c>
      <c r="E1855" t="str">
        <v>PBAL_c</v>
      </c>
      <c r="F1855">
        <v>9.9999999999961197E-6</v>
      </c>
      <c r="G1855">
        <v>1.82023775438927</v>
      </c>
      <c r="H1855">
        <v>0</v>
      </c>
      <c r="I1855">
        <v>0</v>
      </c>
      <c r="J1855">
        <v>9.9999999999961197E-6</v>
      </c>
      <c r="K1855">
        <v>1.82023775438927</v>
      </c>
      <c r="L1855">
        <v>1</v>
      </c>
      <c r="M1855">
        <v>1</v>
      </c>
    </row>
    <row r="1856" spans="4:13" x14ac:dyDescent="0.2">
      <c r="D1856" t="s">
        <v>3483</v>
      </c>
      <c r="E1856" t="str">
        <v>PC_c</v>
      </c>
      <c r="F1856">
        <v>0</v>
      </c>
      <c r="G1856">
        <v>158.282667185523</v>
      </c>
      <c r="H1856">
        <v>0</v>
      </c>
      <c r="I1856">
        <v>0</v>
      </c>
      <c r="J1856">
        <v>0</v>
      </c>
      <c r="K1856">
        <v>158.282667185523</v>
      </c>
      <c r="L1856">
        <v>0</v>
      </c>
      <c r="M1856">
        <v>1</v>
      </c>
    </row>
    <row r="1857" spans="4:13" x14ac:dyDescent="0.2">
      <c r="D1857" t="s">
        <v>3470</v>
      </c>
      <c r="E1857" t="str">
        <v>PCLAD_c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4:13" x14ac:dyDescent="0.2">
      <c r="D1858" t="s">
        <v>3469</v>
      </c>
      <c r="E1858" t="str">
        <v>PCOATA140_c</v>
      </c>
      <c r="F1858">
        <v>-17.362547691143</v>
      </c>
      <c r="G1858">
        <v>2.8003843034741598</v>
      </c>
      <c r="H1858">
        <v>0</v>
      </c>
      <c r="I1858">
        <v>0</v>
      </c>
      <c r="J1858">
        <v>-17.362547691143</v>
      </c>
      <c r="K1858">
        <v>2.8003843034741598</v>
      </c>
      <c r="L1858">
        <v>-1</v>
      </c>
      <c r="M1858">
        <v>1</v>
      </c>
    </row>
    <row r="1859" spans="4:13" x14ac:dyDescent="0.2">
      <c r="D1859" t="s">
        <v>3469</v>
      </c>
      <c r="E1859" t="str">
        <v>PCOATA160_c</v>
      </c>
      <c r="F1859">
        <v>6.4284698000000003E-3</v>
      </c>
      <c r="G1859">
        <v>17.368976160942999</v>
      </c>
      <c r="H1859">
        <v>0</v>
      </c>
      <c r="I1859">
        <v>0</v>
      </c>
      <c r="J1859">
        <v>6.4284698000000003E-3</v>
      </c>
      <c r="K1859">
        <v>17.368976160942999</v>
      </c>
      <c r="L1859">
        <v>1</v>
      </c>
      <c r="M1859">
        <v>1</v>
      </c>
    </row>
    <row r="1860" spans="4:13" x14ac:dyDescent="0.2">
      <c r="D1860" t="s">
        <v>3469</v>
      </c>
      <c r="E1860" t="str">
        <v>PCOATA180_c</v>
      </c>
      <c r="F1860">
        <v>2.00755302E-2</v>
      </c>
      <c r="G1860">
        <v>10.3050329679337</v>
      </c>
      <c r="H1860">
        <v>0</v>
      </c>
      <c r="I1860">
        <v>0</v>
      </c>
      <c r="J1860">
        <v>2.00755302E-2</v>
      </c>
      <c r="K1860">
        <v>10.3050329679337</v>
      </c>
      <c r="L1860">
        <v>1</v>
      </c>
      <c r="M1860">
        <v>1</v>
      </c>
    </row>
    <row r="1861" spans="4:13" x14ac:dyDescent="0.2">
      <c r="D1861" t="s">
        <v>3460</v>
      </c>
      <c r="E1861" t="str">
        <v>PCt_c_rm</v>
      </c>
      <c r="F1861">
        <v>-4.1165999999999998E-3</v>
      </c>
      <c r="G1861">
        <v>-4.1165999999999998E-3</v>
      </c>
      <c r="H1861">
        <v>0</v>
      </c>
      <c r="I1861">
        <v>0</v>
      </c>
      <c r="J1861">
        <v>-4.1165999999999998E-3</v>
      </c>
      <c r="K1861">
        <v>-4.1165999999999998E-3</v>
      </c>
      <c r="L1861">
        <v>-1</v>
      </c>
      <c r="M1861">
        <v>-1</v>
      </c>
    </row>
    <row r="1862" spans="4:13" x14ac:dyDescent="0.2">
      <c r="D1862" t="s">
        <v>3460</v>
      </c>
      <c r="E1862" t="str">
        <v>PCt_en_rm</v>
      </c>
      <c r="F1862">
        <v>-52.578985095870998</v>
      </c>
      <c r="G1862">
        <v>0</v>
      </c>
      <c r="H1862">
        <v>0</v>
      </c>
      <c r="I1862">
        <v>0</v>
      </c>
      <c r="J1862">
        <v>-52.578985095870998</v>
      </c>
      <c r="K1862">
        <v>0</v>
      </c>
      <c r="L1862">
        <v>-1</v>
      </c>
      <c r="M1862">
        <v>0</v>
      </c>
    </row>
    <row r="1863" spans="4:13" x14ac:dyDescent="0.2">
      <c r="D1863" t="s">
        <v>3460</v>
      </c>
      <c r="E1863" t="str">
        <v>PCt_l_rm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4:13" x14ac:dyDescent="0.2">
      <c r="D1864" t="s">
        <v>3460</v>
      </c>
      <c r="E1864" t="str">
        <v>PCt_mm_rm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4:13" x14ac:dyDescent="0.2">
      <c r="D1865" t="s">
        <v>3487</v>
      </c>
      <c r="E1865" t="str">
        <v>PDAGATpc_rm</v>
      </c>
      <c r="F1865">
        <v>-78.866675646563095</v>
      </c>
      <c r="G1865">
        <v>1.7859239958434201</v>
      </c>
      <c r="H1865">
        <v>0</v>
      </c>
      <c r="I1865">
        <v>0</v>
      </c>
      <c r="J1865">
        <v>-78.866675646563095</v>
      </c>
      <c r="K1865">
        <v>1.7859239958434201</v>
      </c>
      <c r="L1865">
        <v>-1</v>
      </c>
      <c r="M1865">
        <v>1</v>
      </c>
    </row>
    <row r="1866" spans="4:13" x14ac:dyDescent="0.2">
      <c r="D1866" t="s">
        <v>3487</v>
      </c>
      <c r="E1866" t="str">
        <v>PDAGATpe_rm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4:13" x14ac:dyDescent="0.2">
      <c r="D1867" t="s">
        <v>3496</v>
      </c>
      <c r="E1867" t="str">
        <v>PDE1_c</v>
      </c>
      <c r="F1867">
        <v>0</v>
      </c>
      <c r="G1867">
        <v>78.866157543806494</v>
      </c>
      <c r="H1867">
        <v>0</v>
      </c>
      <c r="I1867">
        <v>0</v>
      </c>
      <c r="J1867">
        <v>0</v>
      </c>
      <c r="K1867">
        <v>78.866157543806494</v>
      </c>
      <c r="L1867">
        <v>0</v>
      </c>
      <c r="M1867">
        <v>1</v>
      </c>
    </row>
    <row r="1868" spans="4:13" x14ac:dyDescent="0.2">
      <c r="D1868" t="s">
        <v>3496</v>
      </c>
      <c r="E1868" t="str">
        <v>PDE2_c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4:13" x14ac:dyDescent="0.2">
      <c r="D1869" t="s">
        <v>3496</v>
      </c>
      <c r="E1869" t="str">
        <v>PDE3_c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4:13" x14ac:dyDescent="0.2">
      <c r="D1870" t="s">
        <v>3496</v>
      </c>
      <c r="E1870" t="str">
        <v>PDE4_c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4:13" x14ac:dyDescent="0.2">
      <c r="D1871" t="s">
        <v>3496</v>
      </c>
      <c r="E1871" t="str">
        <v>PDE5_c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4:13" x14ac:dyDescent="0.2">
      <c r="D1872" t="s">
        <v>3483</v>
      </c>
      <c r="E1872" t="str">
        <v>PDH_m</v>
      </c>
      <c r="F1872">
        <v>0</v>
      </c>
      <c r="G1872">
        <v>17.335645689927901</v>
      </c>
      <c r="H1872">
        <v>0</v>
      </c>
      <c r="I1872">
        <v>0</v>
      </c>
      <c r="J1872">
        <v>0</v>
      </c>
      <c r="K1872">
        <v>17.335645689927901</v>
      </c>
      <c r="L1872">
        <v>0</v>
      </c>
      <c r="M1872">
        <v>1</v>
      </c>
    </row>
    <row r="1873" spans="4:13" x14ac:dyDescent="0.2">
      <c r="D1873" t="s">
        <v>3487</v>
      </c>
      <c r="E1873" t="str">
        <v>PDMEMT_rm</v>
      </c>
      <c r="F1873">
        <v>4.1165999999999998E-3</v>
      </c>
      <c r="G1873">
        <v>1.79004059584342</v>
      </c>
      <c r="H1873">
        <v>0</v>
      </c>
      <c r="I1873">
        <v>0</v>
      </c>
      <c r="J1873">
        <v>4.1165999999999998E-3</v>
      </c>
      <c r="K1873">
        <v>1.79004059584342</v>
      </c>
      <c r="L1873">
        <v>1</v>
      </c>
      <c r="M1873">
        <v>1</v>
      </c>
    </row>
    <row r="1874" spans="4:13" x14ac:dyDescent="0.2">
      <c r="D1874" t="s">
        <v>3543</v>
      </c>
      <c r="E1874" t="str">
        <v>PDX5POi_c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4:13" x14ac:dyDescent="0.2">
      <c r="D1875" t="s">
        <v>3487</v>
      </c>
      <c r="E1875" t="str">
        <v>PEMT_rm</v>
      </c>
      <c r="F1875">
        <v>4.1165999999999998E-3</v>
      </c>
      <c r="G1875">
        <v>1.79004059584342</v>
      </c>
      <c r="H1875">
        <v>0</v>
      </c>
      <c r="I1875">
        <v>0</v>
      </c>
      <c r="J1875">
        <v>4.1165999999999998E-3</v>
      </c>
      <c r="K1875">
        <v>1.79004059584342</v>
      </c>
      <c r="L1875">
        <v>1</v>
      </c>
      <c r="M1875">
        <v>1</v>
      </c>
    </row>
    <row r="1876" spans="4:13" x14ac:dyDescent="0.2">
      <c r="D1876" t="s">
        <v>3460</v>
      </c>
      <c r="E1876" t="str">
        <v>PENDPt_c_m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4:13" x14ac:dyDescent="0.2">
      <c r="D1877" t="s">
        <v>3460</v>
      </c>
      <c r="E1877" t="str">
        <v>PEt_c_r</v>
      </c>
      <c r="F1877">
        <v>5.0967E-3</v>
      </c>
      <c r="G1877">
        <v>5.0967E-3</v>
      </c>
      <c r="H1877">
        <v>0</v>
      </c>
      <c r="I1877">
        <v>0</v>
      </c>
      <c r="J1877">
        <v>5.0967E-3</v>
      </c>
      <c r="K1877">
        <v>5.0967E-3</v>
      </c>
      <c r="L1877">
        <v>1</v>
      </c>
      <c r="M1877">
        <v>1</v>
      </c>
    </row>
    <row r="1878" spans="4:13" x14ac:dyDescent="0.2">
      <c r="D1878" t="s">
        <v>3460</v>
      </c>
      <c r="E1878" t="str">
        <v>PEt_c_rm</v>
      </c>
      <c r="F1878">
        <v>-6.0910000000000001E-3</v>
      </c>
      <c r="G1878">
        <v>-6.0910000000000001E-3</v>
      </c>
      <c r="H1878">
        <v>0</v>
      </c>
      <c r="I1878">
        <v>0</v>
      </c>
      <c r="J1878">
        <v>-6.0910000000000001E-3</v>
      </c>
      <c r="K1878">
        <v>-6.0910000000000001E-3</v>
      </c>
      <c r="L1878">
        <v>-1</v>
      </c>
      <c r="M1878">
        <v>-1</v>
      </c>
    </row>
    <row r="1879" spans="4:13" x14ac:dyDescent="0.2">
      <c r="D1879" t="s">
        <v>3460</v>
      </c>
      <c r="E1879" t="str">
        <v>PEt_en_rm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4:13" x14ac:dyDescent="0.2">
      <c r="D1880" t="s">
        <v>3460</v>
      </c>
      <c r="E1880" t="str">
        <v>PEt_gm_rm</v>
      </c>
      <c r="F1880">
        <v>0</v>
      </c>
      <c r="G1880">
        <v>1.78425503691124</v>
      </c>
      <c r="H1880">
        <v>0</v>
      </c>
      <c r="I1880">
        <v>0</v>
      </c>
      <c r="J1880">
        <v>0</v>
      </c>
      <c r="K1880">
        <v>1.78425503691124</v>
      </c>
      <c r="L1880">
        <v>0</v>
      </c>
      <c r="M1880">
        <v>1</v>
      </c>
    </row>
    <row r="1881" spans="4:13" x14ac:dyDescent="0.2">
      <c r="D1881" t="s">
        <v>3460</v>
      </c>
      <c r="E1881" t="str">
        <v>PEt_l_rm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4:13" x14ac:dyDescent="0.2">
      <c r="D1882" t="s">
        <v>3460</v>
      </c>
      <c r="E1882" t="str">
        <v>PEt_mm_rm</v>
      </c>
      <c r="F1882">
        <v>0</v>
      </c>
      <c r="G1882">
        <v>1.7961315958434201</v>
      </c>
      <c r="H1882">
        <v>0</v>
      </c>
      <c r="I1882">
        <v>0</v>
      </c>
      <c r="J1882">
        <v>0</v>
      </c>
      <c r="K1882">
        <v>1.7961315958434201</v>
      </c>
      <c r="L1882">
        <v>0</v>
      </c>
      <c r="M1882">
        <v>1</v>
      </c>
    </row>
    <row r="1883" spans="4:13" x14ac:dyDescent="0.2">
      <c r="D1883" t="s">
        <v>3460</v>
      </c>
      <c r="E1883" t="str">
        <v>PEt_rm_vm</v>
      </c>
      <c r="F1883">
        <v>-1.78425503691123</v>
      </c>
      <c r="G1883">
        <v>0</v>
      </c>
      <c r="H1883">
        <v>0</v>
      </c>
      <c r="I1883">
        <v>0</v>
      </c>
      <c r="J1883">
        <v>-1.78425503691123</v>
      </c>
      <c r="K1883">
        <v>0</v>
      </c>
      <c r="L1883">
        <v>-1</v>
      </c>
      <c r="M1883">
        <v>0</v>
      </c>
    </row>
    <row r="1884" spans="4:13" x14ac:dyDescent="0.2">
      <c r="D1884" t="s">
        <v>3460</v>
      </c>
      <c r="E1884" t="str">
        <v>PEtabc_m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4:13" x14ac:dyDescent="0.2">
      <c r="D1885" t="s">
        <v>3527</v>
      </c>
      <c r="E1885" t="str">
        <v>PFK_c</v>
      </c>
      <c r="F1885">
        <v>0</v>
      </c>
      <c r="G1885">
        <v>162.48748287583399</v>
      </c>
      <c r="H1885">
        <v>0</v>
      </c>
      <c r="I1885">
        <v>0</v>
      </c>
      <c r="J1885">
        <v>0</v>
      </c>
      <c r="K1885">
        <v>162.48748287583399</v>
      </c>
      <c r="L1885">
        <v>0</v>
      </c>
      <c r="M1885">
        <v>1</v>
      </c>
    </row>
    <row r="1886" spans="4:13" x14ac:dyDescent="0.2">
      <c r="D1886" t="s">
        <v>3485</v>
      </c>
      <c r="E1886" t="str">
        <v>PGAMT_c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4:13" x14ac:dyDescent="0.2">
      <c r="D1887" t="s">
        <v>3477</v>
      </c>
      <c r="E1887" t="str">
        <v>PGCD_c</v>
      </c>
      <c r="F1887">
        <v>0</v>
      </c>
      <c r="G1887">
        <v>63.701232364737997</v>
      </c>
      <c r="H1887">
        <v>0</v>
      </c>
      <c r="I1887">
        <v>0</v>
      </c>
      <c r="J1887">
        <v>0</v>
      </c>
      <c r="K1887">
        <v>63.701232364737997</v>
      </c>
      <c r="L1887">
        <v>0</v>
      </c>
      <c r="M1887">
        <v>1</v>
      </c>
    </row>
    <row r="1888" spans="4:13" x14ac:dyDescent="0.2">
      <c r="D1888" t="s">
        <v>3464</v>
      </c>
      <c r="E1888" t="str">
        <v>PGCPH_c</v>
      </c>
      <c r="F1888">
        <v>0</v>
      </c>
      <c r="G1888">
        <v>157.73231508761199</v>
      </c>
      <c r="H1888">
        <v>0</v>
      </c>
      <c r="I1888">
        <v>0</v>
      </c>
      <c r="J1888">
        <v>0</v>
      </c>
      <c r="K1888">
        <v>157.73231508761199</v>
      </c>
      <c r="L1888">
        <v>0</v>
      </c>
      <c r="M1888">
        <v>1</v>
      </c>
    </row>
    <row r="1889" spans="4:13" x14ac:dyDescent="0.2">
      <c r="D1889" t="s">
        <v>3527</v>
      </c>
      <c r="E1889" t="str">
        <v>PGI_c</v>
      </c>
      <c r="F1889">
        <v>-21.134626834891399</v>
      </c>
      <c r="G1889">
        <v>4.8688416999999999</v>
      </c>
      <c r="H1889">
        <v>0</v>
      </c>
      <c r="I1889">
        <v>0</v>
      </c>
      <c r="J1889">
        <v>-21.134626834891399</v>
      </c>
      <c r="K1889">
        <v>4.8688416999999999</v>
      </c>
      <c r="L1889">
        <v>-1</v>
      </c>
      <c r="M1889">
        <v>1</v>
      </c>
    </row>
    <row r="1890" spans="4:13" x14ac:dyDescent="0.2">
      <c r="D1890" t="s">
        <v>3527</v>
      </c>
      <c r="E1890" t="str">
        <v>PGK_c</v>
      </c>
      <c r="F1890">
        <v>-27.511275594336901</v>
      </c>
      <c r="G1890">
        <v>9.5462712333334601</v>
      </c>
      <c r="H1890">
        <v>0</v>
      </c>
      <c r="I1890">
        <v>0</v>
      </c>
      <c r="J1890">
        <v>-27.511275594336901</v>
      </c>
      <c r="K1890">
        <v>9.5462712333334601</v>
      </c>
      <c r="L1890">
        <v>-1</v>
      </c>
      <c r="M1890">
        <v>1</v>
      </c>
    </row>
    <row r="1891" spans="4:13" x14ac:dyDescent="0.2">
      <c r="D1891" t="s">
        <v>3528</v>
      </c>
      <c r="E1891" t="str">
        <v>PGL_c</v>
      </c>
      <c r="F1891">
        <v>0</v>
      </c>
      <c r="G1891">
        <v>26.0034685348914</v>
      </c>
      <c r="H1891">
        <v>0</v>
      </c>
      <c r="I1891">
        <v>0</v>
      </c>
      <c r="J1891">
        <v>0</v>
      </c>
      <c r="K1891">
        <v>26.0034685348914</v>
      </c>
      <c r="L1891">
        <v>0</v>
      </c>
      <c r="M1891">
        <v>1</v>
      </c>
    </row>
    <row r="1892" spans="4:13" x14ac:dyDescent="0.2">
      <c r="D1892" t="s">
        <v>3550</v>
      </c>
      <c r="E1892" t="str">
        <v>PGLYCP_c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4:13" x14ac:dyDescent="0.2">
      <c r="D1893" t="s">
        <v>3527</v>
      </c>
      <c r="E1893" t="str">
        <v>PGM_c</v>
      </c>
      <c r="F1893">
        <v>-60.861823183185599</v>
      </c>
      <c r="G1893">
        <v>9.5462712333334299</v>
      </c>
      <c r="H1893">
        <v>0</v>
      </c>
      <c r="I1893">
        <v>0</v>
      </c>
      <c r="J1893">
        <v>-60.861823183185599</v>
      </c>
      <c r="K1893">
        <v>9.5462712333334299</v>
      </c>
      <c r="L1893">
        <v>-1</v>
      </c>
      <c r="M1893">
        <v>1</v>
      </c>
    </row>
    <row r="1894" spans="4:13" x14ac:dyDescent="0.2">
      <c r="D1894" t="s">
        <v>3462</v>
      </c>
      <c r="E1894" t="str">
        <v>PGMT_c</v>
      </c>
      <c r="F1894">
        <v>0.12645770000000001</v>
      </c>
      <c r="G1894">
        <v>78.992615243806497</v>
      </c>
      <c r="H1894">
        <v>0</v>
      </c>
      <c r="I1894">
        <v>0</v>
      </c>
      <c r="J1894">
        <v>0.12645770000000001</v>
      </c>
      <c r="K1894">
        <v>78.992615243806497</v>
      </c>
      <c r="L1894">
        <v>1</v>
      </c>
      <c r="M1894">
        <v>1</v>
      </c>
    </row>
    <row r="1895" spans="4:13" x14ac:dyDescent="0.2">
      <c r="D1895" t="s">
        <v>3463</v>
      </c>
      <c r="E1895" t="str">
        <v>PGPP_mm</v>
      </c>
      <c r="F1895">
        <v>0</v>
      </c>
      <c r="G1895">
        <v>47.797671238670603</v>
      </c>
      <c r="H1895">
        <v>0</v>
      </c>
      <c r="I1895">
        <v>0</v>
      </c>
      <c r="J1895">
        <v>0</v>
      </c>
      <c r="K1895">
        <v>47.797671238670603</v>
      </c>
      <c r="L1895">
        <v>0</v>
      </c>
      <c r="M1895">
        <v>1</v>
      </c>
    </row>
    <row r="1896" spans="4:13" x14ac:dyDescent="0.2">
      <c r="D1896" t="s">
        <v>3463</v>
      </c>
      <c r="E1896" t="str">
        <v>PGPS_mm</v>
      </c>
      <c r="F1896">
        <v>0</v>
      </c>
      <c r="G1896">
        <v>47.797671238670603</v>
      </c>
      <c r="H1896">
        <v>0</v>
      </c>
      <c r="I1896">
        <v>0</v>
      </c>
      <c r="J1896">
        <v>0</v>
      </c>
      <c r="K1896">
        <v>47.797671238670603</v>
      </c>
      <c r="L1896">
        <v>0</v>
      </c>
      <c r="M1896">
        <v>1</v>
      </c>
    </row>
    <row r="1897" spans="4:13" x14ac:dyDescent="0.2">
      <c r="D1897" t="s">
        <v>3545</v>
      </c>
      <c r="E1897" t="str">
        <v>PGS_x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4:13" x14ac:dyDescent="0.2">
      <c r="D1898" t="s">
        <v>3460</v>
      </c>
      <c r="E1898" t="str">
        <v>PGt_c_m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4:13" x14ac:dyDescent="0.2">
      <c r="D1899" t="s">
        <v>3551</v>
      </c>
      <c r="E1899" t="str">
        <v>PHACRDC1_c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4:13" x14ac:dyDescent="0.2">
      <c r="D1900" t="s">
        <v>3551</v>
      </c>
      <c r="E1900" t="str">
        <v>PHACRDC2_c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4:13" x14ac:dyDescent="0.2">
      <c r="D1901" t="s">
        <v>3551</v>
      </c>
      <c r="E1901" t="str">
        <v>PHACRDC3_c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4:13" x14ac:dyDescent="0.2">
      <c r="D1902" t="s">
        <v>3551</v>
      </c>
      <c r="E1902" t="str">
        <v>PHACRDC4_c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4:13" x14ac:dyDescent="0.2">
      <c r="D1903" t="s">
        <v>3480</v>
      </c>
      <c r="E1903" t="str">
        <v>PHCD_m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4:13" x14ac:dyDescent="0.2">
      <c r="D1904" t="s">
        <v>3480</v>
      </c>
      <c r="E1904" t="str">
        <v>PHCHGS_m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4:13" x14ac:dyDescent="0.2">
      <c r="D1905" t="s">
        <v>3460</v>
      </c>
      <c r="E1905" t="str">
        <v>PHEACt_c_e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4:13" x14ac:dyDescent="0.2">
      <c r="D1906" t="s">
        <v>3547</v>
      </c>
      <c r="E1906" t="str">
        <v>PHEN2MOXy_c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4:13" x14ac:dyDescent="0.2">
      <c r="D1907" t="s">
        <v>3460</v>
      </c>
      <c r="E1907" t="str">
        <v>PHEt_c_m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4:13" x14ac:dyDescent="0.2">
      <c r="D1908" t="s">
        <v>3466</v>
      </c>
      <c r="E1908" t="str">
        <v>PHETA1_c</v>
      </c>
      <c r="F1908">
        <v>-2.2469746776961501</v>
      </c>
      <c r="G1908">
        <v>-1.4865099999999999E-2</v>
      </c>
      <c r="H1908">
        <v>0</v>
      </c>
      <c r="I1908">
        <v>0</v>
      </c>
      <c r="J1908">
        <v>-2.2469746776961501</v>
      </c>
      <c r="K1908">
        <v>-1.4865099999999999E-2</v>
      </c>
      <c r="L1908">
        <v>-1</v>
      </c>
      <c r="M1908">
        <v>-1</v>
      </c>
    </row>
    <row r="1909" spans="4:13" x14ac:dyDescent="0.2">
      <c r="D1909" t="s">
        <v>3466</v>
      </c>
      <c r="E1909" t="str">
        <v>PHETA1_m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4:13" x14ac:dyDescent="0.2">
      <c r="D1910" t="s">
        <v>3460</v>
      </c>
      <c r="E1910" t="str">
        <v>PHEtps_e</v>
      </c>
      <c r="F1910">
        <v>-2.2321095776961002</v>
      </c>
      <c r="G1910">
        <v>0</v>
      </c>
      <c r="H1910">
        <v>0</v>
      </c>
      <c r="I1910">
        <v>0</v>
      </c>
      <c r="J1910">
        <v>-2.2321095776961002</v>
      </c>
      <c r="K1910">
        <v>0</v>
      </c>
      <c r="L1910">
        <v>-1</v>
      </c>
      <c r="M1910">
        <v>0</v>
      </c>
    </row>
    <row r="1911" spans="4:13" x14ac:dyDescent="0.2">
      <c r="D1911" t="s">
        <v>3500</v>
      </c>
      <c r="E1911" t="str">
        <v>PHETRS_c</v>
      </c>
      <c r="F1911">
        <v>1.4865099999999999E-2</v>
      </c>
      <c r="G1911">
        <v>1.4865099999999999E-2</v>
      </c>
      <c r="H1911">
        <v>0</v>
      </c>
      <c r="I1911">
        <v>0</v>
      </c>
      <c r="J1911">
        <v>1.4865099999999999E-2</v>
      </c>
      <c r="K1911">
        <v>1.4865099999999999E-2</v>
      </c>
      <c r="L1911">
        <v>1</v>
      </c>
      <c r="M1911">
        <v>1</v>
      </c>
    </row>
    <row r="1912" spans="4:13" x14ac:dyDescent="0.2">
      <c r="D1912" t="s">
        <v>3500</v>
      </c>
      <c r="E1912" t="str">
        <v>PHETRS_m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4:13" x14ac:dyDescent="0.2">
      <c r="D1913" t="s">
        <v>3514</v>
      </c>
      <c r="E1913" t="str">
        <v>PHYTOED1_c</v>
      </c>
      <c r="F1913">
        <v>0</v>
      </c>
      <c r="G1913">
        <v>0.37352141201070599</v>
      </c>
      <c r="H1913">
        <v>0</v>
      </c>
      <c r="I1913">
        <v>0</v>
      </c>
      <c r="J1913">
        <v>0</v>
      </c>
      <c r="K1913">
        <v>0.37352141201070599</v>
      </c>
      <c r="L1913">
        <v>0</v>
      </c>
      <c r="M1913">
        <v>1</v>
      </c>
    </row>
    <row r="1914" spans="4:13" x14ac:dyDescent="0.2">
      <c r="D1914" t="s">
        <v>3514</v>
      </c>
      <c r="E1914" t="str">
        <v>PHYTOED2_c</v>
      </c>
      <c r="F1914">
        <v>0</v>
      </c>
      <c r="G1914">
        <v>0.37352141201070599</v>
      </c>
      <c r="H1914">
        <v>0</v>
      </c>
      <c r="I1914">
        <v>0</v>
      </c>
      <c r="J1914">
        <v>0</v>
      </c>
      <c r="K1914">
        <v>0.37352141201070599</v>
      </c>
      <c r="L1914">
        <v>0</v>
      </c>
      <c r="M1914">
        <v>1</v>
      </c>
    </row>
    <row r="1915" spans="4:13" x14ac:dyDescent="0.2">
      <c r="D1915" t="s">
        <v>3514</v>
      </c>
      <c r="E1915" t="str">
        <v>PHYTOED3_c</v>
      </c>
      <c r="F1915">
        <v>0</v>
      </c>
      <c r="G1915">
        <v>0.37352141201070599</v>
      </c>
      <c r="H1915">
        <v>0</v>
      </c>
      <c r="I1915">
        <v>0</v>
      </c>
      <c r="J1915">
        <v>0</v>
      </c>
      <c r="K1915">
        <v>0.37352141201070599</v>
      </c>
      <c r="L1915">
        <v>0</v>
      </c>
      <c r="M1915">
        <v>1</v>
      </c>
    </row>
    <row r="1916" spans="4:13" x14ac:dyDescent="0.2">
      <c r="D1916" t="s">
        <v>3514</v>
      </c>
      <c r="E1916" t="str">
        <v>PHYTOED4_c</v>
      </c>
      <c r="F1916">
        <v>0</v>
      </c>
      <c r="G1916">
        <v>0.37352141201070599</v>
      </c>
      <c r="H1916">
        <v>0</v>
      </c>
      <c r="I1916">
        <v>0</v>
      </c>
      <c r="J1916">
        <v>0</v>
      </c>
      <c r="K1916">
        <v>0.37352141201070599</v>
      </c>
      <c r="L1916">
        <v>0</v>
      </c>
      <c r="M1916">
        <v>1</v>
      </c>
    </row>
    <row r="1917" spans="4:13" x14ac:dyDescent="0.2">
      <c r="D1917" t="s">
        <v>3514</v>
      </c>
      <c r="E1917" t="str">
        <v>PHYTOED5_c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4:13" x14ac:dyDescent="0.2">
      <c r="D1918" t="s">
        <v>3514</v>
      </c>
      <c r="E1918" t="str">
        <v>PHYTOES_c</v>
      </c>
      <c r="F1918">
        <v>0</v>
      </c>
      <c r="G1918">
        <v>0.37352141201070599</v>
      </c>
      <c r="H1918">
        <v>0</v>
      </c>
      <c r="I1918">
        <v>0</v>
      </c>
      <c r="J1918">
        <v>0</v>
      </c>
      <c r="K1918">
        <v>0.37352141201070599</v>
      </c>
      <c r="L1918">
        <v>0</v>
      </c>
      <c r="M1918">
        <v>1</v>
      </c>
    </row>
    <row r="1919" spans="4:13" x14ac:dyDescent="0.2">
      <c r="D1919" t="s">
        <v>3544</v>
      </c>
      <c r="E1919" t="str">
        <v>PI35P5P_c</v>
      </c>
      <c r="F1919">
        <v>0</v>
      </c>
      <c r="G1919">
        <v>78.866157543806494</v>
      </c>
      <c r="H1919">
        <v>0</v>
      </c>
      <c r="I1919">
        <v>0</v>
      </c>
      <c r="J1919">
        <v>0</v>
      </c>
      <c r="K1919">
        <v>78.866157543806494</v>
      </c>
      <c r="L1919">
        <v>0</v>
      </c>
      <c r="M1919">
        <v>1</v>
      </c>
    </row>
    <row r="1920" spans="4:13" x14ac:dyDescent="0.2">
      <c r="D1920" t="s">
        <v>3544</v>
      </c>
      <c r="E1920" t="str">
        <v>PI35P5P_en</v>
      </c>
      <c r="F1920">
        <v>0</v>
      </c>
      <c r="G1920">
        <v>78.866157543806494</v>
      </c>
      <c r="H1920">
        <v>0</v>
      </c>
      <c r="I1920">
        <v>0</v>
      </c>
      <c r="J1920">
        <v>0</v>
      </c>
      <c r="K1920">
        <v>78.866157543806494</v>
      </c>
      <c r="L1920">
        <v>0</v>
      </c>
      <c r="M1920">
        <v>1</v>
      </c>
    </row>
    <row r="1921" spans="4:13" x14ac:dyDescent="0.2">
      <c r="D1921" t="s">
        <v>3544</v>
      </c>
      <c r="E1921" t="str">
        <v>PI35P5P_vm</v>
      </c>
      <c r="F1921">
        <v>0</v>
      </c>
      <c r="G1921">
        <v>157.73231508761299</v>
      </c>
      <c r="H1921">
        <v>0</v>
      </c>
      <c r="I1921">
        <v>0</v>
      </c>
      <c r="J1921">
        <v>0</v>
      </c>
      <c r="K1921">
        <v>157.73231508761299</v>
      </c>
      <c r="L1921">
        <v>0</v>
      </c>
      <c r="M1921">
        <v>1</v>
      </c>
    </row>
    <row r="1922" spans="4:13" x14ac:dyDescent="0.2">
      <c r="D1922" t="s">
        <v>3544</v>
      </c>
      <c r="E1922" t="str">
        <v>PI3P5K_vm</v>
      </c>
      <c r="F1922">
        <v>0</v>
      </c>
      <c r="G1922">
        <v>157.73231508761299</v>
      </c>
      <c r="H1922">
        <v>0</v>
      </c>
      <c r="I1922">
        <v>0</v>
      </c>
      <c r="J1922">
        <v>0</v>
      </c>
      <c r="K1922">
        <v>157.73231508761299</v>
      </c>
      <c r="L1922">
        <v>0</v>
      </c>
      <c r="M1922">
        <v>1</v>
      </c>
    </row>
    <row r="1923" spans="4:13" x14ac:dyDescent="0.2">
      <c r="D1923" t="s">
        <v>3544</v>
      </c>
      <c r="E1923" t="str">
        <v>PI3PP_c</v>
      </c>
      <c r="F1923">
        <v>0</v>
      </c>
      <c r="G1923">
        <v>78.866157543806594</v>
      </c>
      <c r="H1923">
        <v>0</v>
      </c>
      <c r="I1923">
        <v>0</v>
      </c>
      <c r="J1923">
        <v>0</v>
      </c>
      <c r="K1923">
        <v>78.866157543806594</v>
      </c>
      <c r="L1923">
        <v>0</v>
      </c>
      <c r="M1923">
        <v>1</v>
      </c>
    </row>
    <row r="1924" spans="4:13" x14ac:dyDescent="0.2">
      <c r="D1924" t="s">
        <v>3544</v>
      </c>
      <c r="E1924" t="str">
        <v>PI3PP_en</v>
      </c>
      <c r="F1924">
        <v>0</v>
      </c>
      <c r="G1924">
        <v>78.866157543806594</v>
      </c>
      <c r="H1924">
        <v>0</v>
      </c>
      <c r="I1924">
        <v>0</v>
      </c>
      <c r="J1924">
        <v>0</v>
      </c>
      <c r="K1924">
        <v>78.866157543806594</v>
      </c>
      <c r="L1924">
        <v>0</v>
      </c>
      <c r="M1924">
        <v>1</v>
      </c>
    </row>
    <row r="1925" spans="4:13" x14ac:dyDescent="0.2">
      <c r="D1925" t="s">
        <v>3544</v>
      </c>
      <c r="E1925" t="str">
        <v>PI3PP_gm</v>
      </c>
      <c r="F1925">
        <v>0</v>
      </c>
      <c r="G1925">
        <v>157.73231508761299</v>
      </c>
      <c r="H1925">
        <v>0</v>
      </c>
      <c r="I1925">
        <v>0</v>
      </c>
      <c r="J1925">
        <v>0</v>
      </c>
      <c r="K1925">
        <v>157.73231508761299</v>
      </c>
      <c r="L1925">
        <v>0</v>
      </c>
      <c r="M1925">
        <v>1</v>
      </c>
    </row>
    <row r="1926" spans="4:13" x14ac:dyDescent="0.2">
      <c r="D1926" t="s">
        <v>3544</v>
      </c>
      <c r="E1926" t="str">
        <v>PI3PP_rm</v>
      </c>
      <c r="F1926">
        <v>0</v>
      </c>
      <c r="G1926">
        <v>157.73231508761299</v>
      </c>
      <c r="H1926">
        <v>0</v>
      </c>
      <c r="I1926">
        <v>0</v>
      </c>
      <c r="J1926">
        <v>0</v>
      </c>
      <c r="K1926">
        <v>157.73231508761299</v>
      </c>
      <c r="L1926">
        <v>0</v>
      </c>
      <c r="M1926">
        <v>1</v>
      </c>
    </row>
    <row r="1927" spans="4:13" x14ac:dyDescent="0.2">
      <c r="D1927" t="s">
        <v>3544</v>
      </c>
      <c r="E1927" t="str">
        <v>PI45P5P_c</v>
      </c>
      <c r="F1927">
        <v>0</v>
      </c>
      <c r="G1927">
        <v>157.73231508761299</v>
      </c>
      <c r="H1927">
        <v>0</v>
      </c>
      <c r="I1927">
        <v>0</v>
      </c>
      <c r="J1927">
        <v>0</v>
      </c>
      <c r="K1927">
        <v>157.73231508761299</v>
      </c>
      <c r="L1927">
        <v>0</v>
      </c>
      <c r="M1927">
        <v>1</v>
      </c>
    </row>
    <row r="1928" spans="4:13" x14ac:dyDescent="0.2">
      <c r="D1928" t="s">
        <v>3544</v>
      </c>
      <c r="E1928" t="str">
        <v>PI45P5P_en</v>
      </c>
      <c r="F1928">
        <v>0</v>
      </c>
      <c r="G1928">
        <v>157.73231508761299</v>
      </c>
      <c r="H1928">
        <v>0</v>
      </c>
      <c r="I1928">
        <v>0</v>
      </c>
      <c r="J1928">
        <v>0</v>
      </c>
      <c r="K1928">
        <v>157.73231508761299</v>
      </c>
      <c r="L1928">
        <v>0</v>
      </c>
      <c r="M1928">
        <v>1</v>
      </c>
    </row>
    <row r="1929" spans="4:13" x14ac:dyDescent="0.2">
      <c r="D1929" t="s">
        <v>3544</v>
      </c>
      <c r="E1929" t="str">
        <v>PI4P5K_en</v>
      </c>
      <c r="F1929">
        <v>0</v>
      </c>
      <c r="G1929">
        <v>157.73231508761299</v>
      </c>
      <c r="H1929">
        <v>0</v>
      </c>
      <c r="I1929">
        <v>0</v>
      </c>
      <c r="J1929">
        <v>0</v>
      </c>
      <c r="K1929">
        <v>157.73231508761299</v>
      </c>
      <c r="L1929">
        <v>0</v>
      </c>
      <c r="M1929">
        <v>1</v>
      </c>
    </row>
    <row r="1930" spans="4:13" x14ac:dyDescent="0.2">
      <c r="D1930" t="s">
        <v>3544</v>
      </c>
      <c r="E1930" t="str">
        <v>PI4P5K_n</v>
      </c>
      <c r="F1930">
        <v>0</v>
      </c>
      <c r="G1930">
        <v>78.866157543806494</v>
      </c>
      <c r="H1930">
        <v>0</v>
      </c>
      <c r="I1930">
        <v>0</v>
      </c>
      <c r="J1930">
        <v>0</v>
      </c>
      <c r="K1930">
        <v>78.866157543806494</v>
      </c>
      <c r="L1930">
        <v>0</v>
      </c>
      <c r="M1930">
        <v>1</v>
      </c>
    </row>
    <row r="1931" spans="4:13" x14ac:dyDescent="0.2">
      <c r="D1931" t="s">
        <v>3544</v>
      </c>
      <c r="E1931" t="str">
        <v>PI4PP_c</v>
      </c>
      <c r="F1931">
        <v>0</v>
      </c>
      <c r="G1931">
        <v>157.73231508761299</v>
      </c>
      <c r="H1931">
        <v>0</v>
      </c>
      <c r="I1931">
        <v>0</v>
      </c>
      <c r="J1931">
        <v>0</v>
      </c>
      <c r="K1931">
        <v>157.73231508761299</v>
      </c>
      <c r="L1931">
        <v>0</v>
      </c>
      <c r="M1931">
        <v>1</v>
      </c>
    </row>
    <row r="1932" spans="4:13" x14ac:dyDescent="0.2">
      <c r="D1932" t="s">
        <v>3544</v>
      </c>
      <c r="E1932" t="str">
        <v>PI4PP_en</v>
      </c>
      <c r="F1932">
        <v>0</v>
      </c>
      <c r="G1932">
        <v>157.73231508761299</v>
      </c>
      <c r="H1932">
        <v>0</v>
      </c>
      <c r="I1932">
        <v>0</v>
      </c>
      <c r="J1932">
        <v>0</v>
      </c>
      <c r="K1932">
        <v>157.73231508761299</v>
      </c>
      <c r="L1932">
        <v>0</v>
      </c>
      <c r="M1932">
        <v>1</v>
      </c>
    </row>
    <row r="1933" spans="4:13" x14ac:dyDescent="0.2">
      <c r="D1933" t="s">
        <v>3544</v>
      </c>
      <c r="E1933" t="str">
        <v>PI4PP_gm</v>
      </c>
      <c r="F1933">
        <v>0</v>
      </c>
      <c r="G1933">
        <v>157.73231508761299</v>
      </c>
      <c r="H1933">
        <v>0</v>
      </c>
      <c r="I1933">
        <v>0</v>
      </c>
      <c r="J1933">
        <v>0</v>
      </c>
      <c r="K1933">
        <v>157.73231508761299</v>
      </c>
      <c r="L1933">
        <v>0</v>
      </c>
      <c r="M1933">
        <v>1</v>
      </c>
    </row>
    <row r="1934" spans="4:13" x14ac:dyDescent="0.2">
      <c r="D1934" t="s">
        <v>3544</v>
      </c>
      <c r="E1934" t="str">
        <v>PI4PP_rm</v>
      </c>
      <c r="F1934">
        <v>0</v>
      </c>
      <c r="G1934">
        <v>157.73231508761299</v>
      </c>
      <c r="H1934">
        <v>0</v>
      </c>
      <c r="I1934">
        <v>0</v>
      </c>
      <c r="J1934">
        <v>0</v>
      </c>
      <c r="K1934">
        <v>157.73231508761299</v>
      </c>
      <c r="L1934">
        <v>0</v>
      </c>
      <c r="M1934">
        <v>1</v>
      </c>
    </row>
    <row r="1935" spans="4:13" x14ac:dyDescent="0.2">
      <c r="D1935" t="s">
        <v>3460</v>
      </c>
      <c r="E1935" t="str">
        <v>PIt_c_en</v>
      </c>
      <c r="F1935">
        <v>-157.73231508761199</v>
      </c>
      <c r="G1935">
        <v>0</v>
      </c>
      <c r="H1935">
        <v>0</v>
      </c>
      <c r="I1935">
        <v>0</v>
      </c>
      <c r="J1935">
        <v>-157.73231508761199</v>
      </c>
      <c r="K1935">
        <v>0</v>
      </c>
      <c r="L1935">
        <v>-1</v>
      </c>
      <c r="M1935">
        <v>0</v>
      </c>
    </row>
    <row r="1936" spans="4:13" x14ac:dyDescent="0.2">
      <c r="D1936" t="s">
        <v>3460</v>
      </c>
      <c r="E1936" t="str">
        <v>PIt_c_gm</v>
      </c>
      <c r="F1936">
        <v>-157.73231508761199</v>
      </c>
      <c r="G1936">
        <v>0</v>
      </c>
      <c r="H1936">
        <v>0</v>
      </c>
      <c r="I1936">
        <v>0</v>
      </c>
      <c r="J1936">
        <v>-157.73231508761199</v>
      </c>
      <c r="K1936">
        <v>0</v>
      </c>
      <c r="L1936">
        <v>-1</v>
      </c>
      <c r="M1936">
        <v>0</v>
      </c>
    </row>
    <row r="1937" spans="4:13" x14ac:dyDescent="0.2">
      <c r="D1937" t="s">
        <v>3460</v>
      </c>
      <c r="E1937" t="str">
        <v>PIt_c_rm</v>
      </c>
      <c r="F1937">
        <v>-157.73231508761199</v>
      </c>
      <c r="G1937">
        <v>0</v>
      </c>
      <c r="H1937">
        <v>0</v>
      </c>
      <c r="I1937">
        <v>0</v>
      </c>
      <c r="J1937">
        <v>-157.73231508761199</v>
      </c>
      <c r="K1937">
        <v>0</v>
      </c>
      <c r="L1937">
        <v>-1</v>
      </c>
      <c r="M1937">
        <v>0</v>
      </c>
    </row>
    <row r="1938" spans="4:13" x14ac:dyDescent="0.2">
      <c r="D1938" t="s">
        <v>3460</v>
      </c>
      <c r="E1938" t="str">
        <v>PIt_c_v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4:13" x14ac:dyDescent="0.2">
      <c r="D1939" t="s">
        <v>3460</v>
      </c>
      <c r="E1939" t="str">
        <v>PIt_c_vm</v>
      </c>
      <c r="F1939">
        <v>-157.73231508761199</v>
      </c>
      <c r="G1939">
        <v>0</v>
      </c>
      <c r="H1939">
        <v>0</v>
      </c>
      <c r="I1939">
        <v>0</v>
      </c>
      <c r="J1939">
        <v>-157.73231508761199</v>
      </c>
      <c r="K1939">
        <v>0</v>
      </c>
      <c r="L1939">
        <v>-1</v>
      </c>
      <c r="M1939">
        <v>0</v>
      </c>
    </row>
    <row r="1940" spans="4:13" x14ac:dyDescent="0.2">
      <c r="D1940" t="s">
        <v>3460</v>
      </c>
      <c r="E1940" t="str">
        <v>PIt_m_mm</v>
      </c>
      <c r="F1940">
        <v>-47.797671238670503</v>
      </c>
      <c r="G1940">
        <v>0</v>
      </c>
      <c r="H1940">
        <v>0</v>
      </c>
      <c r="I1940">
        <v>0</v>
      </c>
      <c r="J1940">
        <v>-47.797671238670503</v>
      </c>
      <c r="K1940">
        <v>0</v>
      </c>
      <c r="L1940">
        <v>-1</v>
      </c>
      <c r="M1940">
        <v>0</v>
      </c>
    </row>
    <row r="1941" spans="4:13" x14ac:dyDescent="0.2">
      <c r="D1941" t="s">
        <v>3460</v>
      </c>
      <c r="E1941" t="str">
        <v>PIt_r_rm</v>
      </c>
      <c r="F1941">
        <v>0</v>
      </c>
      <c r="G1941">
        <v>157.732315087611</v>
      </c>
      <c r="H1941">
        <v>0</v>
      </c>
      <c r="I1941">
        <v>0</v>
      </c>
      <c r="J1941">
        <v>0</v>
      </c>
      <c r="K1941">
        <v>157.732315087611</v>
      </c>
      <c r="L1941">
        <v>0</v>
      </c>
      <c r="M1941">
        <v>1</v>
      </c>
    </row>
    <row r="1942" spans="4:13" x14ac:dyDescent="0.2">
      <c r="D1942" t="s">
        <v>3460</v>
      </c>
      <c r="E1942" t="str">
        <v>PItps_e</v>
      </c>
      <c r="F1942">
        <v>5.3842200000016001E-2</v>
      </c>
      <c r="G1942">
        <v>5.9867565517240804</v>
      </c>
      <c r="H1942">
        <v>0</v>
      </c>
      <c r="I1942">
        <v>0</v>
      </c>
      <c r="J1942">
        <v>5.3842200000016001E-2</v>
      </c>
      <c r="K1942">
        <v>5.9867565517240804</v>
      </c>
      <c r="L1942">
        <v>1</v>
      </c>
      <c r="M1942">
        <v>1</v>
      </c>
    </row>
    <row r="1943" spans="4:13" x14ac:dyDescent="0.2">
      <c r="D1943" t="s">
        <v>3460</v>
      </c>
      <c r="E1943" t="str">
        <v>PItps_m</v>
      </c>
      <c r="F1943">
        <v>0</v>
      </c>
      <c r="G1943">
        <v>161.501871793437</v>
      </c>
      <c r="H1943">
        <v>0</v>
      </c>
      <c r="I1943">
        <v>0</v>
      </c>
      <c r="J1943">
        <v>0</v>
      </c>
      <c r="K1943">
        <v>161.501871793437</v>
      </c>
      <c r="L1943">
        <v>0</v>
      </c>
      <c r="M1943">
        <v>1</v>
      </c>
    </row>
    <row r="1944" spans="4:13" x14ac:dyDescent="0.2">
      <c r="D1944" t="s">
        <v>3527</v>
      </c>
      <c r="E1944" t="str">
        <v>PKETF_c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4:13" x14ac:dyDescent="0.2">
      <c r="D1945" t="s">
        <v>3527</v>
      </c>
      <c r="E1945" t="str">
        <v>PKETX_c</v>
      </c>
      <c r="F1945">
        <v>0</v>
      </c>
      <c r="G1945">
        <v>49.7273610949849</v>
      </c>
      <c r="H1945">
        <v>0</v>
      </c>
      <c r="I1945">
        <v>0</v>
      </c>
      <c r="J1945">
        <v>0</v>
      </c>
      <c r="K1945">
        <v>49.7273610949849</v>
      </c>
      <c r="L1945">
        <v>0</v>
      </c>
      <c r="M1945">
        <v>1</v>
      </c>
    </row>
    <row r="1946" spans="4:13" x14ac:dyDescent="0.2">
      <c r="D1946" t="s">
        <v>3487</v>
      </c>
      <c r="E1946" t="str">
        <v>PLAA1lpc_en</v>
      </c>
      <c r="F1946">
        <v>0</v>
      </c>
      <c r="G1946">
        <v>1.78589593726787</v>
      </c>
      <c r="H1946">
        <v>0</v>
      </c>
      <c r="I1946">
        <v>0</v>
      </c>
      <c r="J1946">
        <v>0</v>
      </c>
      <c r="K1946">
        <v>1.78589593726787</v>
      </c>
      <c r="L1946">
        <v>0</v>
      </c>
      <c r="M1946">
        <v>1</v>
      </c>
    </row>
    <row r="1947" spans="4:13" x14ac:dyDescent="0.2">
      <c r="D1947" t="s">
        <v>3487</v>
      </c>
      <c r="E1947" t="str">
        <v>PLAA1lpc_mm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4:13" x14ac:dyDescent="0.2">
      <c r="D1948" t="s">
        <v>3487</v>
      </c>
      <c r="E1948" t="str">
        <v>PLAA1lpc_rm</v>
      </c>
      <c r="F1948">
        <v>0</v>
      </c>
      <c r="G1948">
        <v>1.7859239958434101</v>
      </c>
      <c r="H1948">
        <v>0</v>
      </c>
      <c r="I1948">
        <v>0</v>
      </c>
      <c r="J1948">
        <v>0</v>
      </c>
      <c r="K1948">
        <v>1.7859239958434101</v>
      </c>
      <c r="L1948">
        <v>0</v>
      </c>
      <c r="M1948">
        <v>1</v>
      </c>
    </row>
    <row r="1949" spans="4:13" x14ac:dyDescent="0.2">
      <c r="D1949" t="s">
        <v>3487</v>
      </c>
      <c r="E1949" t="str">
        <v>PLAA1lpe_en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4:13" x14ac:dyDescent="0.2">
      <c r="D1950" t="s">
        <v>3487</v>
      </c>
      <c r="E1950" t="str">
        <v>PLAA1lpe_mm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4:13" x14ac:dyDescent="0.2">
      <c r="D1951" t="s">
        <v>3487</v>
      </c>
      <c r="E1951" t="str">
        <v>PLAA2pc_en</v>
      </c>
      <c r="F1951">
        <v>0</v>
      </c>
      <c r="G1951">
        <v>1.78589593726787</v>
      </c>
      <c r="H1951">
        <v>0</v>
      </c>
      <c r="I1951">
        <v>0</v>
      </c>
      <c r="J1951">
        <v>0</v>
      </c>
      <c r="K1951">
        <v>1.78589593726787</v>
      </c>
      <c r="L1951">
        <v>0</v>
      </c>
      <c r="M1951">
        <v>1</v>
      </c>
    </row>
    <row r="1952" spans="4:13" x14ac:dyDescent="0.2">
      <c r="D1952" t="s">
        <v>3487</v>
      </c>
      <c r="E1952" t="str">
        <v>PLAA2pc_mm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4:13" x14ac:dyDescent="0.2">
      <c r="D1953" t="s">
        <v>3487</v>
      </c>
      <c r="E1953" t="str">
        <v>PLAA2pc_rm</v>
      </c>
      <c r="F1953">
        <v>0</v>
      </c>
      <c r="G1953">
        <v>78.866675646563294</v>
      </c>
      <c r="H1953">
        <v>0</v>
      </c>
      <c r="I1953">
        <v>0</v>
      </c>
      <c r="J1953">
        <v>0</v>
      </c>
      <c r="K1953">
        <v>78.866675646563294</v>
      </c>
      <c r="L1953">
        <v>0</v>
      </c>
      <c r="M1953">
        <v>1</v>
      </c>
    </row>
    <row r="1954" spans="4:13" x14ac:dyDescent="0.2">
      <c r="D1954" t="s">
        <v>3487</v>
      </c>
      <c r="E1954" t="str">
        <v>PLAA2pe_en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4:13" x14ac:dyDescent="0.2">
      <c r="D1955" t="s">
        <v>3487</v>
      </c>
      <c r="E1955" t="str">
        <v>PLAA2pe_mm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4:13" x14ac:dyDescent="0.2">
      <c r="D1956" t="s">
        <v>3552</v>
      </c>
      <c r="E1956" t="str">
        <v>PLACipc_m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4:13" x14ac:dyDescent="0.2">
      <c r="D1957" t="s">
        <v>3552</v>
      </c>
      <c r="E1957" t="str">
        <v>PLACipc_r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4:13" x14ac:dyDescent="0.2">
      <c r="D1958" t="s">
        <v>3552</v>
      </c>
      <c r="E1958" t="str">
        <v>PLACmip2c_m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4:13" x14ac:dyDescent="0.2">
      <c r="D1959" t="s">
        <v>3471</v>
      </c>
      <c r="E1959" t="str">
        <v>PLACmip2c_r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4:13" x14ac:dyDescent="0.2">
      <c r="D1960" t="s">
        <v>3552</v>
      </c>
      <c r="E1960" t="str">
        <v>PLACmipc_m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4:13" x14ac:dyDescent="0.2">
      <c r="D1961" t="s">
        <v>3552</v>
      </c>
      <c r="E1961" t="str">
        <v>PLACmipc_r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4:13" x14ac:dyDescent="0.2">
      <c r="D1962" t="s">
        <v>3487</v>
      </c>
      <c r="E1962" t="str">
        <v>PLACpail_c</v>
      </c>
      <c r="F1962">
        <v>0</v>
      </c>
      <c r="G1962">
        <v>52.577438362537698</v>
      </c>
      <c r="H1962">
        <v>0</v>
      </c>
      <c r="I1962">
        <v>0</v>
      </c>
      <c r="J1962">
        <v>0</v>
      </c>
      <c r="K1962">
        <v>52.577438362537698</v>
      </c>
      <c r="L1962">
        <v>0</v>
      </c>
      <c r="M1962">
        <v>1</v>
      </c>
    </row>
    <row r="1963" spans="4:13" x14ac:dyDescent="0.2">
      <c r="D1963" t="s">
        <v>3487</v>
      </c>
      <c r="E1963" t="str">
        <v>PLACpail45p_c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4:13" x14ac:dyDescent="0.2">
      <c r="D1964" t="s">
        <v>3487</v>
      </c>
      <c r="E1964" t="str">
        <v>PLACpail45p_n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4:13" x14ac:dyDescent="0.2">
      <c r="D1965" t="s">
        <v>3487</v>
      </c>
      <c r="E1965" t="str">
        <v>PLACpg_mm</v>
      </c>
      <c r="F1965">
        <v>0</v>
      </c>
      <c r="G1965">
        <v>47.797671238670603</v>
      </c>
      <c r="H1965">
        <v>0</v>
      </c>
      <c r="I1965">
        <v>0</v>
      </c>
      <c r="J1965">
        <v>0</v>
      </c>
      <c r="K1965">
        <v>47.797671238670603</v>
      </c>
      <c r="L1965">
        <v>0</v>
      </c>
      <c r="M1965">
        <v>1</v>
      </c>
    </row>
    <row r="1966" spans="4:13" x14ac:dyDescent="0.2">
      <c r="D1966" t="s">
        <v>3487</v>
      </c>
      <c r="E1966" t="str">
        <v>PLADpc_en</v>
      </c>
      <c r="F1966">
        <v>0</v>
      </c>
      <c r="G1966">
        <v>52.578985095870998</v>
      </c>
      <c r="H1966">
        <v>0</v>
      </c>
      <c r="I1966">
        <v>0</v>
      </c>
      <c r="J1966">
        <v>0</v>
      </c>
      <c r="K1966">
        <v>52.578985095870998</v>
      </c>
      <c r="L1966">
        <v>0</v>
      </c>
      <c r="M1966">
        <v>1</v>
      </c>
    </row>
    <row r="1967" spans="4:13" x14ac:dyDescent="0.2">
      <c r="D1967" t="s">
        <v>3532</v>
      </c>
      <c r="E1967" t="str">
        <v>PMANM_c</v>
      </c>
      <c r="F1967">
        <v>-78.904598643806494</v>
      </c>
      <c r="G1967">
        <v>-3.8441099999999902E-2</v>
      </c>
      <c r="H1967">
        <v>0</v>
      </c>
      <c r="I1967">
        <v>0</v>
      </c>
      <c r="J1967">
        <v>-78.904598643806494</v>
      </c>
      <c r="K1967">
        <v>-3.8441099999999902E-2</v>
      </c>
      <c r="L1967">
        <v>-1</v>
      </c>
      <c r="M1967">
        <v>-1</v>
      </c>
    </row>
    <row r="1968" spans="4:13" x14ac:dyDescent="0.2">
      <c r="D1968" t="s">
        <v>3493</v>
      </c>
      <c r="E1968" t="str">
        <v>PMDPHT_c</v>
      </c>
      <c r="F1968">
        <v>2.0000000000000002E-5</v>
      </c>
      <c r="G1968">
        <v>2.0000000000000002E-5</v>
      </c>
      <c r="H1968">
        <v>0</v>
      </c>
      <c r="I1968">
        <v>0</v>
      </c>
      <c r="J1968">
        <v>2.0000000000000002E-5</v>
      </c>
      <c r="K1968">
        <v>2.0000000000000002E-5</v>
      </c>
      <c r="L1968">
        <v>1</v>
      </c>
      <c r="M1968">
        <v>1</v>
      </c>
    </row>
    <row r="1969" spans="4:13" x14ac:dyDescent="0.2">
      <c r="D1969" t="s">
        <v>3487</v>
      </c>
      <c r="E1969" t="str">
        <v>PMEMT_rm</v>
      </c>
      <c r="F1969">
        <v>4.1165999999999998E-3</v>
      </c>
      <c r="G1969">
        <v>1.79004059584342</v>
      </c>
      <c r="H1969">
        <v>0</v>
      </c>
      <c r="I1969">
        <v>0</v>
      </c>
      <c r="J1969">
        <v>4.1165999999999998E-3</v>
      </c>
      <c r="K1969">
        <v>1.79004059584342</v>
      </c>
      <c r="L1969">
        <v>1</v>
      </c>
      <c r="M1969">
        <v>1</v>
      </c>
    </row>
    <row r="1970" spans="4:13" x14ac:dyDescent="0.2">
      <c r="D1970" t="s">
        <v>3482</v>
      </c>
      <c r="E1970" t="str">
        <v>PMEVK_c</v>
      </c>
      <c r="F1970">
        <v>8.9477999999999905E-2</v>
      </c>
      <c r="G1970">
        <v>3.07764929608574</v>
      </c>
      <c r="H1970">
        <v>0</v>
      </c>
      <c r="I1970">
        <v>0</v>
      </c>
      <c r="J1970">
        <v>8.9477999999999905E-2</v>
      </c>
      <c r="K1970">
        <v>3.07764929608574</v>
      </c>
      <c r="L1970">
        <v>1</v>
      </c>
      <c r="M1970">
        <v>1</v>
      </c>
    </row>
    <row r="1971" spans="4:13" x14ac:dyDescent="0.2">
      <c r="D1971" t="s">
        <v>3471</v>
      </c>
      <c r="E1971" t="str">
        <v>PMI12346PS_c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4:13" x14ac:dyDescent="0.2">
      <c r="D1972" t="s">
        <v>3471</v>
      </c>
      <c r="E1972" t="str">
        <v>PMI1346PS_c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4:13" x14ac:dyDescent="0.2">
      <c r="D1973" t="s">
        <v>3475</v>
      </c>
      <c r="E1973" t="str">
        <v>PMPK_c</v>
      </c>
      <c r="F1973">
        <v>1.0000000000000001E-5</v>
      </c>
      <c r="G1973">
        <v>52.577448362539002</v>
      </c>
      <c r="H1973">
        <v>0</v>
      </c>
      <c r="I1973">
        <v>0</v>
      </c>
      <c r="J1973">
        <v>1.0000000000000001E-5</v>
      </c>
      <c r="K1973">
        <v>52.577448362539002</v>
      </c>
      <c r="L1973">
        <v>1</v>
      </c>
      <c r="M1973">
        <v>1</v>
      </c>
    </row>
    <row r="1974" spans="4:13" x14ac:dyDescent="0.2">
      <c r="D1974" t="s">
        <v>3460</v>
      </c>
      <c r="E1974" t="str">
        <v>PMTCOAt_c_l</v>
      </c>
      <c r="F1974">
        <v>-78.866197510413599</v>
      </c>
      <c r="G1974">
        <v>13.363888524327701</v>
      </c>
      <c r="H1974">
        <v>0</v>
      </c>
      <c r="I1974">
        <v>0</v>
      </c>
      <c r="J1974">
        <v>-78.866197510413599</v>
      </c>
      <c r="K1974">
        <v>13.363888524327701</v>
      </c>
      <c r="L1974">
        <v>-1</v>
      </c>
      <c r="M1974">
        <v>1</v>
      </c>
    </row>
    <row r="1975" spans="4:13" x14ac:dyDescent="0.2">
      <c r="D1975" t="s">
        <v>3460</v>
      </c>
      <c r="E1975" t="str">
        <v>PMTCOAt_c_r</v>
      </c>
      <c r="F1975">
        <v>2.5070000000000001E-3</v>
      </c>
      <c r="G1975">
        <v>2.5070000000000001E-3</v>
      </c>
      <c r="H1975">
        <v>0</v>
      </c>
      <c r="I1975">
        <v>0</v>
      </c>
      <c r="J1975">
        <v>2.5070000000000001E-3</v>
      </c>
      <c r="K1975">
        <v>2.5070000000000001E-3</v>
      </c>
      <c r="L1975">
        <v>1</v>
      </c>
      <c r="M1975">
        <v>1</v>
      </c>
    </row>
    <row r="1976" spans="4:13" x14ac:dyDescent="0.2">
      <c r="D1976" t="s">
        <v>3460</v>
      </c>
      <c r="E1976" t="str">
        <v>PMTCOAt_c_rm</v>
      </c>
      <c r="F1976">
        <v>-78.866197510413301</v>
      </c>
      <c r="G1976">
        <v>13.363888524327599</v>
      </c>
      <c r="H1976">
        <v>0</v>
      </c>
      <c r="I1976">
        <v>0</v>
      </c>
      <c r="J1976">
        <v>-78.866197510413301</v>
      </c>
      <c r="K1976">
        <v>13.363888524327599</v>
      </c>
      <c r="L1976">
        <v>-1</v>
      </c>
      <c r="M1976">
        <v>1</v>
      </c>
    </row>
    <row r="1977" spans="4:13" x14ac:dyDescent="0.2">
      <c r="D1977" t="s">
        <v>3508</v>
      </c>
      <c r="E1977" t="str">
        <v>PNP_c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4:13" x14ac:dyDescent="0.2">
      <c r="D1978" t="s">
        <v>3526</v>
      </c>
      <c r="E1978" t="str">
        <v>PNTK_c</v>
      </c>
      <c r="F1978">
        <v>9.9999999999961197E-6</v>
      </c>
      <c r="G1978">
        <v>9.9999999999406103E-6</v>
      </c>
      <c r="H1978">
        <v>0</v>
      </c>
      <c r="I1978">
        <v>0</v>
      </c>
      <c r="J1978">
        <v>9.9999999999961197E-6</v>
      </c>
      <c r="K1978">
        <v>9.9999999999406103E-6</v>
      </c>
      <c r="L1978">
        <v>1</v>
      </c>
      <c r="M1978">
        <v>1</v>
      </c>
    </row>
    <row r="1979" spans="4:13" x14ac:dyDescent="0.2">
      <c r="D1979" t="s">
        <v>3460</v>
      </c>
      <c r="E1979" t="str">
        <v>PNTOtps_e</v>
      </c>
      <c r="F1979">
        <v>-1.82022775438922</v>
      </c>
      <c r="G1979">
        <v>0</v>
      </c>
      <c r="H1979">
        <v>0</v>
      </c>
      <c r="I1979">
        <v>0</v>
      </c>
      <c r="J1979">
        <v>-1.82022775438922</v>
      </c>
      <c r="K1979">
        <v>0</v>
      </c>
      <c r="L1979">
        <v>-1</v>
      </c>
      <c r="M1979">
        <v>0</v>
      </c>
    </row>
    <row r="1980" spans="4:13" x14ac:dyDescent="0.2">
      <c r="D1980" t="s">
        <v>3471</v>
      </c>
      <c r="E1980" t="str">
        <v>POLYAO1_c</v>
      </c>
      <c r="F1980">
        <v>0</v>
      </c>
      <c r="G1980">
        <v>1.82023775438927</v>
      </c>
      <c r="H1980">
        <v>0</v>
      </c>
      <c r="I1980">
        <v>0</v>
      </c>
      <c r="J1980">
        <v>0</v>
      </c>
      <c r="K1980">
        <v>1.82023775438927</v>
      </c>
      <c r="L1980">
        <v>0</v>
      </c>
      <c r="M1980">
        <v>1</v>
      </c>
    </row>
    <row r="1981" spans="4:13" x14ac:dyDescent="0.2">
      <c r="D1981" t="s">
        <v>3471</v>
      </c>
      <c r="E1981" t="str">
        <v>POLYAO2_c</v>
      </c>
      <c r="F1981">
        <v>0</v>
      </c>
      <c r="G1981">
        <v>0.91011887719463602</v>
      </c>
      <c r="H1981">
        <v>0</v>
      </c>
      <c r="I1981">
        <v>0</v>
      </c>
      <c r="J1981">
        <v>0</v>
      </c>
      <c r="K1981">
        <v>0.91011887719463602</v>
      </c>
      <c r="L1981">
        <v>0</v>
      </c>
      <c r="M1981">
        <v>1</v>
      </c>
    </row>
    <row r="1982" spans="4:13" x14ac:dyDescent="0.2">
      <c r="D1982" t="s">
        <v>3480</v>
      </c>
      <c r="E1982" t="str">
        <v>POLYAO3_c</v>
      </c>
      <c r="F1982">
        <v>0</v>
      </c>
      <c r="G1982">
        <v>1.82023775438927</v>
      </c>
      <c r="H1982">
        <v>0</v>
      </c>
      <c r="I1982">
        <v>0</v>
      </c>
      <c r="J1982">
        <v>0</v>
      </c>
      <c r="K1982">
        <v>1.82023775438927</v>
      </c>
      <c r="L1982">
        <v>0</v>
      </c>
      <c r="M1982">
        <v>1</v>
      </c>
    </row>
    <row r="1983" spans="4:13" x14ac:dyDescent="0.2">
      <c r="D1983" t="s">
        <v>3509</v>
      </c>
      <c r="E1983" t="str">
        <v>PPA_c</v>
      </c>
      <c r="F1983">
        <v>0.831889862517736</v>
      </c>
      <c r="G1983">
        <v>159.11664766711201</v>
      </c>
      <c r="H1983">
        <v>0</v>
      </c>
      <c r="I1983">
        <v>0</v>
      </c>
      <c r="J1983">
        <v>0.831889862517736</v>
      </c>
      <c r="K1983">
        <v>159.11664766711201</v>
      </c>
      <c r="L1983">
        <v>1</v>
      </c>
      <c r="M1983">
        <v>1</v>
      </c>
    </row>
    <row r="1984" spans="4:13" x14ac:dyDescent="0.2">
      <c r="D1984" t="s">
        <v>3460</v>
      </c>
      <c r="E1984" t="str">
        <v>PPAt_c_e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4:13" x14ac:dyDescent="0.2">
      <c r="D1985" t="s">
        <v>3460</v>
      </c>
      <c r="E1985" t="str">
        <v>PPAt_c_m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4:13" x14ac:dyDescent="0.2">
      <c r="D1986" t="s">
        <v>3520</v>
      </c>
      <c r="E1986" t="str">
        <v>PPBNGD_c</v>
      </c>
      <c r="F1986">
        <v>1.0000000000000001E-5</v>
      </c>
      <c r="G1986">
        <v>1.0000000000000001E-5</v>
      </c>
      <c r="H1986">
        <v>0</v>
      </c>
      <c r="I1986">
        <v>0</v>
      </c>
      <c r="J1986">
        <v>1.0000000000000001E-5</v>
      </c>
      <c r="K1986">
        <v>1.0000000000000001E-5</v>
      </c>
      <c r="L1986">
        <v>1</v>
      </c>
      <c r="M1986">
        <v>1</v>
      </c>
    </row>
    <row r="1987" spans="4:13" x14ac:dyDescent="0.2">
      <c r="D1987" t="s">
        <v>3520</v>
      </c>
      <c r="E1987" t="str">
        <v>PPBNGS_1_c</v>
      </c>
      <c r="F1987">
        <v>4.0000000000000003E-5</v>
      </c>
      <c r="G1987">
        <v>4.0000000000000003E-5</v>
      </c>
      <c r="H1987">
        <v>0</v>
      </c>
      <c r="I1987">
        <v>0</v>
      </c>
      <c r="J1987">
        <v>4.0000000000000003E-5</v>
      </c>
      <c r="K1987">
        <v>4.0000000000000003E-5</v>
      </c>
      <c r="L1987">
        <v>1</v>
      </c>
      <c r="M1987">
        <v>1</v>
      </c>
    </row>
    <row r="1988" spans="4:13" x14ac:dyDescent="0.2">
      <c r="D1988" t="s">
        <v>3526</v>
      </c>
      <c r="E1988" t="str">
        <v>PPCDC_c</v>
      </c>
      <c r="F1988">
        <v>1.00000000002181E-5</v>
      </c>
      <c r="G1988">
        <v>9.9999999999961197E-6</v>
      </c>
      <c r="H1988">
        <v>0</v>
      </c>
      <c r="I1988">
        <v>0</v>
      </c>
      <c r="J1988">
        <v>1.00000000002181E-5</v>
      </c>
      <c r="K1988">
        <v>9.9999999999961197E-6</v>
      </c>
      <c r="L1988">
        <v>1</v>
      </c>
      <c r="M1988">
        <v>1</v>
      </c>
    </row>
    <row r="1989" spans="4:13" x14ac:dyDescent="0.2">
      <c r="D1989" t="s">
        <v>3489</v>
      </c>
      <c r="E1989" t="str">
        <v>PPCK_c</v>
      </c>
      <c r="F1989">
        <v>0</v>
      </c>
      <c r="G1989">
        <v>157.732315087616</v>
      </c>
      <c r="H1989">
        <v>0</v>
      </c>
      <c r="I1989">
        <v>0</v>
      </c>
      <c r="J1989">
        <v>0</v>
      </c>
      <c r="K1989">
        <v>157.732315087616</v>
      </c>
      <c r="L1989">
        <v>0</v>
      </c>
      <c r="M1989">
        <v>1</v>
      </c>
    </row>
    <row r="1990" spans="4:13" x14ac:dyDescent="0.2">
      <c r="D1990" t="s">
        <v>3496</v>
      </c>
      <c r="E1990" t="str">
        <v>PPGPPDP_c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4:13" x14ac:dyDescent="0.2">
      <c r="D1991" t="s">
        <v>3460</v>
      </c>
      <c r="E1991" t="str">
        <v>PPIt_c_l</v>
      </c>
      <c r="F1991">
        <v>-78.889608246563498</v>
      </c>
      <c r="G1991">
        <v>-2.3254500000000001E-2</v>
      </c>
      <c r="H1991">
        <v>0</v>
      </c>
      <c r="I1991">
        <v>0</v>
      </c>
      <c r="J1991">
        <v>-78.889608246563498</v>
      </c>
      <c r="K1991">
        <v>-2.3254500000000001E-2</v>
      </c>
      <c r="L1991">
        <v>-1</v>
      </c>
      <c r="M1991">
        <v>-1</v>
      </c>
    </row>
    <row r="1992" spans="4:13" x14ac:dyDescent="0.2">
      <c r="D1992" t="s">
        <v>3460</v>
      </c>
      <c r="E1992" t="str">
        <v>PPIt_c_m</v>
      </c>
      <c r="F1992">
        <v>-47.797684268973299</v>
      </c>
      <c r="G1992">
        <v>-1.0000000000000001E-5</v>
      </c>
      <c r="H1992">
        <v>0</v>
      </c>
      <c r="I1992">
        <v>0</v>
      </c>
      <c r="J1992">
        <v>-47.797684268973299</v>
      </c>
      <c r="K1992">
        <v>-1.0000000000000001E-5</v>
      </c>
      <c r="L1992">
        <v>-1</v>
      </c>
      <c r="M1992">
        <v>-1</v>
      </c>
    </row>
    <row r="1993" spans="4:13" x14ac:dyDescent="0.2">
      <c r="D1993" t="s">
        <v>3460</v>
      </c>
      <c r="E1993" t="str">
        <v>PPIt_c_rm</v>
      </c>
      <c r="F1993">
        <v>-78.881795146563107</v>
      </c>
      <c r="G1993">
        <v>-1.5441399999999999E-2</v>
      </c>
      <c r="H1993">
        <v>0</v>
      </c>
      <c r="I1993">
        <v>0</v>
      </c>
      <c r="J1993">
        <v>-78.881795146563107</v>
      </c>
      <c r="K1993">
        <v>-1.5441399999999999E-2</v>
      </c>
      <c r="L1993">
        <v>-1</v>
      </c>
      <c r="M1993">
        <v>-1</v>
      </c>
    </row>
    <row r="1994" spans="4:13" x14ac:dyDescent="0.2">
      <c r="D1994" t="s">
        <v>3460</v>
      </c>
      <c r="E1994" t="str">
        <v>PPIt_c_x</v>
      </c>
      <c r="F1994">
        <v>-78.866157543806395</v>
      </c>
      <c r="G1994">
        <v>0</v>
      </c>
      <c r="H1994">
        <v>0</v>
      </c>
      <c r="I1994">
        <v>0</v>
      </c>
      <c r="J1994">
        <v>-78.866157543806395</v>
      </c>
      <c r="K1994">
        <v>0</v>
      </c>
      <c r="L1994">
        <v>-1</v>
      </c>
      <c r="M1994">
        <v>0</v>
      </c>
    </row>
    <row r="1995" spans="4:13" x14ac:dyDescent="0.2">
      <c r="D1995" t="s">
        <v>3460</v>
      </c>
      <c r="E1995" t="str">
        <v>PPIt_m_mm</v>
      </c>
      <c r="F1995">
        <v>-47.797671238670503</v>
      </c>
      <c r="G1995">
        <v>0</v>
      </c>
      <c r="H1995">
        <v>0</v>
      </c>
      <c r="I1995">
        <v>0</v>
      </c>
      <c r="J1995">
        <v>-47.797671238670503</v>
      </c>
      <c r="K1995">
        <v>0</v>
      </c>
      <c r="L1995">
        <v>-1</v>
      </c>
      <c r="M1995">
        <v>0</v>
      </c>
    </row>
    <row r="1996" spans="4:13" x14ac:dyDescent="0.2">
      <c r="D1996" t="s">
        <v>3527</v>
      </c>
      <c r="E1996" t="str">
        <v>PPM_c</v>
      </c>
      <c r="F1996">
        <v>-157.732335087612</v>
      </c>
      <c r="G1996">
        <v>78.866157543808598</v>
      </c>
      <c r="H1996">
        <v>0</v>
      </c>
      <c r="I1996">
        <v>0</v>
      </c>
      <c r="J1996">
        <v>-157.732335087612</v>
      </c>
      <c r="K1996">
        <v>78.866157543808598</v>
      </c>
      <c r="L1996">
        <v>-1</v>
      </c>
      <c r="M1996">
        <v>1</v>
      </c>
    </row>
    <row r="1997" spans="4:13" x14ac:dyDescent="0.2">
      <c r="D1997" t="s">
        <v>3526</v>
      </c>
      <c r="E1997" t="str">
        <v>PPNCL2_c</v>
      </c>
      <c r="F1997">
        <v>1.00000000002181E-5</v>
      </c>
      <c r="G1997">
        <v>9.9999999999961197E-6</v>
      </c>
      <c r="H1997">
        <v>0</v>
      </c>
      <c r="I1997">
        <v>0</v>
      </c>
      <c r="J1997">
        <v>1.00000000002181E-5</v>
      </c>
      <c r="K1997">
        <v>9.9999999999961197E-6</v>
      </c>
      <c r="L1997">
        <v>1</v>
      </c>
      <c r="M1997">
        <v>1</v>
      </c>
    </row>
    <row r="1998" spans="4:13" x14ac:dyDescent="0.2">
      <c r="D1998" t="s">
        <v>3466</v>
      </c>
      <c r="E1998" t="str">
        <v>PPND2_c</v>
      </c>
      <c r="F1998">
        <v>7.7488000000000001E-3</v>
      </c>
      <c r="G1998">
        <v>7.7488000000000001E-3</v>
      </c>
      <c r="H1998">
        <v>0</v>
      </c>
      <c r="I1998">
        <v>0</v>
      </c>
      <c r="J1998">
        <v>7.7488000000000001E-3</v>
      </c>
      <c r="K1998">
        <v>7.7488000000000001E-3</v>
      </c>
      <c r="L1998">
        <v>1</v>
      </c>
      <c r="M1998">
        <v>1</v>
      </c>
    </row>
    <row r="1999" spans="4:13" x14ac:dyDescent="0.2">
      <c r="D1999" t="s">
        <v>3466</v>
      </c>
      <c r="E1999" t="str">
        <v>PPNDH_c</v>
      </c>
      <c r="F1999">
        <v>1.4865099999999999E-2</v>
      </c>
      <c r="G1999">
        <v>2.2469746776962198</v>
      </c>
      <c r="H1999">
        <v>0</v>
      </c>
      <c r="I1999">
        <v>0</v>
      </c>
      <c r="J1999">
        <v>1.4865099999999999E-2</v>
      </c>
      <c r="K1999">
        <v>2.2469746776962198</v>
      </c>
      <c r="L1999">
        <v>1</v>
      </c>
      <c r="M1999">
        <v>1</v>
      </c>
    </row>
    <row r="2000" spans="4:13" x14ac:dyDescent="0.2">
      <c r="D2000" t="s">
        <v>3460</v>
      </c>
      <c r="E2000" t="str">
        <v>PPPG9t_c_m</v>
      </c>
      <c r="F2000">
        <v>1.0000000000000001E-5</v>
      </c>
      <c r="G2000">
        <v>1.0000000000000001E-5</v>
      </c>
      <c r="H2000">
        <v>0</v>
      </c>
      <c r="I2000">
        <v>0</v>
      </c>
      <c r="J2000">
        <v>1.0000000000000001E-5</v>
      </c>
      <c r="K2000">
        <v>1.0000000000000001E-5</v>
      </c>
      <c r="L2000">
        <v>1</v>
      </c>
      <c r="M2000">
        <v>1</v>
      </c>
    </row>
    <row r="2001" spans="4:13" x14ac:dyDescent="0.2">
      <c r="D2001" t="s">
        <v>3520</v>
      </c>
      <c r="E2001" t="str">
        <v>PPPGO_m</v>
      </c>
      <c r="F2001">
        <v>5.0000000000000004E-6</v>
      </c>
      <c r="G2001">
        <v>5.0000000000000004E-6</v>
      </c>
      <c r="H2001">
        <v>0</v>
      </c>
      <c r="I2001">
        <v>0</v>
      </c>
      <c r="J2001">
        <v>5.0000000000000004E-6</v>
      </c>
      <c r="K2001">
        <v>5.0000000000000004E-6</v>
      </c>
      <c r="L2001">
        <v>1</v>
      </c>
      <c r="M2001">
        <v>1</v>
      </c>
    </row>
    <row r="2002" spans="4:13" x14ac:dyDescent="0.2">
      <c r="D2002" t="s">
        <v>3482</v>
      </c>
      <c r="E2002" t="str">
        <v>PPTT_l</v>
      </c>
      <c r="F2002">
        <v>1.5502999999999999E-3</v>
      </c>
      <c r="G2002">
        <v>1.5502999999999999E-3</v>
      </c>
      <c r="H2002">
        <v>0</v>
      </c>
      <c r="I2002">
        <v>0</v>
      </c>
      <c r="J2002">
        <v>1.5502999999999999E-3</v>
      </c>
      <c r="K2002">
        <v>1.5502999999999999E-3</v>
      </c>
      <c r="L2002">
        <v>1</v>
      </c>
      <c r="M2002">
        <v>1</v>
      </c>
    </row>
    <row r="2003" spans="4:13" x14ac:dyDescent="0.2">
      <c r="D2003" t="s">
        <v>3482</v>
      </c>
      <c r="E2003" t="str">
        <v>PPTT_m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4:13" x14ac:dyDescent="0.2">
      <c r="D2004" t="s">
        <v>3496</v>
      </c>
      <c r="E2004" t="str">
        <v>PRAGSi_c</v>
      </c>
      <c r="F2004">
        <v>1.2127500000003601E-2</v>
      </c>
      <c r="G2004">
        <v>5.1763481493044798</v>
      </c>
      <c r="H2004">
        <v>0</v>
      </c>
      <c r="I2004">
        <v>0</v>
      </c>
      <c r="J2004">
        <v>1.2127500000003601E-2</v>
      </c>
      <c r="K2004">
        <v>5.1763481493044798</v>
      </c>
      <c r="L2004">
        <v>1</v>
      </c>
      <c r="M2004">
        <v>1</v>
      </c>
    </row>
    <row r="2005" spans="4:13" x14ac:dyDescent="0.2">
      <c r="D2005" t="s">
        <v>3466</v>
      </c>
      <c r="E2005" t="str">
        <v>PRAIi_c</v>
      </c>
      <c r="F2005">
        <v>2.5897999999999698E-3</v>
      </c>
      <c r="G2005">
        <v>11.4233866722975</v>
      </c>
      <c r="H2005">
        <v>0</v>
      </c>
      <c r="I2005">
        <v>0</v>
      </c>
      <c r="J2005">
        <v>2.5897999999999698E-3</v>
      </c>
      <c r="K2005">
        <v>11.4233866722975</v>
      </c>
      <c r="L2005">
        <v>1</v>
      </c>
      <c r="M2005">
        <v>1</v>
      </c>
    </row>
    <row r="2006" spans="4:13" x14ac:dyDescent="0.2">
      <c r="D2006" t="s">
        <v>3496</v>
      </c>
      <c r="E2006" t="str">
        <v>PRAIS_c</v>
      </c>
      <c r="F2006">
        <v>1.2127500000009801E-2</v>
      </c>
      <c r="G2006">
        <v>5.1763481493044701</v>
      </c>
      <c r="H2006">
        <v>0</v>
      </c>
      <c r="I2006">
        <v>0</v>
      </c>
      <c r="J2006">
        <v>1.2127500000009801E-2</v>
      </c>
      <c r="K2006">
        <v>5.1763481493044701</v>
      </c>
      <c r="L2006">
        <v>1</v>
      </c>
      <c r="M2006">
        <v>1</v>
      </c>
    </row>
    <row r="2007" spans="4:13" x14ac:dyDescent="0.2">
      <c r="D2007" t="s">
        <v>3505</v>
      </c>
      <c r="E2007" t="str">
        <v>PRAMPC_c</v>
      </c>
      <c r="F2007">
        <v>7.6302000000000002E-3</v>
      </c>
      <c r="G2007">
        <v>7.6302000000000002E-3</v>
      </c>
      <c r="H2007">
        <v>0</v>
      </c>
      <c r="I2007">
        <v>0</v>
      </c>
      <c r="J2007">
        <v>7.6302000000000002E-3</v>
      </c>
      <c r="K2007">
        <v>7.6302000000000002E-3</v>
      </c>
      <c r="L2007">
        <v>1</v>
      </c>
      <c r="M2007">
        <v>1</v>
      </c>
    </row>
    <row r="2008" spans="4:13" x14ac:dyDescent="0.2">
      <c r="D2008" t="s">
        <v>3496</v>
      </c>
      <c r="E2008" t="str">
        <v>PRASCSi_c</v>
      </c>
      <c r="F2008">
        <v>1.2117500000003599E-2</v>
      </c>
      <c r="G2008">
        <v>5.1763381493044802</v>
      </c>
      <c r="H2008">
        <v>0</v>
      </c>
      <c r="I2008">
        <v>0</v>
      </c>
      <c r="J2008">
        <v>1.2117500000003599E-2</v>
      </c>
      <c r="K2008">
        <v>5.1763381493044802</v>
      </c>
      <c r="L2008">
        <v>1</v>
      </c>
      <c r="M2008">
        <v>1</v>
      </c>
    </row>
    <row r="2009" spans="4:13" x14ac:dyDescent="0.2">
      <c r="D2009" t="s">
        <v>3505</v>
      </c>
      <c r="E2009" t="str">
        <v>PRATPP_c</v>
      </c>
      <c r="F2009">
        <v>7.6302000000000002E-3</v>
      </c>
      <c r="G2009">
        <v>7.6302000000000002E-3</v>
      </c>
      <c r="H2009">
        <v>0</v>
      </c>
      <c r="I2009">
        <v>0</v>
      </c>
      <c r="J2009">
        <v>7.6302000000000002E-3</v>
      </c>
      <c r="K2009">
        <v>7.6302000000000002E-3</v>
      </c>
      <c r="L2009">
        <v>1</v>
      </c>
      <c r="M2009">
        <v>1</v>
      </c>
    </row>
    <row r="2010" spans="4:13" x14ac:dyDescent="0.2">
      <c r="D2010" t="s">
        <v>3460</v>
      </c>
      <c r="E2010" t="str">
        <v>PREN9DPt_c_l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4:13" x14ac:dyDescent="0.2">
      <c r="D2011" t="s">
        <v>3460</v>
      </c>
      <c r="E2011" t="str">
        <v>PREN9DPt_c_m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4:13" x14ac:dyDescent="0.2">
      <c r="D2012" t="s">
        <v>3482</v>
      </c>
      <c r="E2012" t="str">
        <v>PRENT10_l</v>
      </c>
      <c r="F2012">
        <v>1.5502999999999999E-3</v>
      </c>
      <c r="G2012">
        <v>1.5502999999999999E-3</v>
      </c>
      <c r="H2012">
        <v>0</v>
      </c>
      <c r="I2012">
        <v>0</v>
      </c>
      <c r="J2012">
        <v>1.5502999999999999E-3</v>
      </c>
      <c r="K2012">
        <v>1.5502999999999999E-3</v>
      </c>
      <c r="L2012">
        <v>1</v>
      </c>
      <c r="M2012">
        <v>1</v>
      </c>
    </row>
    <row r="2013" spans="4:13" x14ac:dyDescent="0.2">
      <c r="D2013" t="s">
        <v>3482</v>
      </c>
      <c r="E2013" t="str">
        <v>PRENT11_l</v>
      </c>
      <c r="F2013">
        <v>1.5502999999999999E-3</v>
      </c>
      <c r="G2013">
        <v>1.5502999999999999E-3</v>
      </c>
      <c r="H2013">
        <v>0</v>
      </c>
      <c r="I2013">
        <v>0</v>
      </c>
      <c r="J2013">
        <v>1.5502999999999999E-3</v>
      </c>
      <c r="K2013">
        <v>1.5502999999999999E-3</v>
      </c>
      <c r="L2013">
        <v>1</v>
      </c>
      <c r="M2013">
        <v>1</v>
      </c>
    </row>
    <row r="2014" spans="4:13" x14ac:dyDescent="0.2">
      <c r="D2014" t="s">
        <v>3482</v>
      </c>
      <c r="E2014" t="str">
        <v>PRENT12_l</v>
      </c>
      <c r="F2014">
        <v>1.5502999999999999E-3</v>
      </c>
      <c r="G2014">
        <v>1.5502999999999999E-3</v>
      </c>
      <c r="H2014">
        <v>0</v>
      </c>
      <c r="I2014">
        <v>0</v>
      </c>
      <c r="J2014">
        <v>1.5502999999999999E-3</v>
      </c>
      <c r="K2014">
        <v>1.5502999999999999E-3</v>
      </c>
      <c r="L2014">
        <v>1</v>
      </c>
      <c r="M2014">
        <v>1</v>
      </c>
    </row>
    <row r="2015" spans="4:13" x14ac:dyDescent="0.2">
      <c r="D2015" t="s">
        <v>3482</v>
      </c>
      <c r="E2015" t="str">
        <v>PRENT13_l</v>
      </c>
      <c r="F2015">
        <v>1.5502999999999999E-3</v>
      </c>
      <c r="G2015">
        <v>1.5502999999999999E-3</v>
      </c>
      <c r="H2015">
        <v>0</v>
      </c>
      <c r="I2015">
        <v>0</v>
      </c>
      <c r="J2015">
        <v>1.5502999999999999E-3</v>
      </c>
      <c r="K2015">
        <v>1.5502999999999999E-3</v>
      </c>
      <c r="L2015">
        <v>1</v>
      </c>
      <c r="M2015">
        <v>1</v>
      </c>
    </row>
    <row r="2016" spans="4:13" x14ac:dyDescent="0.2">
      <c r="D2016" t="s">
        <v>3482</v>
      </c>
      <c r="E2016" t="str">
        <v>PRENT14_l</v>
      </c>
      <c r="F2016">
        <v>1.3780444444444399E-3</v>
      </c>
      <c r="G2016">
        <v>1.3780444444444399E-3</v>
      </c>
      <c r="H2016">
        <v>0</v>
      </c>
      <c r="I2016">
        <v>0</v>
      </c>
      <c r="J2016">
        <v>1.3780444444444399E-3</v>
      </c>
      <c r="K2016">
        <v>1.3780444444444399E-3</v>
      </c>
      <c r="L2016">
        <v>1</v>
      </c>
      <c r="M2016">
        <v>1</v>
      </c>
    </row>
    <row r="2017" spans="4:13" x14ac:dyDescent="0.2">
      <c r="D2017" t="s">
        <v>3482</v>
      </c>
      <c r="E2017" t="str">
        <v>PRENT15_l</v>
      </c>
      <c r="F2017">
        <v>1.20578888888888E-3</v>
      </c>
      <c r="G2017">
        <v>1.20578888888888E-3</v>
      </c>
      <c r="H2017">
        <v>0</v>
      </c>
      <c r="I2017">
        <v>0</v>
      </c>
      <c r="J2017">
        <v>1.20578888888888E-3</v>
      </c>
      <c r="K2017">
        <v>1.20578888888888E-3</v>
      </c>
      <c r="L2017">
        <v>1</v>
      </c>
      <c r="M2017">
        <v>1</v>
      </c>
    </row>
    <row r="2018" spans="4:13" x14ac:dyDescent="0.2">
      <c r="D2018" t="s">
        <v>3482</v>
      </c>
      <c r="E2018" t="str">
        <v>PRENT16_l</v>
      </c>
      <c r="F2018">
        <v>1.03353333333333E-3</v>
      </c>
      <c r="G2018">
        <v>1.03353333333333E-3</v>
      </c>
      <c r="H2018">
        <v>0</v>
      </c>
      <c r="I2018">
        <v>0</v>
      </c>
      <c r="J2018">
        <v>1.03353333333333E-3</v>
      </c>
      <c r="K2018">
        <v>1.03353333333333E-3</v>
      </c>
      <c r="L2018">
        <v>1</v>
      </c>
      <c r="M2018">
        <v>1</v>
      </c>
    </row>
    <row r="2019" spans="4:13" x14ac:dyDescent="0.2">
      <c r="D2019" t="s">
        <v>3482</v>
      </c>
      <c r="E2019" t="str">
        <v>PRENT17_l</v>
      </c>
      <c r="F2019">
        <v>8.61277777777777E-4</v>
      </c>
      <c r="G2019">
        <v>8.61277777777777E-4</v>
      </c>
      <c r="H2019">
        <v>0</v>
      </c>
      <c r="I2019">
        <v>0</v>
      </c>
      <c r="J2019">
        <v>8.61277777777777E-4</v>
      </c>
      <c r="K2019">
        <v>8.61277777777777E-4</v>
      </c>
      <c r="L2019">
        <v>1</v>
      </c>
      <c r="M2019">
        <v>1</v>
      </c>
    </row>
    <row r="2020" spans="4:13" x14ac:dyDescent="0.2">
      <c r="D2020" t="s">
        <v>3482</v>
      </c>
      <c r="E2020" t="str">
        <v>PRENT18_l</v>
      </c>
      <c r="F2020">
        <v>6.8902222222222203E-4</v>
      </c>
      <c r="G2020">
        <v>6.8902222222222203E-4</v>
      </c>
      <c r="H2020">
        <v>0</v>
      </c>
      <c r="I2020">
        <v>0</v>
      </c>
      <c r="J2020">
        <v>6.8902222222222203E-4</v>
      </c>
      <c r="K2020">
        <v>6.8902222222222203E-4</v>
      </c>
      <c r="L2020">
        <v>1</v>
      </c>
      <c r="M2020">
        <v>1</v>
      </c>
    </row>
    <row r="2021" spans="4:13" x14ac:dyDescent="0.2">
      <c r="D2021" t="s">
        <v>3482</v>
      </c>
      <c r="E2021" t="str">
        <v>PRENT19_l</v>
      </c>
      <c r="F2021">
        <v>5.1676666666666598E-4</v>
      </c>
      <c r="G2021">
        <v>5.1676666666666598E-4</v>
      </c>
      <c r="H2021">
        <v>0</v>
      </c>
      <c r="I2021">
        <v>0</v>
      </c>
      <c r="J2021">
        <v>5.1676666666666598E-4</v>
      </c>
      <c r="K2021">
        <v>5.1676666666666598E-4</v>
      </c>
      <c r="L2021">
        <v>1</v>
      </c>
      <c r="M2021">
        <v>1</v>
      </c>
    </row>
    <row r="2022" spans="4:13" x14ac:dyDescent="0.2">
      <c r="D2022" t="s">
        <v>3482</v>
      </c>
      <c r="E2022" t="str">
        <v>PRENT20_l</v>
      </c>
      <c r="F2022">
        <v>3.4451111111111102E-4</v>
      </c>
      <c r="G2022">
        <v>3.4451111111111102E-4</v>
      </c>
      <c r="H2022">
        <v>0</v>
      </c>
      <c r="I2022">
        <v>0</v>
      </c>
      <c r="J2022">
        <v>3.4451111111111102E-4</v>
      </c>
      <c r="K2022">
        <v>3.4451111111111102E-4</v>
      </c>
      <c r="L2022">
        <v>1</v>
      </c>
      <c r="M2022">
        <v>1</v>
      </c>
    </row>
    <row r="2023" spans="4:13" x14ac:dyDescent="0.2">
      <c r="D2023" t="s">
        <v>3482</v>
      </c>
      <c r="E2023" t="str">
        <v>PRENT21_l</v>
      </c>
      <c r="F2023">
        <v>1.7225555555555499E-4</v>
      </c>
      <c r="G2023">
        <v>1.7225555555555499E-4</v>
      </c>
      <c r="H2023">
        <v>0</v>
      </c>
      <c r="I2023">
        <v>0</v>
      </c>
      <c r="J2023">
        <v>1.7225555555555499E-4</v>
      </c>
      <c r="K2023">
        <v>1.7225555555555499E-4</v>
      </c>
      <c r="L2023">
        <v>1</v>
      </c>
      <c r="M2023">
        <v>1</v>
      </c>
    </row>
    <row r="2024" spans="4:13" x14ac:dyDescent="0.2">
      <c r="D2024" t="s">
        <v>3482</v>
      </c>
      <c r="E2024" t="str">
        <v>PRENT6_l</v>
      </c>
      <c r="F2024">
        <v>1.5502999999999999E-3</v>
      </c>
      <c r="G2024">
        <v>1.5502999999999999E-3</v>
      </c>
      <c r="H2024">
        <v>0</v>
      </c>
      <c r="I2024">
        <v>0</v>
      </c>
      <c r="J2024">
        <v>1.5502999999999999E-3</v>
      </c>
      <c r="K2024">
        <v>1.5502999999999999E-3</v>
      </c>
      <c r="L2024">
        <v>1</v>
      </c>
      <c r="M2024">
        <v>1</v>
      </c>
    </row>
    <row r="2025" spans="4:13" x14ac:dyDescent="0.2">
      <c r="D2025" t="s">
        <v>3482</v>
      </c>
      <c r="E2025" t="str">
        <v>PRENT7_l</v>
      </c>
      <c r="F2025">
        <v>1.5502999999999999E-3</v>
      </c>
      <c r="G2025">
        <v>1.5502999999999999E-3</v>
      </c>
      <c r="H2025">
        <v>0</v>
      </c>
      <c r="I2025">
        <v>0</v>
      </c>
      <c r="J2025">
        <v>1.5502999999999999E-3</v>
      </c>
      <c r="K2025">
        <v>1.5502999999999999E-3</v>
      </c>
      <c r="L2025">
        <v>1</v>
      </c>
      <c r="M2025">
        <v>1</v>
      </c>
    </row>
    <row r="2026" spans="4:13" x14ac:dyDescent="0.2">
      <c r="D2026" t="s">
        <v>3482</v>
      </c>
      <c r="E2026" t="str">
        <v>PRENT8_l</v>
      </c>
      <c r="F2026">
        <v>1.5502999999999999E-3</v>
      </c>
      <c r="G2026">
        <v>1.5502999999999999E-3</v>
      </c>
      <c r="H2026">
        <v>0</v>
      </c>
      <c r="I2026">
        <v>0</v>
      </c>
      <c r="J2026">
        <v>1.5502999999999999E-3</v>
      </c>
      <c r="K2026">
        <v>1.5502999999999999E-3</v>
      </c>
      <c r="L2026">
        <v>1</v>
      </c>
      <c r="M2026">
        <v>1</v>
      </c>
    </row>
    <row r="2027" spans="4:13" x14ac:dyDescent="0.2">
      <c r="D2027" t="s">
        <v>3482</v>
      </c>
      <c r="E2027" t="str">
        <v>PRENT9_l</v>
      </c>
      <c r="F2027">
        <v>1.5502999999999999E-3</v>
      </c>
      <c r="G2027">
        <v>1.5502999999999999E-3</v>
      </c>
      <c r="H2027">
        <v>0</v>
      </c>
      <c r="I2027">
        <v>0</v>
      </c>
      <c r="J2027">
        <v>1.5502999999999999E-3</v>
      </c>
      <c r="K2027">
        <v>1.5502999999999999E-3</v>
      </c>
      <c r="L2027">
        <v>1</v>
      </c>
      <c r="M2027">
        <v>1</v>
      </c>
    </row>
    <row r="2028" spans="4:13" x14ac:dyDescent="0.2">
      <c r="D2028" t="s">
        <v>3496</v>
      </c>
      <c r="E2028" t="str">
        <v>PRFGS_c</v>
      </c>
      <c r="F2028">
        <v>1.21275000000063E-2</v>
      </c>
      <c r="G2028">
        <v>5.1763481493043901</v>
      </c>
      <c r="H2028">
        <v>0</v>
      </c>
      <c r="I2028">
        <v>0</v>
      </c>
      <c r="J2028">
        <v>1.21275000000063E-2</v>
      </c>
      <c r="K2028">
        <v>5.1763481493043901</v>
      </c>
      <c r="L2028">
        <v>1</v>
      </c>
      <c r="M2028">
        <v>1</v>
      </c>
    </row>
    <row r="2029" spans="4:13" x14ac:dyDescent="0.2">
      <c r="D2029" t="s">
        <v>3505</v>
      </c>
      <c r="E2029" t="str">
        <v>PRMICI_c</v>
      </c>
      <c r="F2029">
        <v>7.6302000000000002E-3</v>
      </c>
      <c r="G2029">
        <v>7.6302000000000002E-3</v>
      </c>
      <c r="H2029">
        <v>0</v>
      </c>
      <c r="I2029">
        <v>0</v>
      </c>
      <c r="J2029">
        <v>7.6302000000000002E-3</v>
      </c>
      <c r="K2029">
        <v>7.6302000000000002E-3</v>
      </c>
      <c r="L2029">
        <v>1</v>
      </c>
      <c r="M2029">
        <v>1</v>
      </c>
    </row>
    <row r="2030" spans="4:13" x14ac:dyDescent="0.2">
      <c r="D2030" t="s">
        <v>3480</v>
      </c>
      <c r="E2030" t="str">
        <v>PROD2_m</v>
      </c>
      <c r="F2030">
        <v>0</v>
      </c>
      <c r="G2030">
        <v>15.7098285925863</v>
      </c>
      <c r="H2030">
        <v>0</v>
      </c>
      <c r="I2030">
        <v>0</v>
      </c>
      <c r="J2030">
        <v>0</v>
      </c>
      <c r="K2030">
        <v>15.7098285925863</v>
      </c>
      <c r="L2030">
        <v>0</v>
      </c>
      <c r="M2030">
        <v>1</v>
      </c>
    </row>
    <row r="2031" spans="4:13" x14ac:dyDescent="0.2">
      <c r="D2031" t="s">
        <v>3460</v>
      </c>
      <c r="E2031" t="str">
        <v>PROt_c_m</v>
      </c>
      <c r="F2031">
        <v>-3.60886349732391</v>
      </c>
      <c r="G2031">
        <v>15.7098285925859</v>
      </c>
      <c r="H2031">
        <v>0</v>
      </c>
      <c r="I2031">
        <v>0</v>
      </c>
      <c r="J2031">
        <v>-3.60886349732391</v>
      </c>
      <c r="K2031">
        <v>15.7098285925859</v>
      </c>
      <c r="L2031">
        <v>-1</v>
      </c>
      <c r="M2031">
        <v>1</v>
      </c>
    </row>
    <row r="2032" spans="4:13" x14ac:dyDescent="0.2">
      <c r="D2032" t="s">
        <v>3460</v>
      </c>
      <c r="E2032" t="str">
        <v>PROtps_e</v>
      </c>
      <c r="F2032">
        <v>-3.8662865355795701</v>
      </c>
      <c r="G2032">
        <v>0</v>
      </c>
      <c r="H2032">
        <v>0</v>
      </c>
      <c r="I2032">
        <v>0</v>
      </c>
      <c r="J2032">
        <v>-3.8662865355795701</v>
      </c>
      <c r="K2032">
        <v>0</v>
      </c>
      <c r="L2032">
        <v>-1</v>
      </c>
      <c r="M2032">
        <v>0</v>
      </c>
    </row>
    <row r="2033" spans="4:13" x14ac:dyDescent="0.2">
      <c r="D2033" t="s">
        <v>3500</v>
      </c>
      <c r="E2033" t="str">
        <v>PROTRS_c</v>
      </c>
      <c r="F2033">
        <v>1.6683699999999999E-2</v>
      </c>
      <c r="G2033">
        <v>1.6683699999999999E-2</v>
      </c>
      <c r="H2033">
        <v>0</v>
      </c>
      <c r="I2033">
        <v>0</v>
      </c>
      <c r="J2033">
        <v>1.6683699999999999E-2</v>
      </c>
      <c r="K2033">
        <v>1.6683699999999999E-2</v>
      </c>
      <c r="L2033">
        <v>1</v>
      </c>
      <c r="M2033">
        <v>1</v>
      </c>
    </row>
    <row r="2034" spans="4:13" x14ac:dyDescent="0.2">
      <c r="D2034" t="s">
        <v>3505</v>
      </c>
      <c r="E2034" t="str">
        <v>PRPPS_c</v>
      </c>
      <c r="F2034">
        <v>3.4934500000000902E-2</v>
      </c>
      <c r="G2034">
        <v>78.901112043806407</v>
      </c>
      <c r="H2034">
        <v>0</v>
      </c>
      <c r="I2034">
        <v>0</v>
      </c>
      <c r="J2034">
        <v>3.4934500000000902E-2</v>
      </c>
      <c r="K2034">
        <v>78.901112043806407</v>
      </c>
      <c r="L2034">
        <v>1</v>
      </c>
      <c r="M2034">
        <v>1</v>
      </c>
    </row>
    <row r="2035" spans="4:13" x14ac:dyDescent="0.2">
      <c r="D2035" t="s">
        <v>3460</v>
      </c>
      <c r="E2035" t="str">
        <v>PRPPt_c_m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4:13" x14ac:dyDescent="0.2">
      <c r="D2036" t="s">
        <v>3466</v>
      </c>
      <c r="E2036" t="str">
        <v>PSCIT_c</v>
      </c>
      <c r="F2036">
        <v>2.5213699999999901E-2</v>
      </c>
      <c r="G2036">
        <v>2.92232921397679</v>
      </c>
      <c r="H2036">
        <v>0</v>
      </c>
      <c r="I2036">
        <v>0</v>
      </c>
      <c r="J2036">
        <v>2.5213699999999901E-2</v>
      </c>
      <c r="K2036">
        <v>2.92232921397679</v>
      </c>
      <c r="L2036">
        <v>1</v>
      </c>
      <c r="M2036">
        <v>1</v>
      </c>
    </row>
    <row r="2037" spans="4:13" x14ac:dyDescent="0.2">
      <c r="D2037" t="s">
        <v>3487</v>
      </c>
      <c r="E2037" t="str">
        <v>PSD_gm</v>
      </c>
      <c r="F2037">
        <v>0</v>
      </c>
      <c r="G2037">
        <v>1.78425503691124</v>
      </c>
      <c r="H2037">
        <v>0</v>
      </c>
      <c r="I2037">
        <v>0</v>
      </c>
      <c r="J2037">
        <v>0</v>
      </c>
      <c r="K2037">
        <v>1.78425503691124</v>
      </c>
      <c r="L2037">
        <v>0</v>
      </c>
      <c r="M2037">
        <v>1</v>
      </c>
    </row>
    <row r="2038" spans="4:13" x14ac:dyDescent="0.2">
      <c r="D2038" t="s">
        <v>3487</v>
      </c>
      <c r="E2038" t="str">
        <v>PSD_mm</v>
      </c>
      <c r="F2038">
        <v>0</v>
      </c>
      <c r="G2038">
        <v>1.7961315958434201</v>
      </c>
      <c r="H2038">
        <v>0</v>
      </c>
      <c r="I2038">
        <v>0</v>
      </c>
      <c r="J2038">
        <v>0</v>
      </c>
      <c r="K2038">
        <v>1.7961315958434201</v>
      </c>
      <c r="L2038">
        <v>0</v>
      </c>
      <c r="M2038">
        <v>1</v>
      </c>
    </row>
    <row r="2039" spans="4:13" x14ac:dyDescent="0.2">
      <c r="D2039" t="s">
        <v>3487</v>
      </c>
      <c r="E2039" t="str">
        <v>PSD_vm</v>
      </c>
      <c r="F2039">
        <v>0</v>
      </c>
      <c r="G2039">
        <v>1.78425503691124</v>
      </c>
      <c r="H2039">
        <v>0</v>
      </c>
      <c r="I2039">
        <v>0</v>
      </c>
      <c r="J2039">
        <v>0</v>
      </c>
      <c r="K2039">
        <v>1.78425503691124</v>
      </c>
      <c r="L2039">
        <v>0</v>
      </c>
      <c r="M2039">
        <v>1</v>
      </c>
    </row>
    <row r="2040" spans="4:13" x14ac:dyDescent="0.2">
      <c r="D2040" t="s">
        <v>3477</v>
      </c>
      <c r="E2040" t="str">
        <v>PSERT_c</v>
      </c>
      <c r="F2040">
        <v>0</v>
      </c>
      <c r="G2040">
        <v>63.701232364737997</v>
      </c>
      <c r="H2040">
        <v>0</v>
      </c>
      <c r="I2040">
        <v>0</v>
      </c>
      <c r="J2040">
        <v>0</v>
      </c>
      <c r="K2040">
        <v>63.701232364737997</v>
      </c>
      <c r="L2040">
        <v>0</v>
      </c>
      <c r="M2040">
        <v>1</v>
      </c>
    </row>
    <row r="2041" spans="4:13" x14ac:dyDescent="0.2">
      <c r="D2041" t="s">
        <v>3477</v>
      </c>
      <c r="E2041" t="str">
        <v>PSP_L_c</v>
      </c>
      <c r="F2041">
        <v>0</v>
      </c>
      <c r="G2041">
        <v>63.701232364735702</v>
      </c>
      <c r="H2041">
        <v>0</v>
      </c>
      <c r="I2041">
        <v>0</v>
      </c>
      <c r="J2041">
        <v>0</v>
      </c>
      <c r="K2041">
        <v>63.701232364735702</v>
      </c>
      <c r="L2041">
        <v>0</v>
      </c>
      <c r="M2041">
        <v>1</v>
      </c>
    </row>
    <row r="2042" spans="4:13" x14ac:dyDescent="0.2">
      <c r="D2042" t="s">
        <v>3552</v>
      </c>
      <c r="E2042" t="str">
        <v>PSPHPL_r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4:13" x14ac:dyDescent="0.2">
      <c r="D2043" t="s">
        <v>3467</v>
      </c>
      <c r="E2043" t="str">
        <v>PSPHS_r</v>
      </c>
      <c r="F2043">
        <v>0</v>
      </c>
      <c r="G2043">
        <v>4.0404999999999998E-4</v>
      </c>
      <c r="H2043">
        <v>0</v>
      </c>
      <c r="I2043">
        <v>0</v>
      </c>
      <c r="J2043">
        <v>0</v>
      </c>
      <c r="K2043">
        <v>4.0404999999999998E-4</v>
      </c>
      <c r="L2043">
        <v>0</v>
      </c>
      <c r="M2043">
        <v>1</v>
      </c>
    </row>
    <row r="2044" spans="4:13" x14ac:dyDescent="0.2">
      <c r="D2044" t="s">
        <v>3463</v>
      </c>
      <c r="E2044" t="str">
        <v>PSSA_rm</v>
      </c>
      <c r="F2044">
        <v>1.07408E-2</v>
      </c>
      <c r="G2044">
        <v>1.7966647958434001</v>
      </c>
      <c r="H2044">
        <v>0</v>
      </c>
      <c r="I2044">
        <v>0</v>
      </c>
      <c r="J2044">
        <v>1.07408E-2</v>
      </c>
      <c r="K2044">
        <v>1.7966647958434001</v>
      </c>
      <c r="L2044">
        <v>1</v>
      </c>
      <c r="M2044">
        <v>1</v>
      </c>
    </row>
    <row r="2045" spans="4:13" x14ac:dyDescent="0.2">
      <c r="D2045" t="s">
        <v>3460</v>
      </c>
      <c r="E2045" t="str">
        <v>PSt_c_m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4:13" x14ac:dyDescent="0.2">
      <c r="D2046" t="s">
        <v>3460</v>
      </c>
      <c r="E2046" t="str">
        <v>PSt_c_rm</v>
      </c>
      <c r="F2046">
        <v>-5.3319999999999995E-4</v>
      </c>
      <c r="G2046">
        <v>-5.3319999999999995E-4</v>
      </c>
      <c r="H2046">
        <v>0</v>
      </c>
      <c r="I2046">
        <v>0</v>
      </c>
      <c r="J2046">
        <v>-5.3319999999999995E-4</v>
      </c>
      <c r="K2046">
        <v>-5.3319999999999995E-4</v>
      </c>
      <c r="L2046">
        <v>-1</v>
      </c>
      <c r="M2046">
        <v>-1</v>
      </c>
    </row>
    <row r="2047" spans="4:13" x14ac:dyDescent="0.2">
      <c r="D2047" t="s">
        <v>3460</v>
      </c>
      <c r="E2047" t="str">
        <v>PSt_en_rm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4:13" x14ac:dyDescent="0.2">
      <c r="D2048" t="s">
        <v>3460</v>
      </c>
      <c r="E2048" t="str">
        <v>PSt_gm_rm</v>
      </c>
      <c r="F2048">
        <v>-1.78425503691124</v>
      </c>
      <c r="G2048">
        <v>0</v>
      </c>
      <c r="H2048">
        <v>0</v>
      </c>
      <c r="I2048">
        <v>0</v>
      </c>
      <c r="J2048">
        <v>-1.78425503691124</v>
      </c>
      <c r="K2048">
        <v>0</v>
      </c>
      <c r="L2048">
        <v>-1</v>
      </c>
      <c r="M2048">
        <v>0</v>
      </c>
    </row>
    <row r="2049" spans="4:13" x14ac:dyDescent="0.2">
      <c r="D2049" t="s">
        <v>3460</v>
      </c>
      <c r="E2049" t="str">
        <v>PSt_mm_rm</v>
      </c>
      <c r="F2049">
        <v>-1.7961315958434301</v>
      </c>
      <c r="G2049">
        <v>0</v>
      </c>
      <c r="H2049">
        <v>0</v>
      </c>
      <c r="I2049">
        <v>0</v>
      </c>
      <c r="J2049">
        <v>-1.7961315958434301</v>
      </c>
      <c r="K2049">
        <v>0</v>
      </c>
      <c r="L2049">
        <v>-1</v>
      </c>
      <c r="M2049">
        <v>0</v>
      </c>
    </row>
    <row r="2050" spans="4:13" x14ac:dyDescent="0.2">
      <c r="D2050" t="s">
        <v>3460</v>
      </c>
      <c r="E2050" t="str">
        <v>PSt_rm_vm</v>
      </c>
      <c r="F2050">
        <v>0</v>
      </c>
      <c r="G2050">
        <v>1.78425503691122</v>
      </c>
      <c r="H2050">
        <v>0</v>
      </c>
      <c r="I2050">
        <v>0</v>
      </c>
      <c r="J2050">
        <v>0</v>
      </c>
      <c r="K2050">
        <v>1.78425503691122</v>
      </c>
      <c r="L2050">
        <v>0</v>
      </c>
      <c r="M2050">
        <v>1</v>
      </c>
    </row>
    <row r="2051" spans="4:13" x14ac:dyDescent="0.2">
      <c r="D2051" t="s">
        <v>3526</v>
      </c>
      <c r="E2051" t="str">
        <v>PTPAT_c</v>
      </c>
      <c r="F2051">
        <v>9.9999999999961197E-6</v>
      </c>
      <c r="G2051">
        <v>9.9999999999406103E-6</v>
      </c>
      <c r="H2051">
        <v>0</v>
      </c>
      <c r="I2051">
        <v>0</v>
      </c>
      <c r="J2051">
        <v>9.9999999999961197E-6</v>
      </c>
      <c r="K2051">
        <v>9.9999999999406103E-6</v>
      </c>
      <c r="L2051">
        <v>1</v>
      </c>
      <c r="M2051">
        <v>1</v>
      </c>
    </row>
    <row r="2052" spans="4:13" x14ac:dyDescent="0.2">
      <c r="D2052" t="s">
        <v>3480</v>
      </c>
      <c r="E2052" t="str">
        <v>PTRCAT1_c</v>
      </c>
      <c r="F2052">
        <v>-1.8202377543892201</v>
      </c>
      <c r="G2052">
        <v>0</v>
      </c>
      <c r="H2052">
        <v>0</v>
      </c>
      <c r="I2052">
        <v>0</v>
      </c>
      <c r="J2052">
        <v>-1.8202377543892201</v>
      </c>
      <c r="K2052">
        <v>0</v>
      </c>
      <c r="L2052">
        <v>-1</v>
      </c>
      <c r="M2052">
        <v>0</v>
      </c>
    </row>
    <row r="2053" spans="4:13" x14ac:dyDescent="0.2">
      <c r="D2053" t="s">
        <v>3460</v>
      </c>
      <c r="E2053" t="str">
        <v>PTRCtpa_e</v>
      </c>
      <c r="F2053">
        <v>-3.5933714901810601</v>
      </c>
      <c r="G2053">
        <v>0</v>
      </c>
      <c r="H2053">
        <v>0</v>
      </c>
      <c r="I2053">
        <v>0</v>
      </c>
      <c r="J2053">
        <v>-3.5933714901810601</v>
      </c>
      <c r="K2053">
        <v>0</v>
      </c>
      <c r="L2053">
        <v>-1</v>
      </c>
      <c r="M2053">
        <v>0</v>
      </c>
    </row>
    <row r="2054" spans="4:13" x14ac:dyDescent="0.2">
      <c r="D2054" t="s">
        <v>3460</v>
      </c>
      <c r="E2054" t="str">
        <v>PTRCtpa_v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4:13" x14ac:dyDescent="0.2">
      <c r="D2055" t="s">
        <v>3496</v>
      </c>
      <c r="E2055" t="str">
        <v>PUNP3_c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4:13" x14ac:dyDescent="0.2">
      <c r="D2056" t="s">
        <v>3496</v>
      </c>
      <c r="E2056" t="str">
        <v>PUNP3_m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4:13" x14ac:dyDescent="0.2">
      <c r="D2057" t="s">
        <v>3496</v>
      </c>
      <c r="E2057" t="str">
        <v>PUNP5_c</v>
      </c>
      <c r="F2057">
        <v>-2.6406381374569601</v>
      </c>
      <c r="G2057">
        <v>5.1715380493044796</v>
      </c>
      <c r="H2057">
        <v>0</v>
      </c>
      <c r="I2057">
        <v>0</v>
      </c>
      <c r="J2057">
        <v>-2.6406381374569601</v>
      </c>
      <c r="K2057">
        <v>5.1715380493044796</v>
      </c>
      <c r="L2057">
        <v>-1</v>
      </c>
      <c r="M2057">
        <v>1</v>
      </c>
    </row>
    <row r="2058" spans="4:13" x14ac:dyDescent="0.2">
      <c r="D2058" t="s">
        <v>3543</v>
      </c>
      <c r="E2058" t="str">
        <v>PYAM5PO_c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4:13" x14ac:dyDescent="0.2">
      <c r="D2059" t="s">
        <v>3543</v>
      </c>
      <c r="E2059" t="str">
        <v>PYDAMK_c</v>
      </c>
      <c r="F2059">
        <v>0</v>
      </c>
      <c r="G2059">
        <v>157.73231508761299</v>
      </c>
      <c r="H2059">
        <v>0</v>
      </c>
      <c r="I2059">
        <v>0</v>
      </c>
      <c r="J2059">
        <v>0</v>
      </c>
      <c r="K2059">
        <v>157.73231508761299</v>
      </c>
      <c r="L2059">
        <v>0</v>
      </c>
      <c r="M2059">
        <v>1</v>
      </c>
    </row>
    <row r="2060" spans="4:13" x14ac:dyDescent="0.2">
      <c r="D2060" t="s">
        <v>3543</v>
      </c>
      <c r="E2060" t="str">
        <v>PYDX5PS_c</v>
      </c>
      <c r="F2060">
        <v>1.0000000000000001E-5</v>
      </c>
      <c r="G2060">
        <v>1.0000000000000001E-5</v>
      </c>
      <c r="H2060">
        <v>0</v>
      </c>
      <c r="I2060">
        <v>0</v>
      </c>
      <c r="J2060">
        <v>1.0000000000000001E-5</v>
      </c>
      <c r="K2060">
        <v>1.0000000000000001E-5</v>
      </c>
      <c r="L2060">
        <v>1</v>
      </c>
      <c r="M2060">
        <v>1</v>
      </c>
    </row>
    <row r="2061" spans="4:13" x14ac:dyDescent="0.2">
      <c r="D2061" t="s">
        <v>3460</v>
      </c>
      <c r="E2061" t="str">
        <v>PYDX5Pt_c_e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4:13" x14ac:dyDescent="0.2">
      <c r="D2062" t="s">
        <v>3543</v>
      </c>
      <c r="E2062" t="str">
        <v>PYDXK_c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4:13" x14ac:dyDescent="0.2">
      <c r="D2063" t="s">
        <v>3543</v>
      </c>
      <c r="E2063" t="str">
        <v>PYDXNK_c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4:13" x14ac:dyDescent="0.2">
      <c r="D2064" t="s">
        <v>3543</v>
      </c>
      <c r="E2064" t="str">
        <v>PYDXNO_c</v>
      </c>
      <c r="F2064">
        <v>0</v>
      </c>
      <c r="G2064">
        <v>45.635986007869299</v>
      </c>
      <c r="H2064">
        <v>0</v>
      </c>
      <c r="I2064">
        <v>0</v>
      </c>
      <c r="J2064">
        <v>0</v>
      </c>
      <c r="K2064">
        <v>45.635986007869299</v>
      </c>
      <c r="L2064">
        <v>0</v>
      </c>
      <c r="M2064">
        <v>1</v>
      </c>
    </row>
    <row r="2065" spans="4:13" x14ac:dyDescent="0.2">
      <c r="D2065" t="s">
        <v>3543</v>
      </c>
      <c r="E2065" t="str">
        <v>PYDXNOR_c</v>
      </c>
      <c r="F2065">
        <v>-45.635986007867999</v>
      </c>
      <c r="G2065">
        <v>0</v>
      </c>
      <c r="H2065">
        <v>0</v>
      </c>
      <c r="I2065">
        <v>0</v>
      </c>
      <c r="J2065">
        <v>-45.635986007867999</v>
      </c>
      <c r="K2065">
        <v>0</v>
      </c>
      <c r="L2065">
        <v>-1</v>
      </c>
      <c r="M2065">
        <v>0</v>
      </c>
    </row>
    <row r="2066" spans="4:13" x14ac:dyDescent="0.2">
      <c r="D2066" t="s">
        <v>3543</v>
      </c>
      <c r="E2066" t="str">
        <v>PYDXO_c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4:13" x14ac:dyDescent="0.2">
      <c r="D2067" t="s">
        <v>3527</v>
      </c>
      <c r="E2067" t="str">
        <v>PYK_c</v>
      </c>
      <c r="F2067">
        <v>0</v>
      </c>
      <c r="G2067">
        <v>158.784862919239</v>
      </c>
      <c r="H2067">
        <v>0</v>
      </c>
      <c r="I2067">
        <v>0</v>
      </c>
      <c r="J2067">
        <v>0</v>
      </c>
      <c r="K2067">
        <v>158.784862919239</v>
      </c>
      <c r="L2067">
        <v>0</v>
      </c>
      <c r="M2067">
        <v>1</v>
      </c>
    </row>
    <row r="2068" spans="4:13" x14ac:dyDescent="0.2">
      <c r="D2068" t="s">
        <v>3508</v>
      </c>
      <c r="E2068" t="str">
        <v>PYNP2r_c</v>
      </c>
      <c r="F2068">
        <v>-157.73231508761199</v>
      </c>
      <c r="G2068">
        <v>78.866157543806295</v>
      </c>
      <c r="H2068">
        <v>0</v>
      </c>
      <c r="I2068">
        <v>0</v>
      </c>
      <c r="J2068">
        <v>-157.73231508761199</v>
      </c>
      <c r="K2068">
        <v>78.866157543806295</v>
      </c>
      <c r="L2068">
        <v>-1</v>
      </c>
      <c r="M2068">
        <v>1</v>
      </c>
    </row>
    <row r="2069" spans="4:13" x14ac:dyDescent="0.2">
      <c r="D2069" t="s">
        <v>3489</v>
      </c>
      <c r="E2069" t="str">
        <v>PYRDC_c</v>
      </c>
      <c r="F2069">
        <v>0</v>
      </c>
      <c r="G2069">
        <v>17.335645689928</v>
      </c>
      <c r="H2069">
        <v>0</v>
      </c>
      <c r="I2069">
        <v>0</v>
      </c>
      <c r="J2069">
        <v>0</v>
      </c>
      <c r="K2069">
        <v>17.335645689928</v>
      </c>
      <c r="L2069">
        <v>0</v>
      </c>
      <c r="M2069">
        <v>1</v>
      </c>
    </row>
    <row r="2070" spans="4:13" x14ac:dyDescent="0.2">
      <c r="D2070" t="s">
        <v>3489</v>
      </c>
      <c r="E2070" t="str">
        <v>PYRDC2_c</v>
      </c>
      <c r="F2070">
        <v>0</v>
      </c>
      <c r="G2070">
        <v>4.3534814726294</v>
      </c>
      <c r="H2070">
        <v>0</v>
      </c>
      <c r="I2070">
        <v>0</v>
      </c>
      <c r="J2070">
        <v>0</v>
      </c>
      <c r="K2070">
        <v>4.3534814726294</v>
      </c>
      <c r="L2070">
        <v>0</v>
      </c>
      <c r="M2070">
        <v>1</v>
      </c>
    </row>
    <row r="2071" spans="4:13" x14ac:dyDescent="0.2">
      <c r="D2071" t="s">
        <v>3460</v>
      </c>
      <c r="E2071" t="str">
        <v>PYRtps_e</v>
      </c>
      <c r="F2071">
        <v>-8.6070344155073002</v>
      </c>
      <c r="G2071">
        <v>0</v>
      </c>
      <c r="H2071">
        <v>0</v>
      </c>
      <c r="I2071">
        <v>0</v>
      </c>
      <c r="J2071">
        <v>-8.6070344155073002</v>
      </c>
      <c r="K2071">
        <v>0</v>
      </c>
      <c r="L2071">
        <v>-1</v>
      </c>
      <c r="M2071">
        <v>0</v>
      </c>
    </row>
    <row r="2072" spans="4:13" x14ac:dyDescent="0.2">
      <c r="D2072" t="s">
        <v>3460</v>
      </c>
      <c r="E2072" t="str">
        <v>PYRtps_m</v>
      </c>
      <c r="F2072">
        <v>0</v>
      </c>
      <c r="G2072">
        <v>17.381121589927599</v>
      </c>
      <c r="H2072">
        <v>0</v>
      </c>
      <c r="I2072">
        <v>0</v>
      </c>
      <c r="J2072">
        <v>0</v>
      </c>
      <c r="K2072">
        <v>17.381121589927599</v>
      </c>
      <c r="L2072">
        <v>0</v>
      </c>
      <c r="M2072">
        <v>1</v>
      </c>
    </row>
    <row r="2073" spans="4:13" x14ac:dyDescent="0.2">
      <c r="D2073" t="s">
        <v>3460</v>
      </c>
      <c r="E2073" t="str">
        <v>Q9H2t_c_e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4:13" x14ac:dyDescent="0.2">
      <c r="D2074" t="s">
        <v>3460</v>
      </c>
      <c r="E2074" t="str">
        <v>Q9H2t_c_m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4:13" x14ac:dyDescent="0.2">
      <c r="D2075" t="s">
        <v>3473</v>
      </c>
      <c r="E2075" t="str">
        <v>Q9MO_m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4:13" x14ac:dyDescent="0.2">
      <c r="D2076" t="s">
        <v>3473</v>
      </c>
      <c r="E2076" t="str">
        <v>Q9MT1_m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4:13" x14ac:dyDescent="0.2">
      <c r="D2077" t="s">
        <v>3473</v>
      </c>
      <c r="E2077" t="str">
        <v>Q9MT2_m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4:13" x14ac:dyDescent="0.2">
      <c r="D2078" t="s">
        <v>3473</v>
      </c>
      <c r="E2078" t="str">
        <v>Q9OR_m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4:13" x14ac:dyDescent="0.2">
      <c r="D2079" t="s">
        <v>3470</v>
      </c>
      <c r="E2079" t="str">
        <v>QUILSYN_c</v>
      </c>
      <c r="F2079">
        <v>2.0000000000861299E-5</v>
      </c>
      <c r="G2079">
        <v>1.9999999999975299E-5</v>
      </c>
      <c r="H2079">
        <v>0</v>
      </c>
      <c r="I2079">
        <v>0</v>
      </c>
      <c r="J2079">
        <v>2.0000000000861299E-5</v>
      </c>
      <c r="K2079">
        <v>1.9999999999975299E-5</v>
      </c>
      <c r="L2079">
        <v>1</v>
      </c>
      <c r="M2079">
        <v>1</v>
      </c>
    </row>
    <row r="2080" spans="4:13" x14ac:dyDescent="0.2">
      <c r="D2080" t="s">
        <v>3466</v>
      </c>
      <c r="E2080" t="str">
        <v>QUINDH_c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4:13" x14ac:dyDescent="0.2">
      <c r="D2081" t="s">
        <v>3460</v>
      </c>
      <c r="E2081" t="str">
        <v>QUINt_c_e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4:13" x14ac:dyDescent="0.2">
      <c r="D2082" t="s">
        <v>3460</v>
      </c>
      <c r="E2082" t="str">
        <v>QULNt_c_m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4:13" x14ac:dyDescent="0.2">
      <c r="D2083" t="s">
        <v>3553</v>
      </c>
      <c r="E2083" t="str">
        <v>RADHx_m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4:13" x14ac:dyDescent="0.2">
      <c r="D2084" t="s">
        <v>3537</v>
      </c>
      <c r="E2084" t="str">
        <v>RAFH_e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4:13" x14ac:dyDescent="0.2">
      <c r="D2085" t="s">
        <v>3493</v>
      </c>
      <c r="E2085" t="str">
        <v>RBFK_c</v>
      </c>
      <c r="F2085">
        <v>1.0000000000000001E-5</v>
      </c>
      <c r="G2085">
        <v>1.0000000000000001E-5</v>
      </c>
      <c r="H2085">
        <v>0</v>
      </c>
      <c r="I2085">
        <v>0</v>
      </c>
      <c r="J2085">
        <v>1.0000000000000001E-5</v>
      </c>
      <c r="K2085">
        <v>1.0000000000000001E-5</v>
      </c>
      <c r="L2085">
        <v>1</v>
      </c>
      <c r="M2085">
        <v>1</v>
      </c>
    </row>
    <row r="2086" spans="4:13" x14ac:dyDescent="0.2">
      <c r="D2086" t="s">
        <v>3493</v>
      </c>
      <c r="E2086" t="str">
        <v>RBFK_m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4:13" x14ac:dyDescent="0.2">
      <c r="D2087" t="s">
        <v>3493</v>
      </c>
      <c r="E2087" t="str">
        <v>RBFSa_c</v>
      </c>
      <c r="F2087">
        <v>4.0000000000000003E-5</v>
      </c>
      <c r="G2087">
        <v>4.0000000000000003E-5</v>
      </c>
      <c r="H2087">
        <v>0</v>
      </c>
      <c r="I2087">
        <v>0</v>
      </c>
      <c r="J2087">
        <v>4.0000000000000003E-5</v>
      </c>
      <c r="K2087">
        <v>4.0000000000000003E-5</v>
      </c>
      <c r="L2087">
        <v>1</v>
      </c>
      <c r="M2087">
        <v>1</v>
      </c>
    </row>
    <row r="2088" spans="4:13" x14ac:dyDescent="0.2">
      <c r="D2088" t="s">
        <v>3493</v>
      </c>
      <c r="E2088" t="str">
        <v>RBFSb_c</v>
      </c>
      <c r="F2088">
        <v>2.0000000000000002E-5</v>
      </c>
      <c r="G2088">
        <v>2.0000000000000002E-5</v>
      </c>
      <c r="H2088">
        <v>0</v>
      </c>
      <c r="I2088">
        <v>0</v>
      </c>
      <c r="J2088">
        <v>2.0000000000000002E-5</v>
      </c>
      <c r="K2088">
        <v>2.0000000000000002E-5</v>
      </c>
      <c r="L2088">
        <v>1</v>
      </c>
      <c r="M2088">
        <v>1</v>
      </c>
    </row>
    <row r="2089" spans="4:13" x14ac:dyDescent="0.2">
      <c r="D2089" t="s">
        <v>3528</v>
      </c>
      <c r="E2089" t="str">
        <v>RBK_c</v>
      </c>
      <c r="F2089">
        <v>0</v>
      </c>
      <c r="G2089">
        <v>157.732315087617</v>
      </c>
      <c r="H2089">
        <v>0</v>
      </c>
      <c r="I2089">
        <v>0</v>
      </c>
      <c r="J2089">
        <v>0</v>
      </c>
      <c r="K2089">
        <v>157.732315087617</v>
      </c>
      <c r="L2089">
        <v>0</v>
      </c>
      <c r="M2089">
        <v>1</v>
      </c>
    </row>
    <row r="2090" spans="4:13" x14ac:dyDescent="0.2">
      <c r="D2090" t="s">
        <v>3464</v>
      </c>
      <c r="E2090" t="str">
        <v>RBK_D_c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4:13" x14ac:dyDescent="0.2">
      <c r="D2091" t="s">
        <v>3464</v>
      </c>
      <c r="E2091" t="str">
        <v>RDH_c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4:13" x14ac:dyDescent="0.2">
      <c r="D2092" t="s">
        <v>3464</v>
      </c>
      <c r="E2092" t="str">
        <v>RHMND2_c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4:13" x14ac:dyDescent="0.2">
      <c r="D2093" t="s">
        <v>3460</v>
      </c>
      <c r="E2093" t="str">
        <v>RIBFLVt_c_m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4:13" x14ac:dyDescent="0.2">
      <c r="D2094" t="s">
        <v>3460</v>
      </c>
      <c r="E2094" t="str">
        <v>RIBt_c_e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4:13" x14ac:dyDescent="0.2">
      <c r="D2095" t="s">
        <v>3478</v>
      </c>
      <c r="E2095" t="str">
        <v>RLFC2O_c</v>
      </c>
      <c r="F2095">
        <v>0</v>
      </c>
      <c r="G2095">
        <v>33.080179774840801</v>
      </c>
      <c r="H2095">
        <v>0</v>
      </c>
      <c r="I2095">
        <v>0</v>
      </c>
      <c r="J2095">
        <v>0</v>
      </c>
      <c r="K2095">
        <v>33.080179774840801</v>
      </c>
      <c r="L2095">
        <v>0</v>
      </c>
      <c r="M2095">
        <v>1</v>
      </c>
    </row>
    <row r="2096" spans="4:13" x14ac:dyDescent="0.2">
      <c r="D2096" t="s">
        <v>3489</v>
      </c>
      <c r="E2096" t="str">
        <v>RLFC2O_m</v>
      </c>
      <c r="F2096">
        <v>0</v>
      </c>
      <c r="G2096">
        <v>29.404604244302899</v>
      </c>
      <c r="H2096">
        <v>0</v>
      </c>
      <c r="I2096">
        <v>0</v>
      </c>
      <c r="J2096">
        <v>0</v>
      </c>
      <c r="K2096">
        <v>29.404604244302899</v>
      </c>
      <c r="L2096">
        <v>0</v>
      </c>
      <c r="M2096">
        <v>1</v>
      </c>
    </row>
    <row r="2097" spans="4:13" x14ac:dyDescent="0.2">
      <c r="D2097" t="s">
        <v>3496</v>
      </c>
      <c r="E2097" t="str">
        <v>RNDR1_c</v>
      </c>
      <c r="F2097">
        <v>7.0949999999999995E-4</v>
      </c>
      <c r="G2097">
        <v>7.0949999999999995E-4</v>
      </c>
      <c r="H2097">
        <v>0</v>
      </c>
      <c r="I2097">
        <v>0</v>
      </c>
      <c r="J2097">
        <v>7.0949999999999995E-4</v>
      </c>
      <c r="K2097">
        <v>7.0949999999999995E-4</v>
      </c>
      <c r="L2097">
        <v>1</v>
      </c>
      <c r="M2097">
        <v>1</v>
      </c>
    </row>
    <row r="2098" spans="4:13" x14ac:dyDescent="0.2">
      <c r="D2098" t="s">
        <v>3496</v>
      </c>
      <c r="E2098" t="str">
        <v>RNDR1_n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4:13" x14ac:dyDescent="0.2">
      <c r="D2099" t="s">
        <v>3508</v>
      </c>
      <c r="E2099" t="str">
        <v>RNDR2_c</v>
      </c>
      <c r="F2099">
        <v>1.1073999999999999E-3</v>
      </c>
      <c r="G2099">
        <v>1.1073999999999999E-3</v>
      </c>
      <c r="H2099">
        <v>0</v>
      </c>
      <c r="I2099">
        <v>0</v>
      </c>
      <c r="J2099">
        <v>1.1073999999999999E-3</v>
      </c>
      <c r="K2099">
        <v>1.1073999999999999E-3</v>
      </c>
      <c r="L2099">
        <v>1</v>
      </c>
      <c r="M2099">
        <v>1</v>
      </c>
    </row>
    <row r="2100" spans="4:13" x14ac:dyDescent="0.2">
      <c r="D2100" t="s">
        <v>3496</v>
      </c>
      <c r="E2100" t="str">
        <v>RNDR2_n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4:13" x14ac:dyDescent="0.2">
      <c r="D2101" t="s">
        <v>3496</v>
      </c>
      <c r="E2101" t="str">
        <v>RNDR3_c</v>
      </c>
      <c r="F2101">
        <v>1.1073999999999999E-3</v>
      </c>
      <c r="G2101">
        <v>1.95676078689098</v>
      </c>
      <c r="H2101">
        <v>0</v>
      </c>
      <c r="I2101">
        <v>0</v>
      </c>
      <c r="J2101">
        <v>1.1073999999999999E-3</v>
      </c>
      <c r="K2101">
        <v>1.95676078689098</v>
      </c>
      <c r="L2101">
        <v>1</v>
      </c>
      <c r="M2101">
        <v>1</v>
      </c>
    </row>
    <row r="2102" spans="4:13" x14ac:dyDescent="0.2">
      <c r="D2102" t="s">
        <v>3496</v>
      </c>
      <c r="E2102" t="str">
        <v>RNDR3_n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4:13" x14ac:dyDescent="0.2">
      <c r="D2103" t="s">
        <v>3508</v>
      </c>
      <c r="E2103" t="str">
        <v>RNDR4_c</v>
      </c>
      <c r="F2103">
        <v>0</v>
      </c>
      <c r="G2103">
        <v>1.9783476172413501</v>
      </c>
      <c r="H2103">
        <v>0</v>
      </c>
      <c r="I2103">
        <v>0</v>
      </c>
      <c r="J2103">
        <v>0</v>
      </c>
      <c r="K2103">
        <v>1.9783476172413501</v>
      </c>
      <c r="L2103">
        <v>0</v>
      </c>
      <c r="M2103">
        <v>1</v>
      </c>
    </row>
    <row r="2104" spans="4:13" x14ac:dyDescent="0.2">
      <c r="D2104" t="s">
        <v>3508</v>
      </c>
      <c r="E2104" t="str">
        <v>RNDR4_n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4:13" x14ac:dyDescent="0.2">
      <c r="D2105" t="s">
        <v>3504</v>
      </c>
      <c r="E2105" t="str">
        <v>RNMK_c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4:13" x14ac:dyDescent="0.2">
      <c r="D2106" t="s">
        <v>3528</v>
      </c>
      <c r="E2106" t="str">
        <v>RPE_c</v>
      </c>
      <c r="F2106">
        <v>-7.5755109677107599</v>
      </c>
      <c r="G2106">
        <v>17.303908123261401</v>
      </c>
      <c r="H2106">
        <v>0</v>
      </c>
      <c r="I2106">
        <v>0</v>
      </c>
      <c r="J2106">
        <v>-7.5755109677107599</v>
      </c>
      <c r="K2106">
        <v>17.303908123261401</v>
      </c>
      <c r="L2106">
        <v>-1</v>
      </c>
      <c r="M2106">
        <v>1</v>
      </c>
    </row>
    <row r="2107" spans="4:13" x14ac:dyDescent="0.2">
      <c r="D2107" t="s">
        <v>3528</v>
      </c>
      <c r="E2107" t="str">
        <v>RPI_c</v>
      </c>
      <c r="F2107">
        <v>-16.511097025071798</v>
      </c>
      <c r="G2107">
        <v>12.642335437544199</v>
      </c>
      <c r="H2107">
        <v>0</v>
      </c>
      <c r="I2107">
        <v>0</v>
      </c>
      <c r="J2107">
        <v>-16.511097025071798</v>
      </c>
      <c r="K2107">
        <v>12.642335437544199</v>
      </c>
      <c r="L2107">
        <v>-1</v>
      </c>
      <c r="M2107">
        <v>1</v>
      </c>
    </row>
    <row r="2108" spans="4:13" x14ac:dyDescent="0.2">
      <c r="D2108" t="s">
        <v>3479</v>
      </c>
      <c r="E2108" t="str">
        <v>SACCD1_c</v>
      </c>
      <c r="F2108">
        <v>2.5974299999999999E-2</v>
      </c>
      <c r="G2108">
        <v>2.9484275464012399</v>
      </c>
      <c r="H2108">
        <v>0</v>
      </c>
      <c r="I2108">
        <v>0</v>
      </c>
      <c r="J2108">
        <v>2.5974299999999999E-2</v>
      </c>
      <c r="K2108">
        <v>2.9484275464012399</v>
      </c>
      <c r="L2108">
        <v>1</v>
      </c>
      <c r="M2108">
        <v>1</v>
      </c>
    </row>
    <row r="2109" spans="4:13" x14ac:dyDescent="0.2">
      <c r="D2109" t="s">
        <v>3479</v>
      </c>
      <c r="E2109" t="str">
        <v>SACCD2_c</v>
      </c>
      <c r="F2109">
        <v>2.5974299999999999E-2</v>
      </c>
      <c r="G2109">
        <v>2.9484275464012399</v>
      </c>
      <c r="H2109">
        <v>0</v>
      </c>
      <c r="I2109">
        <v>0</v>
      </c>
      <c r="J2109">
        <v>2.5974299999999999E-2</v>
      </c>
      <c r="K2109">
        <v>2.9484275464012399</v>
      </c>
      <c r="L2109">
        <v>1</v>
      </c>
      <c r="M2109">
        <v>1</v>
      </c>
    </row>
    <row r="2110" spans="4:13" x14ac:dyDescent="0.2">
      <c r="D2110" t="s">
        <v>3496</v>
      </c>
      <c r="E2110" t="str">
        <v>SADT_c</v>
      </c>
      <c r="F2110">
        <v>5.0905000000001002E-3</v>
      </c>
      <c r="G2110">
        <v>24.965591404559198</v>
      </c>
      <c r="H2110">
        <v>0</v>
      </c>
      <c r="I2110">
        <v>0</v>
      </c>
      <c r="J2110">
        <v>5.0905000000001002E-3</v>
      </c>
      <c r="K2110">
        <v>24.965591404559198</v>
      </c>
      <c r="L2110">
        <v>1</v>
      </c>
      <c r="M2110">
        <v>1</v>
      </c>
    </row>
    <row r="2111" spans="4:13" x14ac:dyDescent="0.2">
      <c r="D2111" t="s">
        <v>3554</v>
      </c>
      <c r="E2111" t="str">
        <v>SALCMOX_x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4:13" x14ac:dyDescent="0.2">
      <c r="D2112" t="s">
        <v>3513</v>
      </c>
      <c r="E2112" t="str">
        <v>SAM24MT_c</v>
      </c>
      <c r="F2112">
        <v>1.02571E-2</v>
      </c>
      <c r="G2112">
        <v>0.43184635551023798</v>
      </c>
      <c r="H2112">
        <v>0</v>
      </c>
      <c r="I2112">
        <v>0</v>
      </c>
      <c r="J2112">
        <v>1.02571E-2</v>
      </c>
      <c r="K2112">
        <v>0.43184635551023798</v>
      </c>
      <c r="L2112">
        <v>1</v>
      </c>
      <c r="M2112">
        <v>1</v>
      </c>
    </row>
    <row r="2113" spans="4:13" x14ac:dyDescent="0.2">
      <c r="D2113" t="s">
        <v>3528</v>
      </c>
      <c r="E2113" t="str">
        <v>SBP_c</v>
      </c>
      <c r="F2113">
        <v>0</v>
      </c>
      <c r="G2113">
        <v>157.732315087617</v>
      </c>
      <c r="H2113">
        <v>0</v>
      </c>
      <c r="I2113">
        <v>0</v>
      </c>
      <c r="J2113">
        <v>0</v>
      </c>
      <c r="K2113">
        <v>157.732315087617</v>
      </c>
      <c r="L2113">
        <v>0</v>
      </c>
      <c r="M2113">
        <v>1</v>
      </c>
    </row>
    <row r="2114" spans="4:13" x14ac:dyDescent="0.2">
      <c r="D2114" t="s">
        <v>3524</v>
      </c>
      <c r="E2114" t="str">
        <v>SBPP1_r</v>
      </c>
      <c r="F2114">
        <v>0</v>
      </c>
      <c r="G2114">
        <v>157.732315087617</v>
      </c>
      <c r="H2114">
        <v>0</v>
      </c>
      <c r="I2114">
        <v>0</v>
      </c>
      <c r="J2114">
        <v>0</v>
      </c>
      <c r="K2114">
        <v>157.732315087617</v>
      </c>
      <c r="L2114">
        <v>0</v>
      </c>
      <c r="M2114">
        <v>1</v>
      </c>
    </row>
    <row r="2115" spans="4:13" x14ac:dyDescent="0.2">
      <c r="D2115" t="s">
        <v>3555</v>
      </c>
      <c r="E2115" t="str">
        <v>SBPP2_r</v>
      </c>
      <c r="F2115">
        <v>0</v>
      </c>
      <c r="G2115">
        <v>157.732315087617</v>
      </c>
      <c r="H2115">
        <v>0</v>
      </c>
      <c r="I2115">
        <v>0</v>
      </c>
      <c r="J2115">
        <v>0</v>
      </c>
      <c r="K2115">
        <v>157.732315087617</v>
      </c>
      <c r="L2115">
        <v>0</v>
      </c>
      <c r="M2115">
        <v>1</v>
      </c>
    </row>
    <row r="2116" spans="4:13" x14ac:dyDescent="0.2">
      <c r="D2116" t="s">
        <v>3501</v>
      </c>
      <c r="E2116" t="str">
        <v>SBTD_D2_c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4:13" x14ac:dyDescent="0.2">
      <c r="D2117" t="s">
        <v>3501</v>
      </c>
      <c r="E2117" t="str">
        <v>SBTD_L_c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4:13" x14ac:dyDescent="0.2">
      <c r="D2118" t="s">
        <v>3460</v>
      </c>
      <c r="E2118" t="str">
        <v>SBTDt_c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4:13" x14ac:dyDescent="0.2">
      <c r="D2119" t="s">
        <v>3460</v>
      </c>
      <c r="E2119" t="str">
        <v>SBTLt_c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4:13" x14ac:dyDescent="0.2">
      <c r="D2120" t="s">
        <v>3479</v>
      </c>
      <c r="E2120" t="str">
        <v>SDPDS_c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4:13" x14ac:dyDescent="0.2">
      <c r="D2121" t="s">
        <v>3494</v>
      </c>
      <c r="E2121" t="str">
        <v>SERAT_c</v>
      </c>
      <c r="F2121">
        <v>0</v>
      </c>
      <c r="G2121">
        <v>4.3555663101308904</v>
      </c>
      <c r="H2121">
        <v>0</v>
      </c>
      <c r="I2121">
        <v>0</v>
      </c>
      <c r="J2121">
        <v>0</v>
      </c>
      <c r="K2121">
        <v>4.3555663101308904</v>
      </c>
      <c r="L2121">
        <v>0</v>
      </c>
      <c r="M2121">
        <v>1</v>
      </c>
    </row>
    <row r="2122" spans="4:13" x14ac:dyDescent="0.2">
      <c r="D2122" t="s">
        <v>3477</v>
      </c>
      <c r="E2122" t="str">
        <v>SERD_L_c</v>
      </c>
      <c r="F2122">
        <v>0</v>
      </c>
      <c r="G2122">
        <v>61.589531308764698</v>
      </c>
      <c r="H2122">
        <v>0</v>
      </c>
      <c r="I2122">
        <v>0</v>
      </c>
      <c r="J2122">
        <v>0</v>
      </c>
      <c r="K2122">
        <v>61.589531308764698</v>
      </c>
      <c r="L2122">
        <v>0</v>
      </c>
      <c r="M2122">
        <v>1</v>
      </c>
    </row>
    <row r="2123" spans="4:13" x14ac:dyDescent="0.2">
      <c r="D2123" t="s">
        <v>3467</v>
      </c>
      <c r="E2123" t="str">
        <v>SERPT_r</v>
      </c>
      <c r="F2123">
        <v>8.0809999999999996E-4</v>
      </c>
      <c r="G2123">
        <v>8.0809999999999996E-4</v>
      </c>
      <c r="H2123">
        <v>0</v>
      </c>
      <c r="I2123">
        <v>0</v>
      </c>
      <c r="J2123">
        <v>8.0809999999999996E-4</v>
      </c>
      <c r="K2123">
        <v>8.0809999999999996E-4</v>
      </c>
      <c r="L2123">
        <v>1</v>
      </c>
      <c r="M2123">
        <v>1</v>
      </c>
    </row>
    <row r="2124" spans="4:13" x14ac:dyDescent="0.2">
      <c r="D2124" t="s">
        <v>3460</v>
      </c>
      <c r="E2124" t="str">
        <v>SERt_c_m</v>
      </c>
      <c r="F2124">
        <v>-22.763432409733799</v>
      </c>
      <c r="G2124">
        <v>9.9259889560750807</v>
      </c>
      <c r="H2124">
        <v>0</v>
      </c>
      <c r="I2124">
        <v>0</v>
      </c>
      <c r="J2124">
        <v>-22.763432409733799</v>
      </c>
      <c r="K2124">
        <v>9.9259889560750807</v>
      </c>
      <c r="L2124">
        <v>-1</v>
      </c>
      <c r="M2124">
        <v>1</v>
      </c>
    </row>
    <row r="2125" spans="4:13" x14ac:dyDescent="0.2">
      <c r="D2125" t="s">
        <v>3460</v>
      </c>
      <c r="E2125" t="str">
        <v>SERt_c_r</v>
      </c>
      <c r="F2125">
        <v>8.0809999999999996E-4</v>
      </c>
      <c r="G2125">
        <v>8.0809999999999996E-4</v>
      </c>
      <c r="H2125">
        <v>0</v>
      </c>
      <c r="I2125">
        <v>0</v>
      </c>
      <c r="J2125">
        <v>8.0809999999999996E-4</v>
      </c>
      <c r="K2125">
        <v>8.0809999999999996E-4</v>
      </c>
      <c r="L2125">
        <v>1</v>
      </c>
      <c r="M2125">
        <v>1</v>
      </c>
    </row>
    <row r="2126" spans="4:13" x14ac:dyDescent="0.2">
      <c r="D2126" t="s">
        <v>3460</v>
      </c>
      <c r="E2126" t="str">
        <v>SERt_c_rm</v>
      </c>
      <c r="F2126">
        <v>1.07408E-2</v>
      </c>
      <c r="G2126">
        <v>1.7966647958434401</v>
      </c>
      <c r="H2126">
        <v>0</v>
      </c>
      <c r="I2126">
        <v>0</v>
      </c>
      <c r="J2126">
        <v>1.07408E-2</v>
      </c>
      <c r="K2126">
        <v>1.7966647958434401</v>
      </c>
      <c r="L2126">
        <v>1</v>
      </c>
      <c r="M2126">
        <v>1</v>
      </c>
    </row>
    <row r="2127" spans="4:13" x14ac:dyDescent="0.2">
      <c r="D2127" t="s">
        <v>3460</v>
      </c>
      <c r="E2127" t="str">
        <v>SERtps_e</v>
      </c>
      <c r="F2127">
        <v>-8.5343572067978393</v>
      </c>
      <c r="G2127">
        <v>0</v>
      </c>
      <c r="H2127">
        <v>0</v>
      </c>
      <c r="I2127">
        <v>0</v>
      </c>
      <c r="J2127">
        <v>-8.5343572067978393</v>
      </c>
      <c r="K2127">
        <v>0</v>
      </c>
      <c r="L2127">
        <v>-1</v>
      </c>
      <c r="M2127">
        <v>0</v>
      </c>
    </row>
    <row r="2128" spans="4:13" x14ac:dyDescent="0.2">
      <c r="D2128" t="s">
        <v>3500</v>
      </c>
      <c r="E2128" t="str">
        <v>SERTRS_c</v>
      </c>
      <c r="F2128">
        <v>2.1072E-2</v>
      </c>
      <c r="G2128">
        <v>2.1072E-2</v>
      </c>
      <c r="H2128">
        <v>0</v>
      </c>
      <c r="I2128">
        <v>0</v>
      </c>
      <c r="J2128">
        <v>2.1072E-2</v>
      </c>
      <c r="K2128">
        <v>2.1072E-2</v>
      </c>
      <c r="L2128">
        <v>1</v>
      </c>
      <c r="M2128">
        <v>1</v>
      </c>
    </row>
    <row r="2129" spans="4:13" x14ac:dyDescent="0.2">
      <c r="D2129" t="s">
        <v>3531</v>
      </c>
      <c r="E2129" t="str">
        <v>SFGTHi_c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4:13" x14ac:dyDescent="0.2">
      <c r="D2130" t="s">
        <v>3520</v>
      </c>
      <c r="E2130" t="str">
        <v>SHCHD2_c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4:13" x14ac:dyDescent="0.2">
      <c r="D2131" t="s">
        <v>3520</v>
      </c>
      <c r="E2131" t="str">
        <v>SHCHF_c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4:13" x14ac:dyDescent="0.2">
      <c r="D2132" t="s">
        <v>3466</v>
      </c>
      <c r="E2132" t="str">
        <v>SHK3Di_c</v>
      </c>
      <c r="F2132">
        <v>2.52136999999991E-2</v>
      </c>
      <c r="G2132">
        <v>2.92232921397687</v>
      </c>
      <c r="H2132">
        <v>0</v>
      </c>
      <c r="I2132">
        <v>0</v>
      </c>
      <c r="J2132">
        <v>2.52136999999991E-2</v>
      </c>
      <c r="K2132">
        <v>2.92232921397687</v>
      </c>
      <c r="L2132">
        <v>1</v>
      </c>
      <c r="M2132">
        <v>1</v>
      </c>
    </row>
    <row r="2133" spans="4:13" x14ac:dyDescent="0.2">
      <c r="D2133" t="s">
        <v>3466</v>
      </c>
      <c r="E2133" t="str">
        <v>SHKK_c</v>
      </c>
      <c r="F2133">
        <v>2.52136999999991E-2</v>
      </c>
      <c r="G2133">
        <v>2.92232921397687</v>
      </c>
      <c r="H2133">
        <v>0</v>
      </c>
      <c r="I2133">
        <v>0</v>
      </c>
      <c r="J2133">
        <v>2.52136999999991E-2</v>
      </c>
      <c r="K2133">
        <v>2.92232921397687</v>
      </c>
      <c r="L2133">
        <v>1</v>
      </c>
      <c r="M2133">
        <v>1</v>
      </c>
    </row>
    <row r="2134" spans="4:13" x14ac:dyDescent="0.2">
      <c r="D2134" t="s">
        <v>3494</v>
      </c>
      <c r="E2134" t="str">
        <v>SHSL1_c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4:13" x14ac:dyDescent="0.2">
      <c r="D2135" t="s">
        <v>3552</v>
      </c>
      <c r="E2135" t="str">
        <v>SLCBK1_r</v>
      </c>
      <c r="F2135">
        <v>0</v>
      </c>
      <c r="G2135">
        <v>157.732315087617</v>
      </c>
      <c r="H2135">
        <v>0</v>
      </c>
      <c r="I2135">
        <v>0</v>
      </c>
      <c r="J2135">
        <v>0</v>
      </c>
      <c r="K2135">
        <v>157.732315087617</v>
      </c>
      <c r="L2135">
        <v>0</v>
      </c>
      <c r="M2135">
        <v>1</v>
      </c>
    </row>
    <row r="2136" spans="4:13" x14ac:dyDescent="0.2">
      <c r="D2136" t="s">
        <v>3512</v>
      </c>
      <c r="E2136" t="str">
        <v>SO3R_c</v>
      </c>
      <c r="F2136">
        <v>5.0905000000001002E-3</v>
      </c>
      <c r="G2136">
        <v>4.3566163592404497</v>
      </c>
      <c r="H2136">
        <v>0</v>
      </c>
      <c r="I2136">
        <v>0</v>
      </c>
      <c r="J2136">
        <v>5.0905000000001002E-3</v>
      </c>
      <c r="K2136">
        <v>4.3566163592404497</v>
      </c>
      <c r="L2136">
        <v>1</v>
      </c>
      <c r="M2136">
        <v>1</v>
      </c>
    </row>
    <row r="2137" spans="4:13" x14ac:dyDescent="0.2">
      <c r="D2137" t="s">
        <v>3460</v>
      </c>
      <c r="E2137" t="str">
        <v>SO3t_c_e</v>
      </c>
      <c r="F2137">
        <v>0</v>
      </c>
      <c r="G2137">
        <v>24.960500904558199</v>
      </c>
      <c r="H2137">
        <v>0</v>
      </c>
      <c r="I2137">
        <v>0</v>
      </c>
      <c r="J2137">
        <v>0</v>
      </c>
      <c r="K2137">
        <v>24.960500904558199</v>
      </c>
      <c r="L2137">
        <v>0</v>
      </c>
      <c r="M2137">
        <v>1</v>
      </c>
    </row>
    <row r="2138" spans="4:13" x14ac:dyDescent="0.2">
      <c r="D2138" t="s">
        <v>3460</v>
      </c>
      <c r="E2138" t="str">
        <v>SO4t_c_e</v>
      </c>
      <c r="F2138">
        <v>8.2127999999999906E-3</v>
      </c>
      <c r="G2138">
        <v>24.968713704558201</v>
      </c>
      <c r="H2138">
        <v>0</v>
      </c>
      <c r="I2138">
        <v>0</v>
      </c>
      <c r="J2138">
        <v>8.2127999999999906E-3</v>
      </c>
      <c r="K2138">
        <v>24.968713704558201</v>
      </c>
      <c r="L2138">
        <v>1</v>
      </c>
      <c r="M2138">
        <v>1</v>
      </c>
    </row>
    <row r="2139" spans="4:13" x14ac:dyDescent="0.2">
      <c r="D2139" t="s">
        <v>3555</v>
      </c>
      <c r="E2139" t="str">
        <v>SPHGAT181_c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4:13" x14ac:dyDescent="0.2">
      <c r="D2140" t="s">
        <v>3552</v>
      </c>
      <c r="E2140" t="str">
        <v>SPHGLpK_r</v>
      </c>
      <c r="F2140">
        <v>0</v>
      </c>
      <c r="G2140">
        <v>157.732315087617</v>
      </c>
      <c r="H2140">
        <v>0</v>
      </c>
      <c r="I2140">
        <v>0</v>
      </c>
      <c r="J2140">
        <v>0</v>
      </c>
      <c r="K2140">
        <v>157.732315087617</v>
      </c>
      <c r="L2140">
        <v>0</v>
      </c>
      <c r="M2140">
        <v>1</v>
      </c>
    </row>
    <row r="2141" spans="4:13" x14ac:dyDescent="0.2">
      <c r="D2141" t="s">
        <v>3460</v>
      </c>
      <c r="E2141" t="str">
        <v>SPHINGSt_c_e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4:13" x14ac:dyDescent="0.2">
      <c r="D2142" t="s">
        <v>3552</v>
      </c>
      <c r="E2142" t="str">
        <v>SPHPL_r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4:13" x14ac:dyDescent="0.2">
      <c r="D2143" t="s">
        <v>3480</v>
      </c>
      <c r="E2143" t="str">
        <v>SPMDAT_c</v>
      </c>
      <c r="F2143">
        <v>0</v>
      </c>
      <c r="G2143">
        <v>1.8202377543892301</v>
      </c>
      <c r="H2143">
        <v>0</v>
      </c>
      <c r="I2143">
        <v>0</v>
      </c>
      <c r="J2143">
        <v>0</v>
      </c>
      <c r="K2143">
        <v>1.8202377543892301</v>
      </c>
      <c r="L2143">
        <v>0</v>
      </c>
      <c r="M2143">
        <v>1</v>
      </c>
    </row>
    <row r="2144" spans="4:13" x14ac:dyDescent="0.2">
      <c r="D2144" t="s">
        <v>3460</v>
      </c>
      <c r="E2144" t="str">
        <v>SPMDtpa_e</v>
      </c>
      <c r="F2144">
        <v>-1.9898608497335799</v>
      </c>
      <c r="G2144">
        <v>0</v>
      </c>
      <c r="H2144">
        <v>0</v>
      </c>
      <c r="I2144">
        <v>0</v>
      </c>
      <c r="J2144">
        <v>-1.9898608497335799</v>
      </c>
      <c r="K2144">
        <v>0</v>
      </c>
      <c r="L2144">
        <v>-1</v>
      </c>
      <c r="M2144">
        <v>0</v>
      </c>
    </row>
    <row r="2145" spans="4:13" x14ac:dyDescent="0.2">
      <c r="D2145" t="s">
        <v>3460</v>
      </c>
      <c r="E2145" t="str">
        <v>SPMDtpa_v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4:13" x14ac:dyDescent="0.2">
      <c r="D2146" t="s">
        <v>3533</v>
      </c>
      <c r="E2146" t="str">
        <v>SPMS_c</v>
      </c>
      <c r="F2146">
        <v>1.0000000000002999E-5</v>
      </c>
      <c r="G2146">
        <v>1.98988084973358</v>
      </c>
      <c r="H2146">
        <v>0</v>
      </c>
      <c r="I2146">
        <v>0</v>
      </c>
      <c r="J2146">
        <v>1.0000000000002999E-5</v>
      </c>
      <c r="K2146">
        <v>1.98988084973358</v>
      </c>
      <c r="L2146">
        <v>1</v>
      </c>
      <c r="M2146">
        <v>1</v>
      </c>
    </row>
    <row r="2147" spans="4:13" x14ac:dyDescent="0.2">
      <c r="D2147" t="s">
        <v>3480</v>
      </c>
      <c r="E2147" t="str">
        <v>SPRMAT_c</v>
      </c>
      <c r="F2147">
        <v>0</v>
      </c>
      <c r="G2147">
        <v>0.91011887719461204</v>
      </c>
      <c r="H2147">
        <v>0</v>
      </c>
      <c r="I2147">
        <v>0</v>
      </c>
      <c r="J2147">
        <v>0</v>
      </c>
      <c r="K2147">
        <v>0.91011887719461204</v>
      </c>
      <c r="L2147">
        <v>0</v>
      </c>
      <c r="M2147">
        <v>1</v>
      </c>
    </row>
    <row r="2148" spans="4:13" x14ac:dyDescent="0.2">
      <c r="D2148" t="s">
        <v>3533</v>
      </c>
      <c r="E2148" t="str">
        <v>SPRMS_c</v>
      </c>
      <c r="F2148">
        <v>0</v>
      </c>
      <c r="G2148">
        <v>1.8202377543892201</v>
      </c>
      <c r="H2148">
        <v>0</v>
      </c>
      <c r="I2148">
        <v>0</v>
      </c>
      <c r="J2148">
        <v>0</v>
      </c>
      <c r="K2148">
        <v>1.8202377543892201</v>
      </c>
      <c r="L2148">
        <v>0</v>
      </c>
      <c r="M2148">
        <v>1</v>
      </c>
    </row>
    <row r="2149" spans="4:13" x14ac:dyDescent="0.2">
      <c r="D2149" t="s">
        <v>3460</v>
      </c>
      <c r="E2149" t="str">
        <v>SPRMtpa_e</v>
      </c>
      <c r="F2149">
        <v>-1.3308510478128901</v>
      </c>
      <c r="G2149">
        <v>0</v>
      </c>
      <c r="H2149">
        <v>0</v>
      </c>
      <c r="I2149">
        <v>0</v>
      </c>
      <c r="J2149">
        <v>-1.3308510478128901</v>
      </c>
      <c r="K2149">
        <v>0</v>
      </c>
      <c r="L2149">
        <v>-1</v>
      </c>
      <c r="M2149">
        <v>0</v>
      </c>
    </row>
    <row r="2150" spans="4:13" x14ac:dyDescent="0.2">
      <c r="D2150" t="s">
        <v>3460</v>
      </c>
      <c r="E2150" t="str">
        <v>SPRMtpa_v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4:13" x14ac:dyDescent="0.2">
      <c r="D2151" t="s">
        <v>3513</v>
      </c>
      <c r="E2151" t="str">
        <v>SQLEx_r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4:13" x14ac:dyDescent="0.2">
      <c r="D2152" t="s">
        <v>3513</v>
      </c>
      <c r="E2152" t="str">
        <v>SQLEy_r</v>
      </c>
      <c r="F2152">
        <v>1.02571E-2</v>
      </c>
      <c r="G2152">
        <v>0.49021421231989398</v>
      </c>
      <c r="H2152">
        <v>0</v>
      </c>
      <c r="I2152">
        <v>0</v>
      </c>
      <c r="J2152">
        <v>1.02571E-2</v>
      </c>
      <c r="K2152">
        <v>0.49021421231989398</v>
      </c>
      <c r="L2152">
        <v>1</v>
      </c>
      <c r="M2152">
        <v>1</v>
      </c>
    </row>
    <row r="2153" spans="4:13" x14ac:dyDescent="0.2">
      <c r="D2153" t="s">
        <v>3513</v>
      </c>
      <c r="E2153" t="str">
        <v>SQLS_c</v>
      </c>
      <c r="F2153">
        <v>1.02571E-2</v>
      </c>
      <c r="G2153">
        <v>0.49021421231989398</v>
      </c>
      <c r="H2153">
        <v>0</v>
      </c>
      <c r="I2153">
        <v>0</v>
      </c>
      <c r="J2153">
        <v>1.02571E-2</v>
      </c>
      <c r="K2153">
        <v>0.49021421231989398</v>
      </c>
      <c r="L2153">
        <v>1</v>
      </c>
      <c r="M2153">
        <v>1</v>
      </c>
    </row>
    <row r="2154" spans="4:13" x14ac:dyDescent="0.2">
      <c r="D2154" t="s">
        <v>3460</v>
      </c>
      <c r="E2154" t="str">
        <v>SQLt_c_r</v>
      </c>
      <c r="F2154">
        <v>1.02571E-2</v>
      </c>
      <c r="G2154">
        <v>0.49021421231987899</v>
      </c>
      <c r="H2154">
        <v>0</v>
      </c>
      <c r="I2154">
        <v>0</v>
      </c>
      <c r="J2154">
        <v>1.02571E-2</v>
      </c>
      <c r="K2154">
        <v>0.49021421231987899</v>
      </c>
      <c r="L2154">
        <v>1</v>
      </c>
      <c r="M2154">
        <v>1</v>
      </c>
    </row>
    <row r="2155" spans="4:13" x14ac:dyDescent="0.2">
      <c r="D2155" t="s">
        <v>3460</v>
      </c>
      <c r="E2155" t="str">
        <v>SRBt_c_e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4:13" x14ac:dyDescent="0.2">
      <c r="D2156" t="s">
        <v>3465</v>
      </c>
      <c r="E2156" t="str">
        <v>SSALy_c</v>
      </c>
      <c r="F2156">
        <v>1.0000000000000001E-5</v>
      </c>
      <c r="G2156">
        <v>15.1840511818117</v>
      </c>
      <c r="H2156">
        <v>0</v>
      </c>
      <c r="I2156">
        <v>0</v>
      </c>
      <c r="J2156">
        <v>1.0000000000000001E-5</v>
      </c>
      <c r="K2156">
        <v>15.1840511818117</v>
      </c>
      <c r="L2156">
        <v>1</v>
      </c>
      <c r="M2156">
        <v>1</v>
      </c>
    </row>
    <row r="2157" spans="4:13" x14ac:dyDescent="0.2">
      <c r="D2157" t="s">
        <v>3460</v>
      </c>
      <c r="E2157" t="str">
        <v>SSQ23EPXt_c_r</v>
      </c>
      <c r="F2157">
        <v>1.02571E-2</v>
      </c>
      <c r="G2157">
        <v>0.49021421231987899</v>
      </c>
      <c r="H2157">
        <v>0</v>
      </c>
      <c r="I2157">
        <v>0</v>
      </c>
      <c r="J2157">
        <v>1.02571E-2</v>
      </c>
      <c r="K2157">
        <v>0.49021421231987899</v>
      </c>
      <c r="L2157">
        <v>1</v>
      </c>
      <c r="M2157">
        <v>1</v>
      </c>
    </row>
    <row r="2158" spans="4:13" x14ac:dyDescent="0.2">
      <c r="D2158" t="s">
        <v>3513</v>
      </c>
      <c r="E2158" t="str">
        <v>STATg_rm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4:13" x14ac:dyDescent="0.2">
      <c r="D2159" t="s">
        <v>3460</v>
      </c>
      <c r="E2159" t="str">
        <v>STCOAt_c_l</v>
      </c>
      <c r="F2159">
        <v>-78.866184188906104</v>
      </c>
      <c r="G2159">
        <v>8.8992137477881794</v>
      </c>
      <c r="H2159">
        <v>0</v>
      </c>
      <c r="I2159">
        <v>0</v>
      </c>
      <c r="J2159">
        <v>-78.866184188906104</v>
      </c>
      <c r="K2159">
        <v>8.8992137477881794</v>
      </c>
      <c r="L2159">
        <v>-1</v>
      </c>
      <c r="M2159">
        <v>1</v>
      </c>
    </row>
    <row r="2160" spans="4:13" x14ac:dyDescent="0.2">
      <c r="D2160" t="s">
        <v>3460</v>
      </c>
      <c r="E2160" t="str">
        <v>STCOAt_c_rm</v>
      </c>
      <c r="F2160">
        <v>-78.848719993507899</v>
      </c>
      <c r="G2160">
        <v>8.9166779431861105</v>
      </c>
      <c r="H2160">
        <v>0</v>
      </c>
      <c r="I2160">
        <v>0</v>
      </c>
      <c r="J2160">
        <v>-78.848719993507899</v>
      </c>
      <c r="K2160">
        <v>8.9166779431861105</v>
      </c>
      <c r="L2160">
        <v>-1</v>
      </c>
      <c r="M2160">
        <v>1</v>
      </c>
    </row>
    <row r="2161" spans="4:13" x14ac:dyDescent="0.2">
      <c r="D2161" t="s">
        <v>3517</v>
      </c>
      <c r="E2161" t="str">
        <v>STEHz161_en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4:13" x14ac:dyDescent="0.2">
      <c r="D2162" t="s">
        <v>3555</v>
      </c>
      <c r="E2162" t="str">
        <v>STEHz161_rm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4:13" x14ac:dyDescent="0.2">
      <c r="D2163" t="s">
        <v>3517</v>
      </c>
      <c r="E2163" t="str">
        <v>STEHz181_en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4:13" x14ac:dyDescent="0.2">
      <c r="D2164" t="s">
        <v>3555</v>
      </c>
      <c r="E2164" t="str">
        <v>STEHz181_rm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4:13" x14ac:dyDescent="0.2">
      <c r="D2165" t="s">
        <v>3460</v>
      </c>
      <c r="E2165" t="str">
        <v>SUCCt_c_e</v>
      </c>
      <c r="F2165">
        <v>-5.6594880838370498</v>
      </c>
      <c r="G2165">
        <v>0</v>
      </c>
      <c r="H2165">
        <v>0</v>
      </c>
      <c r="I2165">
        <v>0</v>
      </c>
      <c r="J2165">
        <v>-5.6594880838370498</v>
      </c>
      <c r="K2165">
        <v>0</v>
      </c>
      <c r="L2165">
        <v>-1</v>
      </c>
      <c r="M2165">
        <v>0</v>
      </c>
    </row>
    <row r="2166" spans="4:13" x14ac:dyDescent="0.2">
      <c r="D2166" t="s">
        <v>3460</v>
      </c>
      <c r="E2166" t="str">
        <v>SUCCt2_m</v>
      </c>
      <c r="F2166">
        <v>0</v>
      </c>
      <c r="G2166">
        <v>12.5830887156337</v>
      </c>
      <c r="H2166">
        <v>0</v>
      </c>
      <c r="I2166">
        <v>0</v>
      </c>
      <c r="J2166">
        <v>0</v>
      </c>
      <c r="K2166">
        <v>12.5830887156337</v>
      </c>
      <c r="L2166">
        <v>0</v>
      </c>
      <c r="M2166">
        <v>1</v>
      </c>
    </row>
    <row r="2167" spans="4:13" x14ac:dyDescent="0.2">
      <c r="D2167" t="s">
        <v>3492</v>
      </c>
      <c r="E2167" t="str">
        <v>SUCDq9_m</v>
      </c>
      <c r="F2167">
        <v>0</v>
      </c>
      <c r="G2167">
        <v>24.796399833097801</v>
      </c>
      <c r="H2167">
        <v>0</v>
      </c>
      <c r="I2167">
        <v>0</v>
      </c>
      <c r="J2167">
        <v>0</v>
      </c>
      <c r="K2167">
        <v>24.796399833097801</v>
      </c>
      <c r="L2167">
        <v>0</v>
      </c>
      <c r="M2167">
        <v>1</v>
      </c>
    </row>
    <row r="2168" spans="4:13" x14ac:dyDescent="0.2">
      <c r="D2168" t="s">
        <v>3460</v>
      </c>
      <c r="E2168" t="str">
        <v>SUCFUMt_c_m</v>
      </c>
      <c r="F2168">
        <v>0</v>
      </c>
      <c r="G2168">
        <v>24.7963998330968</v>
      </c>
      <c r="H2168">
        <v>0</v>
      </c>
      <c r="I2168">
        <v>0</v>
      </c>
      <c r="J2168">
        <v>0</v>
      </c>
      <c r="K2168">
        <v>24.7963998330968</v>
      </c>
      <c r="L2168">
        <v>0</v>
      </c>
      <c r="M2168">
        <v>1</v>
      </c>
    </row>
    <row r="2169" spans="4:13" x14ac:dyDescent="0.2">
      <c r="D2169" t="s">
        <v>3492</v>
      </c>
      <c r="E2169" t="str">
        <v>SUCOAS_m</v>
      </c>
      <c r="F2169">
        <v>0</v>
      </c>
      <c r="G2169">
        <v>12.565431240634</v>
      </c>
      <c r="H2169">
        <v>0</v>
      </c>
      <c r="I2169">
        <v>0</v>
      </c>
      <c r="J2169">
        <v>0</v>
      </c>
      <c r="K2169">
        <v>12.565431240634</v>
      </c>
      <c r="L2169">
        <v>0</v>
      </c>
      <c r="M2169">
        <v>1</v>
      </c>
    </row>
    <row r="2170" spans="4:13" x14ac:dyDescent="0.2">
      <c r="D2170" t="s">
        <v>3537</v>
      </c>
      <c r="E2170" t="str">
        <v>SUCR_e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4:13" x14ac:dyDescent="0.2">
      <c r="D2171" t="s">
        <v>3512</v>
      </c>
      <c r="E2171" t="str">
        <v>SULFOX2_c</v>
      </c>
      <c r="F2171">
        <v>0</v>
      </c>
      <c r="G2171">
        <v>24.919464820967001</v>
      </c>
      <c r="H2171">
        <v>0</v>
      </c>
      <c r="I2171">
        <v>0</v>
      </c>
      <c r="J2171">
        <v>0</v>
      </c>
      <c r="K2171">
        <v>24.919464820967001</v>
      </c>
      <c r="L2171">
        <v>0</v>
      </c>
      <c r="M2171">
        <v>1</v>
      </c>
    </row>
    <row r="2172" spans="4:13" x14ac:dyDescent="0.2">
      <c r="D2172" t="s">
        <v>3521</v>
      </c>
      <c r="E2172" t="str">
        <v>TAGL_l</v>
      </c>
      <c r="F2172">
        <v>0</v>
      </c>
      <c r="G2172">
        <v>78.866675646563493</v>
      </c>
      <c r="H2172">
        <v>0</v>
      </c>
      <c r="I2172">
        <v>0</v>
      </c>
      <c r="J2172">
        <v>0</v>
      </c>
      <c r="K2172">
        <v>78.866675646563493</v>
      </c>
      <c r="L2172">
        <v>0</v>
      </c>
      <c r="M2172">
        <v>1</v>
      </c>
    </row>
    <row r="2173" spans="4:13" x14ac:dyDescent="0.2">
      <c r="D2173" t="s">
        <v>3521</v>
      </c>
      <c r="E2173" t="str">
        <v>TAGL_m</v>
      </c>
      <c r="F2173">
        <v>0</v>
      </c>
      <c r="G2173">
        <v>19.966834366218599</v>
      </c>
      <c r="H2173">
        <v>0</v>
      </c>
      <c r="I2173">
        <v>0</v>
      </c>
      <c r="J2173">
        <v>0</v>
      </c>
      <c r="K2173">
        <v>19.966834366218599</v>
      </c>
      <c r="L2173">
        <v>0</v>
      </c>
      <c r="M2173">
        <v>1</v>
      </c>
    </row>
    <row r="2174" spans="4:13" x14ac:dyDescent="0.2">
      <c r="D2174" t="s">
        <v>3460</v>
      </c>
      <c r="E2174" t="str">
        <v>TAGt_c_m</v>
      </c>
      <c r="F2174">
        <v>0</v>
      </c>
      <c r="G2174">
        <v>19.966834366218599</v>
      </c>
      <c r="H2174">
        <v>0</v>
      </c>
      <c r="I2174">
        <v>0</v>
      </c>
      <c r="J2174">
        <v>0</v>
      </c>
      <c r="K2174">
        <v>19.966834366218599</v>
      </c>
      <c r="L2174">
        <v>0</v>
      </c>
      <c r="M2174">
        <v>1</v>
      </c>
    </row>
    <row r="2175" spans="4:13" x14ac:dyDescent="0.2">
      <c r="D2175" t="s">
        <v>3460</v>
      </c>
      <c r="E2175" t="str">
        <v>TAGt_c_rm</v>
      </c>
      <c r="F2175">
        <v>-19.968098966218498</v>
      </c>
      <c r="G2175">
        <v>-1.2646000000000001E-3</v>
      </c>
      <c r="H2175">
        <v>0</v>
      </c>
      <c r="I2175">
        <v>0</v>
      </c>
      <c r="J2175">
        <v>-19.968098966218498</v>
      </c>
      <c r="K2175">
        <v>-1.2646000000000001E-3</v>
      </c>
      <c r="L2175">
        <v>-1</v>
      </c>
      <c r="M2175">
        <v>-1</v>
      </c>
    </row>
    <row r="2176" spans="4:13" x14ac:dyDescent="0.2">
      <c r="D2176" t="s">
        <v>3460</v>
      </c>
      <c r="E2176" t="str">
        <v>TAGt_l_rm</v>
      </c>
      <c r="F2176">
        <v>-78.866675646563394</v>
      </c>
      <c r="G2176">
        <v>78.867940246563506</v>
      </c>
      <c r="H2176">
        <v>0</v>
      </c>
      <c r="I2176">
        <v>0</v>
      </c>
      <c r="J2176">
        <v>-78.866675646563394</v>
      </c>
      <c r="K2176">
        <v>78.867940246563506</v>
      </c>
      <c r="L2176">
        <v>-1</v>
      </c>
      <c r="M2176">
        <v>1</v>
      </c>
    </row>
    <row r="2177" spans="4:13" x14ac:dyDescent="0.2">
      <c r="D2177" t="s">
        <v>3528</v>
      </c>
      <c r="E2177" t="str">
        <v>TALA_c</v>
      </c>
      <c r="F2177">
        <v>-16.546061525071799</v>
      </c>
      <c r="G2177">
        <v>157.69272930916699</v>
      </c>
      <c r="H2177">
        <v>0</v>
      </c>
      <c r="I2177">
        <v>0</v>
      </c>
      <c r="J2177">
        <v>-16.546061525071799</v>
      </c>
      <c r="K2177">
        <v>157.69272930916699</v>
      </c>
      <c r="L2177">
        <v>-1</v>
      </c>
      <c r="M2177">
        <v>1</v>
      </c>
    </row>
    <row r="2178" spans="4:13" x14ac:dyDescent="0.2">
      <c r="D2178" t="s">
        <v>3542</v>
      </c>
      <c r="E2178" t="str">
        <v>TAUDO_c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4:13" x14ac:dyDescent="0.2">
      <c r="D2179" t="s">
        <v>3460</v>
      </c>
      <c r="E2179" t="str">
        <v>TAURt_c_e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4:13" x14ac:dyDescent="0.2">
      <c r="D2180" t="s">
        <v>3460</v>
      </c>
      <c r="E2180" t="str">
        <v>TCHOLAtabc_v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4:13" x14ac:dyDescent="0.2">
      <c r="D2181" t="s">
        <v>3460</v>
      </c>
      <c r="E2181" t="str">
        <v>TDCOAt_c_l</v>
      </c>
      <c r="F2181">
        <v>-78.866157543806594</v>
      </c>
      <c r="G2181">
        <v>0</v>
      </c>
      <c r="H2181">
        <v>0</v>
      </c>
      <c r="I2181">
        <v>0</v>
      </c>
      <c r="J2181">
        <v>-78.866157543806594</v>
      </c>
      <c r="K2181">
        <v>0</v>
      </c>
      <c r="L2181">
        <v>-1</v>
      </c>
      <c r="M2181">
        <v>0</v>
      </c>
    </row>
    <row r="2182" spans="4:13" x14ac:dyDescent="0.2">
      <c r="D2182" t="s">
        <v>3460</v>
      </c>
      <c r="E2182" t="str">
        <v>TDCOAt_c_rm</v>
      </c>
      <c r="F2182">
        <v>-78.866157543806295</v>
      </c>
      <c r="G2182">
        <v>0</v>
      </c>
      <c r="H2182">
        <v>0</v>
      </c>
      <c r="I2182">
        <v>0</v>
      </c>
      <c r="J2182">
        <v>-78.866157543806295</v>
      </c>
      <c r="K2182">
        <v>0</v>
      </c>
      <c r="L2182">
        <v>-1</v>
      </c>
      <c r="M2182">
        <v>0</v>
      </c>
    </row>
    <row r="2183" spans="4:13" x14ac:dyDescent="0.2">
      <c r="D2183" t="s">
        <v>3556</v>
      </c>
      <c r="E2183" t="str">
        <v>TDPDRR_c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4:13" x14ac:dyDescent="0.2">
      <c r="D2184" t="s">
        <v>3497</v>
      </c>
      <c r="E2184" t="str">
        <v>THFGLUS_c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4:13" x14ac:dyDescent="0.2">
      <c r="D2185" t="s">
        <v>3541</v>
      </c>
      <c r="E2185" t="str">
        <v>THIORDXi_m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4:13" x14ac:dyDescent="0.2">
      <c r="D2186" t="s">
        <v>3541</v>
      </c>
      <c r="E2186" t="str">
        <v>THIORDXi_n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4:13" x14ac:dyDescent="0.2">
      <c r="D2187" t="s">
        <v>3541</v>
      </c>
      <c r="E2187" t="str">
        <v>THIORDXi_x</v>
      </c>
      <c r="F2187">
        <v>0</v>
      </c>
      <c r="G2187">
        <v>15.4942215945086</v>
      </c>
      <c r="H2187">
        <v>0</v>
      </c>
      <c r="I2187">
        <v>0</v>
      </c>
      <c r="J2187">
        <v>0</v>
      </c>
      <c r="K2187">
        <v>15.4942215945086</v>
      </c>
      <c r="L2187">
        <v>0</v>
      </c>
      <c r="M2187">
        <v>1</v>
      </c>
    </row>
    <row r="2188" spans="4:13" x14ac:dyDescent="0.2">
      <c r="D2188" t="s">
        <v>3497</v>
      </c>
      <c r="E2188" t="str">
        <v>THMP_c</v>
      </c>
      <c r="F2188">
        <v>0</v>
      </c>
      <c r="G2188">
        <v>52.5774450292041</v>
      </c>
      <c r="H2188">
        <v>0</v>
      </c>
      <c r="I2188">
        <v>0</v>
      </c>
      <c r="J2188">
        <v>0</v>
      </c>
      <c r="K2188">
        <v>52.5774450292041</v>
      </c>
      <c r="L2188">
        <v>0</v>
      </c>
      <c r="M2188">
        <v>1</v>
      </c>
    </row>
    <row r="2189" spans="4:13" x14ac:dyDescent="0.2">
      <c r="D2189" t="s">
        <v>3460</v>
      </c>
      <c r="E2189" t="str">
        <v>THMtps_e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4:13" x14ac:dyDescent="0.2">
      <c r="D2190" t="s">
        <v>3477</v>
      </c>
      <c r="E2190" t="str">
        <v>THRA_c</v>
      </c>
      <c r="F2190">
        <v>0</v>
      </c>
      <c r="G2190">
        <v>30.541407811814</v>
      </c>
      <c r="H2190">
        <v>0</v>
      </c>
      <c r="I2190">
        <v>0</v>
      </c>
      <c r="J2190">
        <v>0</v>
      </c>
      <c r="K2190">
        <v>30.541407811814</v>
      </c>
      <c r="L2190">
        <v>0</v>
      </c>
      <c r="M2190">
        <v>1</v>
      </c>
    </row>
    <row r="2191" spans="4:13" x14ac:dyDescent="0.2">
      <c r="D2191" t="s">
        <v>3477</v>
      </c>
      <c r="E2191" t="str">
        <v>THRA2_c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4:13" x14ac:dyDescent="0.2">
      <c r="D2192" t="s">
        <v>3477</v>
      </c>
      <c r="E2192" t="str">
        <v>THRD_L_m</v>
      </c>
      <c r="F2192">
        <v>0</v>
      </c>
      <c r="G2192">
        <v>3.2532051260724302</v>
      </c>
      <c r="H2192">
        <v>0</v>
      </c>
      <c r="I2192">
        <v>0</v>
      </c>
      <c r="J2192">
        <v>0</v>
      </c>
      <c r="K2192">
        <v>3.2532051260724302</v>
      </c>
      <c r="L2192">
        <v>0</v>
      </c>
      <c r="M2192">
        <v>1</v>
      </c>
    </row>
    <row r="2193" spans="4:13" x14ac:dyDescent="0.2">
      <c r="D2193" t="s">
        <v>3477</v>
      </c>
      <c r="E2193" t="str">
        <v>THRS_c</v>
      </c>
      <c r="F2193">
        <v>2.20209E-2</v>
      </c>
      <c r="G2193">
        <v>30.586617918565199</v>
      </c>
      <c r="H2193">
        <v>0</v>
      </c>
      <c r="I2193">
        <v>0</v>
      </c>
      <c r="J2193">
        <v>2.20209E-2</v>
      </c>
      <c r="K2193">
        <v>30.586617918565199</v>
      </c>
      <c r="L2193">
        <v>1</v>
      </c>
      <c r="M2193">
        <v>1</v>
      </c>
    </row>
    <row r="2194" spans="4:13" x14ac:dyDescent="0.2">
      <c r="D2194" t="s">
        <v>3460</v>
      </c>
      <c r="E2194" t="str">
        <v>THRt_c_m</v>
      </c>
      <c r="F2194">
        <v>0</v>
      </c>
      <c r="G2194">
        <v>3.25320512607234</v>
      </c>
      <c r="H2194">
        <v>0</v>
      </c>
      <c r="I2194">
        <v>0</v>
      </c>
      <c r="J2194">
        <v>0</v>
      </c>
      <c r="K2194">
        <v>3.25320512607234</v>
      </c>
      <c r="L2194">
        <v>0</v>
      </c>
      <c r="M2194">
        <v>1</v>
      </c>
    </row>
    <row r="2195" spans="4:13" x14ac:dyDescent="0.2">
      <c r="D2195" t="s">
        <v>3460</v>
      </c>
      <c r="E2195" t="str">
        <v>THRtps_e</v>
      </c>
      <c r="F2195">
        <v>-5.42384577976574</v>
      </c>
      <c r="G2195">
        <v>0</v>
      </c>
      <c r="H2195">
        <v>0</v>
      </c>
      <c r="I2195">
        <v>0</v>
      </c>
      <c r="J2195">
        <v>-5.42384577976574</v>
      </c>
      <c r="K2195">
        <v>0</v>
      </c>
      <c r="L2195">
        <v>-1</v>
      </c>
      <c r="M2195">
        <v>0</v>
      </c>
    </row>
    <row r="2196" spans="4:13" x14ac:dyDescent="0.2">
      <c r="D2196" t="s">
        <v>3500</v>
      </c>
      <c r="E2196" t="str">
        <v>THRTRS_c</v>
      </c>
      <c r="F2196">
        <v>2.20209E-2</v>
      </c>
      <c r="G2196">
        <v>2.20209E-2</v>
      </c>
      <c r="H2196">
        <v>0</v>
      </c>
      <c r="I2196">
        <v>0</v>
      </c>
      <c r="J2196">
        <v>2.20209E-2</v>
      </c>
      <c r="K2196">
        <v>2.20209E-2</v>
      </c>
      <c r="L2196">
        <v>1</v>
      </c>
      <c r="M2196">
        <v>1</v>
      </c>
    </row>
    <row r="2197" spans="4:13" x14ac:dyDescent="0.2">
      <c r="D2197" t="s">
        <v>3460</v>
      </c>
      <c r="E2197" t="str">
        <v>THYMDt_c_e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4:13" x14ac:dyDescent="0.2">
      <c r="D2198" t="s">
        <v>3475</v>
      </c>
      <c r="E2198" t="str">
        <v>THZPSN1_c</v>
      </c>
      <c r="F2198">
        <v>0</v>
      </c>
      <c r="G2198">
        <v>1.0000000000000001E-5</v>
      </c>
      <c r="H2198">
        <v>0</v>
      </c>
      <c r="I2198">
        <v>0</v>
      </c>
      <c r="J2198">
        <v>0</v>
      </c>
      <c r="K2198">
        <v>1.0000000000000001E-5</v>
      </c>
      <c r="L2198">
        <v>0</v>
      </c>
      <c r="M2198">
        <v>1</v>
      </c>
    </row>
    <row r="2199" spans="4:13" x14ac:dyDescent="0.2">
      <c r="D2199" t="s">
        <v>3475</v>
      </c>
      <c r="E2199" t="str">
        <v>THZPSN2_c</v>
      </c>
      <c r="F2199">
        <v>0</v>
      </c>
      <c r="G2199">
        <v>1.0000000000000001E-5</v>
      </c>
      <c r="H2199">
        <v>0</v>
      </c>
      <c r="I2199">
        <v>0</v>
      </c>
      <c r="J2199">
        <v>0</v>
      </c>
      <c r="K2199">
        <v>1.0000000000000001E-5</v>
      </c>
      <c r="L2199">
        <v>0</v>
      </c>
      <c r="M2199">
        <v>1</v>
      </c>
    </row>
    <row r="2200" spans="4:13" x14ac:dyDescent="0.2">
      <c r="D2200" t="s">
        <v>3528</v>
      </c>
      <c r="E2200" t="str">
        <v>TKT1_c</v>
      </c>
      <c r="F2200">
        <v>-16.546061525071799</v>
      </c>
      <c r="G2200">
        <v>8.6645559116304902</v>
      </c>
      <c r="H2200">
        <v>0</v>
      </c>
      <c r="I2200">
        <v>0</v>
      </c>
      <c r="J2200">
        <v>-16.546061525071799</v>
      </c>
      <c r="K2200">
        <v>8.6645559116304902</v>
      </c>
      <c r="L2200">
        <v>-1</v>
      </c>
      <c r="M2200">
        <v>1</v>
      </c>
    </row>
    <row r="2201" spans="4:13" x14ac:dyDescent="0.2">
      <c r="D2201" t="s">
        <v>3528</v>
      </c>
      <c r="E2201" t="str">
        <v>TKT2_c</v>
      </c>
      <c r="F2201">
        <v>-16.571275225071801</v>
      </c>
      <c r="G2201">
        <v>8.6393422116305096</v>
      </c>
      <c r="H2201">
        <v>0</v>
      </c>
      <c r="I2201">
        <v>0</v>
      </c>
      <c r="J2201">
        <v>-16.571275225071801</v>
      </c>
      <c r="K2201">
        <v>8.6393422116305096</v>
      </c>
      <c r="L2201">
        <v>-1</v>
      </c>
      <c r="M2201">
        <v>1</v>
      </c>
    </row>
    <row r="2202" spans="4:13" x14ac:dyDescent="0.2">
      <c r="D2202" t="s">
        <v>3510</v>
      </c>
      <c r="E2202" t="str">
        <v>TMABADH_m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4:13" x14ac:dyDescent="0.2">
      <c r="D2203" t="s">
        <v>3508</v>
      </c>
      <c r="E2203" t="str">
        <v>TMDK1_c</v>
      </c>
      <c r="F2203">
        <v>0</v>
      </c>
      <c r="G2203">
        <v>157.73231508761199</v>
      </c>
      <c r="H2203">
        <v>0</v>
      </c>
      <c r="I2203">
        <v>0</v>
      </c>
      <c r="J2203">
        <v>0</v>
      </c>
      <c r="K2203">
        <v>157.73231508761199</v>
      </c>
      <c r="L2203">
        <v>0</v>
      </c>
      <c r="M2203">
        <v>1</v>
      </c>
    </row>
    <row r="2204" spans="4:13" x14ac:dyDescent="0.2">
      <c r="D2204" t="s">
        <v>3475</v>
      </c>
      <c r="E2204" t="str">
        <v>TMDPK_c</v>
      </c>
      <c r="F2204">
        <v>0</v>
      </c>
      <c r="G2204">
        <v>1.0000000000000001E-5</v>
      </c>
      <c r="H2204">
        <v>0</v>
      </c>
      <c r="I2204">
        <v>0</v>
      </c>
      <c r="J2204">
        <v>0</v>
      </c>
      <c r="K2204">
        <v>1.0000000000000001E-5</v>
      </c>
      <c r="L2204">
        <v>0</v>
      </c>
      <c r="M2204">
        <v>1</v>
      </c>
    </row>
    <row r="2205" spans="4:13" x14ac:dyDescent="0.2">
      <c r="D2205" t="s">
        <v>3475</v>
      </c>
      <c r="E2205" t="str">
        <v>TMDPPK_c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4:13" x14ac:dyDescent="0.2">
      <c r="D2206" t="s">
        <v>3508</v>
      </c>
      <c r="E2206" t="str">
        <v>TMDS_c</v>
      </c>
      <c r="F2206">
        <v>7.0949999999999995E-4</v>
      </c>
      <c r="G2206">
        <v>1.9783476172414101</v>
      </c>
      <c r="H2206">
        <v>0</v>
      </c>
      <c r="I2206">
        <v>0</v>
      </c>
      <c r="J2206">
        <v>7.0949999999999995E-4</v>
      </c>
      <c r="K2206">
        <v>1.9783476172414101</v>
      </c>
      <c r="L2206">
        <v>1</v>
      </c>
      <c r="M2206">
        <v>1</v>
      </c>
    </row>
    <row r="2207" spans="4:13" x14ac:dyDescent="0.2">
      <c r="D2207" t="s">
        <v>3510</v>
      </c>
      <c r="E2207" t="str">
        <v>TMLYSOX_m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4:13" x14ac:dyDescent="0.2">
      <c r="D2208" t="s">
        <v>3475</v>
      </c>
      <c r="E2208" t="str">
        <v>TMN_c</v>
      </c>
      <c r="F2208">
        <v>0</v>
      </c>
      <c r="G2208">
        <v>52.5774383625374</v>
      </c>
      <c r="H2208">
        <v>0</v>
      </c>
      <c r="I2208">
        <v>0</v>
      </c>
      <c r="J2208">
        <v>0</v>
      </c>
      <c r="K2208">
        <v>52.5774383625374</v>
      </c>
      <c r="L2208">
        <v>0</v>
      </c>
      <c r="M2208">
        <v>1</v>
      </c>
    </row>
    <row r="2209" spans="4:13" x14ac:dyDescent="0.2">
      <c r="D2209" t="s">
        <v>3475</v>
      </c>
      <c r="E2209" t="str">
        <v>TMPK_c</v>
      </c>
      <c r="F2209">
        <v>0</v>
      </c>
      <c r="G2209">
        <v>1.0000000000000001E-5</v>
      </c>
      <c r="H2209">
        <v>0</v>
      </c>
      <c r="I2209">
        <v>0</v>
      </c>
      <c r="J2209">
        <v>0</v>
      </c>
      <c r="K2209">
        <v>1.0000000000000001E-5</v>
      </c>
      <c r="L2209">
        <v>0</v>
      </c>
      <c r="M2209">
        <v>1</v>
      </c>
    </row>
    <row r="2210" spans="4:13" x14ac:dyDescent="0.2">
      <c r="D2210" t="s">
        <v>3475</v>
      </c>
      <c r="E2210" t="str">
        <v>TMPPP_c</v>
      </c>
      <c r="F2210">
        <v>1.0000000000000001E-5</v>
      </c>
      <c r="G2210">
        <v>52.577448362539002</v>
      </c>
      <c r="H2210">
        <v>0</v>
      </c>
      <c r="I2210">
        <v>0</v>
      </c>
      <c r="J2210">
        <v>1.0000000000000001E-5</v>
      </c>
      <c r="K2210">
        <v>52.577448362539002</v>
      </c>
      <c r="L2210">
        <v>1</v>
      </c>
      <c r="M2210">
        <v>1</v>
      </c>
    </row>
    <row r="2211" spans="4:13" x14ac:dyDescent="0.2">
      <c r="D2211" t="s">
        <v>3527</v>
      </c>
      <c r="E2211" t="str">
        <v>TPI_c</v>
      </c>
      <c r="F2211">
        <v>-32.276861394336898</v>
      </c>
      <c r="G2211">
        <v>4.7806854333333799</v>
      </c>
      <c r="H2211">
        <v>0</v>
      </c>
      <c r="I2211">
        <v>0</v>
      </c>
      <c r="J2211">
        <v>-32.276861394336898</v>
      </c>
      <c r="K2211">
        <v>4.7806854333333799</v>
      </c>
      <c r="L2211">
        <v>-1</v>
      </c>
      <c r="M2211">
        <v>1</v>
      </c>
    </row>
    <row r="2212" spans="4:13" x14ac:dyDescent="0.2">
      <c r="D2212" t="s">
        <v>3538</v>
      </c>
      <c r="E2212" t="str">
        <v>tpsamp_c_m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4:13" x14ac:dyDescent="0.2">
      <c r="D2213" t="s">
        <v>3538</v>
      </c>
      <c r="E2213" t="str">
        <v>tpsbtn_c_m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4:13" x14ac:dyDescent="0.2">
      <c r="D2214" t="s">
        <v>3538</v>
      </c>
      <c r="E2214" t="str">
        <v>tpsca2_c_g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4:13" x14ac:dyDescent="0.2">
      <c r="D2215" t="s">
        <v>3538</v>
      </c>
      <c r="E2215" t="str">
        <v>tpscu2_c_m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4:13" x14ac:dyDescent="0.2">
      <c r="D2216" t="s">
        <v>3538</v>
      </c>
      <c r="E2216" t="str">
        <v>tpsfad_c_r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4:13" x14ac:dyDescent="0.2">
      <c r="D2217" t="s">
        <v>3538</v>
      </c>
      <c r="E2217" t="str">
        <v>tpsfad_c_x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4:13" x14ac:dyDescent="0.2">
      <c r="D2218" t="s">
        <v>3538</v>
      </c>
      <c r="E2218" t="str">
        <v>tpsfe2_c_r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4:13" x14ac:dyDescent="0.2">
      <c r="D2219" t="s">
        <v>3538</v>
      </c>
      <c r="E2219" t="str">
        <v>tpsfeCATION_c_n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4:13" x14ac:dyDescent="0.2">
      <c r="D2220" t="s">
        <v>3538</v>
      </c>
      <c r="E2220" t="str">
        <v>tpsfmn_c_x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4:13" x14ac:dyDescent="0.2">
      <c r="D2221" t="s">
        <v>3538</v>
      </c>
      <c r="E2221" t="str">
        <v>tpsheme_c_r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4:13" x14ac:dyDescent="0.2">
      <c r="D2222" t="s">
        <v>3538</v>
      </c>
      <c r="E2222" t="str">
        <v>tpsheme_c_x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4:13" x14ac:dyDescent="0.2">
      <c r="D2223" t="s">
        <v>3538</v>
      </c>
      <c r="E2223" t="str">
        <v>tpsmetal2_c_x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4:13" x14ac:dyDescent="0.2">
      <c r="D2224" t="s">
        <v>3538</v>
      </c>
      <c r="E2224" t="str">
        <v>tpsmg2_c_m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4:13" x14ac:dyDescent="0.2">
      <c r="D2225" t="s">
        <v>3538</v>
      </c>
      <c r="E2225" t="str">
        <v>tpsmg2_c_n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4:13" x14ac:dyDescent="0.2">
      <c r="D2226" t="s">
        <v>3538</v>
      </c>
      <c r="E2226" t="str">
        <v>tpsmg2_c_r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4:13" x14ac:dyDescent="0.2">
      <c r="D2227" t="s">
        <v>3538</v>
      </c>
      <c r="E2227" t="str">
        <v>tpsmg2_c_rm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4:13" x14ac:dyDescent="0.2">
      <c r="D2228" t="s">
        <v>3538</v>
      </c>
      <c r="E2228" t="str">
        <v>tpsmg2_c_x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4:13" x14ac:dyDescent="0.2">
      <c r="D2229" t="s">
        <v>3538</v>
      </c>
      <c r="E2229" t="str">
        <v>tpsmg2ormn2_c_en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4:13" x14ac:dyDescent="0.2">
      <c r="D2230" t="s">
        <v>3538</v>
      </c>
      <c r="E2230" t="str">
        <v>tpsmg2ormn2_c_m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4:13" x14ac:dyDescent="0.2">
      <c r="D2231" t="s">
        <v>3538</v>
      </c>
      <c r="E2231" t="str">
        <v>tpsmg2ormn2_c_vm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4:13" x14ac:dyDescent="0.2">
      <c r="D2232" t="s">
        <v>3538</v>
      </c>
      <c r="E2232" t="str">
        <v>tpsmn2_c_m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4:13" x14ac:dyDescent="0.2">
      <c r="D2233" t="s">
        <v>3538</v>
      </c>
      <c r="E2233" t="str">
        <v>tpsmn2_c_n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4:13" x14ac:dyDescent="0.2">
      <c r="D2234" t="s">
        <v>3538</v>
      </c>
      <c r="E2234" t="str">
        <v>tpsmn2_c_r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4:13" x14ac:dyDescent="0.2">
      <c r="D2235" t="s">
        <v>3538</v>
      </c>
      <c r="E2235" t="str">
        <v>tpsmn2_c_rm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4:13" x14ac:dyDescent="0.2">
      <c r="D2236" t="s">
        <v>3538</v>
      </c>
      <c r="E2236" t="str">
        <v>tpspydx5p_c_m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4:13" x14ac:dyDescent="0.2">
      <c r="D2237" t="s">
        <v>3538</v>
      </c>
      <c r="E2237" t="str">
        <v>tpspydx5p_c_r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4:13" x14ac:dyDescent="0.2">
      <c r="D2238" t="s">
        <v>3538</v>
      </c>
      <c r="E2238" t="str">
        <v>tpspydx5p_c_x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4:13" x14ac:dyDescent="0.2">
      <c r="D2239" t="s">
        <v>3538</v>
      </c>
      <c r="E2239" t="str">
        <v>tpspyr_c_gm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4:13" x14ac:dyDescent="0.2">
      <c r="D2240" t="s">
        <v>3538</v>
      </c>
      <c r="E2240" t="str">
        <v>tpspyr_c_mm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4:13" x14ac:dyDescent="0.2">
      <c r="D2241" t="s">
        <v>3538</v>
      </c>
      <c r="E2241" t="str">
        <v>tpspyr_c_vm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4:13" x14ac:dyDescent="0.2">
      <c r="D2242" t="s">
        <v>3538</v>
      </c>
      <c r="E2242" t="str">
        <v>tpsthmpp_c_m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4:13" x14ac:dyDescent="0.2">
      <c r="D2243" t="s">
        <v>3538</v>
      </c>
      <c r="E2243" t="str">
        <v>tpsthmpp_c_x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4:13" x14ac:dyDescent="0.2">
      <c r="D2244" t="s">
        <v>3538</v>
      </c>
      <c r="E2244" t="str">
        <v>tpszn2_c_n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4:13" x14ac:dyDescent="0.2">
      <c r="D2245" t="s">
        <v>3538</v>
      </c>
      <c r="E2245" t="str">
        <v>tpszn2_c_r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4:13" x14ac:dyDescent="0.2">
      <c r="D2246" t="s">
        <v>3460</v>
      </c>
      <c r="E2246" t="str">
        <v>TRDOXt_c_x</v>
      </c>
      <c r="F2246">
        <v>-15.494221594508</v>
      </c>
      <c r="G2246">
        <v>0</v>
      </c>
      <c r="H2246">
        <v>0</v>
      </c>
      <c r="I2246">
        <v>0</v>
      </c>
      <c r="J2246">
        <v>-15.494221594508</v>
      </c>
      <c r="K2246">
        <v>0</v>
      </c>
      <c r="L2246">
        <v>-1</v>
      </c>
      <c r="M2246">
        <v>0</v>
      </c>
    </row>
    <row r="2247" spans="4:13" x14ac:dyDescent="0.2">
      <c r="D2247" t="s">
        <v>3471</v>
      </c>
      <c r="E2247" t="str">
        <v>TRDR_c</v>
      </c>
      <c r="F2247">
        <v>8.7243000000000997E-3</v>
      </c>
      <c r="G2247">
        <v>24.969225204559201</v>
      </c>
      <c r="H2247">
        <v>0</v>
      </c>
      <c r="I2247">
        <v>0</v>
      </c>
      <c r="J2247">
        <v>8.7243000000000997E-3</v>
      </c>
      <c r="K2247">
        <v>24.969225204559201</v>
      </c>
      <c r="L2247">
        <v>1</v>
      </c>
      <c r="M2247">
        <v>1</v>
      </c>
    </row>
    <row r="2248" spans="4:13" x14ac:dyDescent="0.2">
      <c r="D2248" t="s">
        <v>3471</v>
      </c>
      <c r="E2248" t="str">
        <v>TRDR_m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4:13" x14ac:dyDescent="0.2">
      <c r="D2249" t="s">
        <v>3460</v>
      </c>
      <c r="E2249" t="str">
        <v>TRDRDt_c_x</v>
      </c>
      <c r="F2249">
        <v>0</v>
      </c>
      <c r="G2249">
        <v>15.494221594508</v>
      </c>
      <c r="H2249">
        <v>0</v>
      </c>
      <c r="I2249">
        <v>0</v>
      </c>
      <c r="J2249">
        <v>0</v>
      </c>
      <c r="K2249">
        <v>15.494221594508</v>
      </c>
      <c r="L2249">
        <v>0</v>
      </c>
      <c r="M2249">
        <v>1</v>
      </c>
    </row>
    <row r="2250" spans="4:13" x14ac:dyDescent="0.2">
      <c r="D2250" t="s">
        <v>3461</v>
      </c>
      <c r="E2250" t="str">
        <v>TRE6PP_c</v>
      </c>
      <c r="F2250">
        <v>0</v>
      </c>
      <c r="G2250">
        <v>52.577438362538999</v>
      </c>
      <c r="H2250">
        <v>0</v>
      </c>
      <c r="I2250">
        <v>0</v>
      </c>
      <c r="J2250">
        <v>0</v>
      </c>
      <c r="K2250">
        <v>52.577438362538999</v>
      </c>
      <c r="L2250">
        <v>0</v>
      </c>
      <c r="M2250">
        <v>1</v>
      </c>
    </row>
    <row r="2251" spans="4:13" x14ac:dyDescent="0.2">
      <c r="D2251" t="s">
        <v>3461</v>
      </c>
      <c r="E2251" t="str">
        <v>TRE6PS_c</v>
      </c>
      <c r="F2251">
        <v>0</v>
      </c>
      <c r="G2251">
        <v>52.577438362538999</v>
      </c>
      <c r="H2251">
        <v>0</v>
      </c>
      <c r="I2251">
        <v>0</v>
      </c>
      <c r="J2251">
        <v>0</v>
      </c>
      <c r="K2251">
        <v>52.577438362538999</v>
      </c>
      <c r="L2251">
        <v>0</v>
      </c>
      <c r="M2251">
        <v>1</v>
      </c>
    </row>
    <row r="2252" spans="4:13" x14ac:dyDescent="0.2">
      <c r="D2252" t="s">
        <v>3461</v>
      </c>
      <c r="E2252" t="str">
        <v>TREH_v</v>
      </c>
      <c r="F2252">
        <v>0</v>
      </c>
      <c r="G2252">
        <v>52.577438362538999</v>
      </c>
      <c r="H2252">
        <v>0</v>
      </c>
      <c r="I2252">
        <v>0</v>
      </c>
      <c r="J2252">
        <v>0</v>
      </c>
      <c r="K2252">
        <v>52.577438362538999</v>
      </c>
      <c r="L2252">
        <v>0</v>
      </c>
      <c r="M2252">
        <v>1</v>
      </c>
    </row>
    <row r="2253" spans="4:13" x14ac:dyDescent="0.2">
      <c r="D2253" t="s">
        <v>3460</v>
      </c>
      <c r="E2253" t="str">
        <v>TREt_c_v</v>
      </c>
      <c r="F2253">
        <v>0</v>
      </c>
      <c r="G2253">
        <v>52.577438362537599</v>
      </c>
      <c r="H2253">
        <v>0</v>
      </c>
      <c r="I2253">
        <v>0</v>
      </c>
      <c r="J2253">
        <v>0</v>
      </c>
      <c r="K2253">
        <v>52.577438362537599</v>
      </c>
      <c r="L2253">
        <v>0</v>
      </c>
      <c r="M2253">
        <v>1</v>
      </c>
    </row>
    <row r="2254" spans="4:13" x14ac:dyDescent="0.2">
      <c r="D2254" t="s">
        <v>3460</v>
      </c>
      <c r="E2254" t="str">
        <v>TREtps_e</v>
      </c>
      <c r="F2254">
        <v>0</v>
      </c>
      <c r="G2254">
        <v>1.87406829199728</v>
      </c>
      <c r="H2254">
        <v>0</v>
      </c>
      <c r="I2254">
        <v>0</v>
      </c>
      <c r="J2254">
        <v>0</v>
      </c>
      <c r="K2254">
        <v>1.87406829199728</v>
      </c>
      <c r="L2254">
        <v>0</v>
      </c>
      <c r="M2254">
        <v>1</v>
      </c>
    </row>
    <row r="2255" spans="4:13" x14ac:dyDescent="0.2">
      <c r="D2255" t="s">
        <v>3557</v>
      </c>
      <c r="E2255" t="str">
        <v>TROPNDH_c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4:13" x14ac:dyDescent="0.2">
      <c r="D2256" t="s">
        <v>3470</v>
      </c>
      <c r="E2256" t="str">
        <v>TRPDC_c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4:13" x14ac:dyDescent="0.2">
      <c r="D2257" t="s">
        <v>3470</v>
      </c>
      <c r="E2257" t="str">
        <v>TRPO2_c</v>
      </c>
      <c r="F2257">
        <v>1.99999999998643E-5</v>
      </c>
      <c r="G2257">
        <v>11.4208168722973</v>
      </c>
      <c r="H2257">
        <v>0</v>
      </c>
      <c r="I2257">
        <v>0</v>
      </c>
      <c r="J2257">
        <v>1.99999999998643E-5</v>
      </c>
      <c r="K2257">
        <v>11.4208168722973</v>
      </c>
      <c r="L2257">
        <v>1</v>
      </c>
      <c r="M2257">
        <v>1</v>
      </c>
    </row>
    <row r="2258" spans="4:13" x14ac:dyDescent="0.2">
      <c r="D2258" t="s">
        <v>3477</v>
      </c>
      <c r="E2258" t="str">
        <v>TRPS1_c</v>
      </c>
      <c r="F2258">
        <v>2.5898000000001901E-3</v>
      </c>
      <c r="G2258">
        <v>11.4233866722975</v>
      </c>
      <c r="H2258">
        <v>0</v>
      </c>
      <c r="I2258">
        <v>0</v>
      </c>
      <c r="J2258">
        <v>2.5898000000001901E-3</v>
      </c>
      <c r="K2258">
        <v>11.4233866722975</v>
      </c>
      <c r="L2258">
        <v>1</v>
      </c>
      <c r="M2258">
        <v>1</v>
      </c>
    </row>
    <row r="2259" spans="4:13" x14ac:dyDescent="0.2">
      <c r="D2259" t="s">
        <v>3460</v>
      </c>
      <c r="E2259" t="str">
        <v>TRPt_c_m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4:13" x14ac:dyDescent="0.2">
      <c r="D2260" t="s">
        <v>3470</v>
      </c>
      <c r="E2260" t="str">
        <v>TRPTA_c</v>
      </c>
      <c r="F2260">
        <v>0</v>
      </c>
      <c r="G2260">
        <v>1.89413751147728</v>
      </c>
      <c r="H2260">
        <v>0</v>
      </c>
      <c r="I2260">
        <v>0</v>
      </c>
      <c r="J2260">
        <v>0</v>
      </c>
      <c r="K2260">
        <v>1.89413751147728</v>
      </c>
      <c r="L2260">
        <v>0</v>
      </c>
      <c r="M2260">
        <v>1</v>
      </c>
    </row>
    <row r="2261" spans="4:13" x14ac:dyDescent="0.2">
      <c r="D2261" t="s">
        <v>3500</v>
      </c>
      <c r="E2261" t="str">
        <v>TRPTRS_c</v>
      </c>
      <c r="F2261">
        <v>2.5698000000000001E-3</v>
      </c>
      <c r="G2261">
        <v>2.5698000000000001E-3</v>
      </c>
      <c r="H2261">
        <v>0</v>
      </c>
      <c r="I2261">
        <v>0</v>
      </c>
      <c r="J2261">
        <v>2.5698000000000001E-3</v>
      </c>
      <c r="K2261">
        <v>2.5698000000000001E-3</v>
      </c>
      <c r="L2261">
        <v>1</v>
      </c>
      <c r="M2261">
        <v>1</v>
      </c>
    </row>
    <row r="2262" spans="4:13" x14ac:dyDescent="0.2">
      <c r="D2262" t="s">
        <v>3500</v>
      </c>
      <c r="E2262" t="str">
        <v>TRPTRS_m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4:13" x14ac:dyDescent="0.2">
      <c r="D2263" t="s">
        <v>3460</v>
      </c>
      <c r="E2263" t="str">
        <v>TTCCOAt_c_en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4:13" x14ac:dyDescent="0.2">
      <c r="D2264" t="s">
        <v>3460</v>
      </c>
      <c r="E2264" t="str">
        <v>TTCCOAt_c_l</v>
      </c>
      <c r="F2264">
        <v>-3.8371084647861902</v>
      </c>
      <c r="G2264">
        <v>3.8359710367731701</v>
      </c>
      <c r="H2264">
        <v>0</v>
      </c>
      <c r="I2264">
        <v>0</v>
      </c>
      <c r="J2264">
        <v>-3.8371084647861902</v>
      </c>
      <c r="K2264">
        <v>3.8359710367731701</v>
      </c>
      <c r="L2264">
        <v>-1</v>
      </c>
      <c r="M2264">
        <v>1</v>
      </c>
    </row>
    <row r="2265" spans="4:13" x14ac:dyDescent="0.2">
      <c r="D2265" t="s">
        <v>3460</v>
      </c>
      <c r="E2265" t="str">
        <v>TTCCOAt_c_r</v>
      </c>
      <c r="F2265">
        <v>4.0404999999999998E-4</v>
      </c>
      <c r="G2265">
        <v>4.0404999999999998E-4</v>
      </c>
      <c r="H2265">
        <v>0</v>
      </c>
      <c r="I2265">
        <v>0</v>
      </c>
      <c r="J2265">
        <v>4.0404999999999998E-4</v>
      </c>
      <c r="K2265">
        <v>4.0404999999999998E-4</v>
      </c>
      <c r="L2265">
        <v>1</v>
      </c>
      <c r="M2265">
        <v>1</v>
      </c>
    </row>
    <row r="2266" spans="4:13" x14ac:dyDescent="0.2">
      <c r="D2266" t="s">
        <v>3460</v>
      </c>
      <c r="E2266" t="str">
        <v>TTCCOAt_c_rm</v>
      </c>
      <c r="F2266">
        <v>-4.62836865775982</v>
      </c>
      <c r="G2266">
        <v>3.8355669867731699</v>
      </c>
      <c r="H2266">
        <v>0</v>
      </c>
      <c r="I2266">
        <v>0</v>
      </c>
      <c r="J2266">
        <v>-4.62836865775982</v>
      </c>
      <c r="K2266">
        <v>3.8355669867731699</v>
      </c>
      <c r="L2266">
        <v>-1</v>
      </c>
      <c r="M2266">
        <v>1</v>
      </c>
    </row>
    <row r="2267" spans="4:13" x14ac:dyDescent="0.2">
      <c r="D2267" t="s">
        <v>3460</v>
      </c>
      <c r="E2267" t="str">
        <v>TTCOSAt_c_e</v>
      </c>
      <c r="F2267">
        <v>0</v>
      </c>
      <c r="G2267">
        <v>0.52543853922584705</v>
      </c>
      <c r="H2267">
        <v>0</v>
      </c>
      <c r="I2267">
        <v>0</v>
      </c>
      <c r="J2267">
        <v>0</v>
      </c>
      <c r="K2267">
        <v>0.52543853922584705</v>
      </c>
      <c r="L2267">
        <v>0</v>
      </c>
      <c r="M2267">
        <v>1</v>
      </c>
    </row>
    <row r="2268" spans="4:13" x14ac:dyDescent="0.2">
      <c r="D2268" t="s">
        <v>3460</v>
      </c>
      <c r="E2268" t="str">
        <v>TTCOSAt_c_l</v>
      </c>
      <c r="F2268">
        <v>0</v>
      </c>
      <c r="G2268">
        <v>3.8359710367731998</v>
      </c>
      <c r="H2268">
        <v>0</v>
      </c>
      <c r="I2268">
        <v>0</v>
      </c>
      <c r="J2268">
        <v>0</v>
      </c>
      <c r="K2268">
        <v>3.8359710367731998</v>
      </c>
      <c r="L2268">
        <v>0</v>
      </c>
      <c r="M2268">
        <v>1</v>
      </c>
    </row>
    <row r="2269" spans="4:13" x14ac:dyDescent="0.2">
      <c r="D2269" t="s">
        <v>3460</v>
      </c>
      <c r="E2269" t="str">
        <v>TTCOSAt_c_rm</v>
      </c>
      <c r="F2269">
        <v>-8.6536936079079396</v>
      </c>
      <c r="G2269">
        <v>3.8359710367732101</v>
      </c>
      <c r="H2269">
        <v>0</v>
      </c>
      <c r="I2269">
        <v>0</v>
      </c>
      <c r="J2269">
        <v>-8.6536936079079396</v>
      </c>
      <c r="K2269">
        <v>3.8359710367732101</v>
      </c>
      <c r="L2269">
        <v>-1</v>
      </c>
      <c r="M2269">
        <v>1</v>
      </c>
    </row>
    <row r="2270" spans="4:13" x14ac:dyDescent="0.2">
      <c r="D2270" t="s">
        <v>3460</v>
      </c>
      <c r="E2270" t="str">
        <v>TTDCAt_c_e</v>
      </c>
      <c r="F2270">
        <v>-1.0495490539955099</v>
      </c>
      <c r="G2270">
        <v>0</v>
      </c>
      <c r="H2270">
        <v>0</v>
      </c>
      <c r="I2270">
        <v>0</v>
      </c>
      <c r="J2270">
        <v>-1.0495490539955099</v>
      </c>
      <c r="K2270">
        <v>0</v>
      </c>
      <c r="L2270">
        <v>-1</v>
      </c>
      <c r="M2270">
        <v>0</v>
      </c>
    </row>
    <row r="2271" spans="4:13" x14ac:dyDescent="0.2">
      <c r="D2271" t="s">
        <v>3460</v>
      </c>
      <c r="E2271" t="str">
        <v>TTDCAt_c_rm</v>
      </c>
      <c r="F2271">
        <v>0</v>
      </c>
      <c r="G2271">
        <v>78.866157543806295</v>
      </c>
      <c r="H2271">
        <v>0</v>
      </c>
      <c r="I2271">
        <v>0</v>
      </c>
      <c r="J2271">
        <v>0</v>
      </c>
      <c r="K2271">
        <v>78.866157543806295</v>
      </c>
      <c r="L2271">
        <v>0</v>
      </c>
      <c r="M2271">
        <v>1</v>
      </c>
    </row>
    <row r="2272" spans="4:13" x14ac:dyDescent="0.2">
      <c r="D2272" t="s">
        <v>3460</v>
      </c>
      <c r="E2272" t="str">
        <v>TTDCAt_c_x</v>
      </c>
      <c r="F2272">
        <v>-52.577438362537698</v>
      </c>
      <c r="G2272">
        <v>2.8003843034741598</v>
      </c>
      <c r="H2272">
        <v>0</v>
      </c>
      <c r="I2272">
        <v>0</v>
      </c>
      <c r="J2272">
        <v>-52.577438362537698</v>
      </c>
      <c r="K2272">
        <v>2.8003843034741598</v>
      </c>
      <c r="L2272">
        <v>-1</v>
      </c>
      <c r="M2272">
        <v>1</v>
      </c>
    </row>
    <row r="2273" spans="4:13" x14ac:dyDescent="0.2">
      <c r="D2273" t="s">
        <v>3460</v>
      </c>
      <c r="E2273" t="str">
        <v>TTDCAt_l_rm</v>
      </c>
      <c r="F2273">
        <v>0</v>
      </c>
      <c r="G2273">
        <v>78.866157543805897</v>
      </c>
      <c r="H2273">
        <v>0</v>
      </c>
      <c r="I2273">
        <v>0</v>
      </c>
      <c r="J2273">
        <v>0</v>
      </c>
      <c r="K2273">
        <v>78.866157543805897</v>
      </c>
      <c r="L2273">
        <v>0</v>
      </c>
      <c r="M2273">
        <v>1</v>
      </c>
    </row>
    <row r="2274" spans="4:13" x14ac:dyDescent="0.2">
      <c r="D2274" t="s">
        <v>3476</v>
      </c>
      <c r="E2274" t="str">
        <v>TYRCBOX_x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4:13" x14ac:dyDescent="0.2">
      <c r="D2275" t="s">
        <v>3460</v>
      </c>
      <c r="E2275" t="str">
        <v>TYRt_c_m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4:13" x14ac:dyDescent="0.2">
      <c r="D2276" t="s">
        <v>3460</v>
      </c>
      <c r="E2276" t="str">
        <v>TYRt_c_v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4:13" x14ac:dyDescent="0.2">
      <c r="D2277" t="s">
        <v>3460</v>
      </c>
      <c r="E2277" t="str">
        <v>TYRt_c_x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4:13" x14ac:dyDescent="0.2">
      <c r="D2278" t="s">
        <v>3480</v>
      </c>
      <c r="E2278" t="str">
        <v>TYRTA_c</v>
      </c>
      <c r="F2278">
        <v>7.7488000000000001E-3</v>
      </c>
      <c r="G2278">
        <v>7.7488000000000001E-3</v>
      </c>
      <c r="H2278">
        <v>0</v>
      </c>
      <c r="I2278">
        <v>0</v>
      </c>
      <c r="J2278">
        <v>7.7488000000000001E-3</v>
      </c>
      <c r="K2278">
        <v>7.7488000000000001E-3</v>
      </c>
      <c r="L2278">
        <v>1</v>
      </c>
      <c r="M2278">
        <v>1</v>
      </c>
    </row>
    <row r="2279" spans="4:13" x14ac:dyDescent="0.2">
      <c r="D2279" t="s">
        <v>3466</v>
      </c>
      <c r="E2279" t="str">
        <v>TYRTA_m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4:13" x14ac:dyDescent="0.2">
      <c r="D2280" t="s">
        <v>3480</v>
      </c>
      <c r="E2280" t="str">
        <v>TYRTAi_x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4:13" x14ac:dyDescent="0.2">
      <c r="D2281" t="s">
        <v>3460</v>
      </c>
      <c r="E2281" t="str">
        <v>TYRtpa_v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4:13" x14ac:dyDescent="0.2">
      <c r="D2282" t="s">
        <v>3460</v>
      </c>
      <c r="E2282" t="str">
        <v>TYRtps_v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4:13" x14ac:dyDescent="0.2">
      <c r="D2283" t="s">
        <v>3500</v>
      </c>
      <c r="E2283" t="str">
        <v>TYRTRS_c</v>
      </c>
      <c r="F2283">
        <v>7.7488000000000001E-3</v>
      </c>
      <c r="G2283">
        <v>7.7488000000000001E-3</v>
      </c>
      <c r="H2283">
        <v>0</v>
      </c>
      <c r="I2283">
        <v>0</v>
      </c>
      <c r="J2283">
        <v>7.7488000000000001E-3</v>
      </c>
      <c r="K2283">
        <v>7.7488000000000001E-3</v>
      </c>
      <c r="L2283">
        <v>1</v>
      </c>
      <c r="M2283">
        <v>1</v>
      </c>
    </row>
    <row r="2284" spans="4:13" x14ac:dyDescent="0.2">
      <c r="D2284" t="s">
        <v>3500</v>
      </c>
      <c r="E2284" t="str">
        <v>TYRTRS_m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4:13" x14ac:dyDescent="0.2">
      <c r="D2285" t="s">
        <v>3485</v>
      </c>
      <c r="E2285" t="str">
        <v>UAGDP_c</v>
      </c>
      <c r="F2285">
        <v>7.1663999999999999E-3</v>
      </c>
      <c r="G2285">
        <v>7.1663999999999999E-3</v>
      </c>
      <c r="H2285">
        <v>0</v>
      </c>
      <c r="I2285">
        <v>0</v>
      </c>
      <c r="J2285">
        <v>7.1663999999999999E-3</v>
      </c>
      <c r="K2285">
        <v>7.1663999999999999E-3</v>
      </c>
      <c r="L2285">
        <v>1</v>
      </c>
      <c r="M2285">
        <v>1</v>
      </c>
    </row>
    <row r="2286" spans="4:13" x14ac:dyDescent="0.2">
      <c r="D2286" t="s">
        <v>3537</v>
      </c>
      <c r="E2286" t="str">
        <v>UDPG4E_c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4:13" x14ac:dyDescent="0.2">
      <c r="D2287" t="s">
        <v>3460</v>
      </c>
      <c r="E2287" t="str">
        <v>UDPGALt_c_g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4:13" x14ac:dyDescent="0.2">
      <c r="D2288" t="s">
        <v>3501</v>
      </c>
      <c r="E2288" t="str">
        <v>UDPGD_c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4:13" x14ac:dyDescent="0.2">
      <c r="D2289" t="s">
        <v>3485</v>
      </c>
      <c r="E2289" t="str">
        <v>UDPGLDC_c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4:13" x14ac:dyDescent="0.2">
      <c r="D2290" t="s">
        <v>3537</v>
      </c>
      <c r="E2290" t="str">
        <v>UGLT_c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4:13" x14ac:dyDescent="0.2">
      <c r="D2291" t="s">
        <v>3508</v>
      </c>
      <c r="E2291" t="str">
        <v>UMPK_c</v>
      </c>
      <c r="F2291">
        <v>1.41172999999999E-2</v>
      </c>
      <c r="G2291">
        <v>157.74643238761601</v>
      </c>
      <c r="H2291">
        <v>0</v>
      </c>
      <c r="I2291">
        <v>0</v>
      </c>
      <c r="J2291">
        <v>1.41172999999999E-2</v>
      </c>
      <c r="K2291">
        <v>157.74643238761601</v>
      </c>
      <c r="L2291">
        <v>1</v>
      </c>
      <c r="M2291">
        <v>1</v>
      </c>
    </row>
    <row r="2292" spans="4:13" x14ac:dyDescent="0.2">
      <c r="D2292" t="s">
        <v>3546</v>
      </c>
      <c r="E2292" t="str">
        <v>UMPK_n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4:13" x14ac:dyDescent="0.2">
      <c r="D2293" t="s">
        <v>3460</v>
      </c>
      <c r="E2293" t="str">
        <v>UMPt_c_n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4:13" x14ac:dyDescent="0.2">
      <c r="D2294" t="s">
        <v>3511</v>
      </c>
      <c r="E2294" t="str">
        <v>uniDOLDP_l</v>
      </c>
      <c r="F2294">
        <v>1.7225555555555499E-4</v>
      </c>
      <c r="G2294">
        <v>1.7225555555555499E-4</v>
      </c>
      <c r="H2294">
        <v>0</v>
      </c>
      <c r="I2294">
        <v>0</v>
      </c>
      <c r="J2294">
        <v>1.7225555555555499E-4</v>
      </c>
      <c r="K2294">
        <v>1.7225555555555499E-4</v>
      </c>
      <c r="L2294">
        <v>1</v>
      </c>
      <c r="M2294">
        <v>1</v>
      </c>
    </row>
    <row r="2295" spans="4:13" x14ac:dyDescent="0.2">
      <c r="D2295" t="s">
        <v>3494</v>
      </c>
      <c r="E2295" t="str">
        <v>UNK3_c</v>
      </c>
      <c r="F2295">
        <v>0</v>
      </c>
      <c r="G2295">
        <v>2.6617220956257799</v>
      </c>
      <c r="H2295">
        <v>0</v>
      </c>
      <c r="I2295">
        <v>0</v>
      </c>
      <c r="J2295">
        <v>0</v>
      </c>
      <c r="K2295">
        <v>2.6617220956257799</v>
      </c>
      <c r="L2295">
        <v>0</v>
      </c>
      <c r="M2295">
        <v>1</v>
      </c>
    </row>
    <row r="2296" spans="4:13" x14ac:dyDescent="0.2">
      <c r="D2296" t="s">
        <v>3520</v>
      </c>
      <c r="E2296" t="str">
        <v>UPP3MT_2_c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4:13" x14ac:dyDescent="0.2">
      <c r="D2297" t="s">
        <v>3520</v>
      </c>
      <c r="E2297" t="str">
        <v>UPP3S_c</v>
      </c>
      <c r="F2297">
        <v>1.0000000000000001E-5</v>
      </c>
      <c r="G2297">
        <v>1.0000000000000001E-5</v>
      </c>
      <c r="H2297">
        <v>0</v>
      </c>
      <c r="I2297">
        <v>0</v>
      </c>
      <c r="J2297">
        <v>1.0000000000000001E-5</v>
      </c>
      <c r="K2297">
        <v>1.0000000000000001E-5</v>
      </c>
      <c r="L2297">
        <v>1</v>
      </c>
      <c r="M2297">
        <v>1</v>
      </c>
    </row>
    <row r="2298" spans="4:13" x14ac:dyDescent="0.2">
      <c r="D2298" t="s">
        <v>3520</v>
      </c>
      <c r="E2298" t="str">
        <v>UPPDC1_c</v>
      </c>
      <c r="F2298">
        <v>1.0000000000000001E-5</v>
      </c>
      <c r="G2298">
        <v>1.0000000000000001E-5</v>
      </c>
      <c r="H2298">
        <v>0</v>
      </c>
      <c r="I2298">
        <v>0</v>
      </c>
      <c r="J2298">
        <v>1.0000000000000001E-5</v>
      </c>
      <c r="K2298">
        <v>1.0000000000000001E-5</v>
      </c>
      <c r="L2298">
        <v>1</v>
      </c>
      <c r="M2298">
        <v>1</v>
      </c>
    </row>
    <row r="2299" spans="4:13" x14ac:dyDescent="0.2">
      <c r="D2299" t="s">
        <v>3508</v>
      </c>
      <c r="E2299" t="str">
        <v>UPPRT_c</v>
      </c>
      <c r="F2299">
        <v>0</v>
      </c>
      <c r="G2299">
        <v>78.866157543808399</v>
      </c>
      <c r="H2299">
        <v>0</v>
      </c>
      <c r="I2299">
        <v>0</v>
      </c>
      <c r="J2299">
        <v>0</v>
      </c>
      <c r="K2299">
        <v>78.866157543808399</v>
      </c>
      <c r="L2299">
        <v>0</v>
      </c>
      <c r="M2299">
        <v>1</v>
      </c>
    </row>
    <row r="2300" spans="4:13" x14ac:dyDescent="0.2">
      <c r="D2300" t="s">
        <v>3460</v>
      </c>
      <c r="E2300" t="str">
        <v>URAtps_e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4:13" x14ac:dyDescent="0.2">
      <c r="D2301" t="s">
        <v>3480</v>
      </c>
      <c r="E2301" t="str">
        <v>UREA_c</v>
      </c>
      <c r="F2301">
        <v>-183.55341833413399</v>
      </c>
      <c r="G2301">
        <v>29.479775404900501</v>
      </c>
      <c r="H2301">
        <v>0</v>
      </c>
      <c r="I2301">
        <v>0</v>
      </c>
      <c r="J2301">
        <v>-183.55341833413399</v>
      </c>
      <c r="K2301">
        <v>29.479775404900501</v>
      </c>
      <c r="L2301">
        <v>-1</v>
      </c>
      <c r="M2301">
        <v>1</v>
      </c>
    </row>
    <row r="2302" spans="4:13" x14ac:dyDescent="0.2">
      <c r="D2302" t="s">
        <v>3480</v>
      </c>
      <c r="E2302" t="str">
        <v>UREASE_c</v>
      </c>
      <c r="F2302">
        <v>0</v>
      </c>
      <c r="G2302">
        <v>157.732315087616</v>
      </c>
      <c r="H2302">
        <v>0</v>
      </c>
      <c r="I2302">
        <v>0</v>
      </c>
      <c r="J2302">
        <v>0</v>
      </c>
      <c r="K2302">
        <v>157.732315087616</v>
      </c>
      <c r="L2302">
        <v>0</v>
      </c>
      <c r="M2302">
        <v>1</v>
      </c>
    </row>
    <row r="2303" spans="4:13" x14ac:dyDescent="0.2">
      <c r="D2303" t="s">
        <v>3460</v>
      </c>
      <c r="E2303" t="str">
        <v>UREAtps_e</v>
      </c>
      <c r="F2303">
        <v>-25.821103246521801</v>
      </c>
      <c r="G2303">
        <v>0</v>
      </c>
      <c r="H2303">
        <v>0</v>
      </c>
      <c r="I2303">
        <v>0</v>
      </c>
      <c r="J2303">
        <v>-25.821103246521801</v>
      </c>
      <c r="K2303">
        <v>0</v>
      </c>
      <c r="L2303">
        <v>-1</v>
      </c>
      <c r="M2303">
        <v>0</v>
      </c>
    </row>
    <row r="2304" spans="4:13" x14ac:dyDescent="0.2">
      <c r="D2304" t="s">
        <v>3508</v>
      </c>
      <c r="E2304" t="str">
        <v>URIDK2_n</v>
      </c>
      <c r="F2304">
        <v>0</v>
      </c>
      <c r="G2304">
        <v>78.866157543808299</v>
      </c>
      <c r="H2304">
        <v>0</v>
      </c>
      <c r="I2304">
        <v>0</v>
      </c>
      <c r="J2304">
        <v>0</v>
      </c>
      <c r="K2304">
        <v>78.866157543808299</v>
      </c>
      <c r="L2304">
        <v>0</v>
      </c>
      <c r="M2304">
        <v>1</v>
      </c>
    </row>
    <row r="2305" spans="4:13" x14ac:dyDescent="0.2">
      <c r="D2305" t="s">
        <v>3508</v>
      </c>
      <c r="E2305" t="str">
        <v>URIDK2i_c</v>
      </c>
      <c r="F2305">
        <v>0</v>
      </c>
      <c r="G2305">
        <v>78.866157543808299</v>
      </c>
      <c r="H2305">
        <v>0</v>
      </c>
      <c r="I2305">
        <v>0</v>
      </c>
      <c r="J2305">
        <v>0</v>
      </c>
      <c r="K2305">
        <v>78.866157543808299</v>
      </c>
      <c r="L2305">
        <v>0</v>
      </c>
      <c r="M2305">
        <v>1</v>
      </c>
    </row>
    <row r="2306" spans="4:13" x14ac:dyDescent="0.2">
      <c r="D2306" t="s">
        <v>3508</v>
      </c>
      <c r="E2306" t="str">
        <v>URIH_c</v>
      </c>
      <c r="F2306">
        <v>0</v>
      </c>
      <c r="G2306">
        <v>157.732315087611</v>
      </c>
      <c r="H2306">
        <v>0</v>
      </c>
      <c r="I2306">
        <v>0</v>
      </c>
      <c r="J2306">
        <v>0</v>
      </c>
      <c r="K2306">
        <v>157.732315087611</v>
      </c>
      <c r="L2306">
        <v>0</v>
      </c>
      <c r="M2306">
        <v>1</v>
      </c>
    </row>
    <row r="2307" spans="4:13" x14ac:dyDescent="0.2">
      <c r="D2307" t="s">
        <v>3508</v>
      </c>
      <c r="E2307" t="str">
        <v>URIK1_c</v>
      </c>
      <c r="F2307">
        <v>0</v>
      </c>
      <c r="G2307">
        <v>157.732315087616</v>
      </c>
      <c r="H2307">
        <v>0</v>
      </c>
      <c r="I2307">
        <v>0</v>
      </c>
      <c r="J2307">
        <v>0</v>
      </c>
      <c r="K2307">
        <v>157.732315087616</v>
      </c>
      <c r="L2307">
        <v>0</v>
      </c>
      <c r="M2307">
        <v>1</v>
      </c>
    </row>
    <row r="2308" spans="4:13" x14ac:dyDescent="0.2">
      <c r="D2308" t="s">
        <v>3508</v>
      </c>
      <c r="E2308" t="str">
        <v>URIK2_c</v>
      </c>
      <c r="F2308">
        <v>0</v>
      </c>
      <c r="G2308">
        <v>157.732315087616</v>
      </c>
      <c r="H2308">
        <v>0</v>
      </c>
      <c r="I2308">
        <v>0</v>
      </c>
      <c r="J2308">
        <v>0</v>
      </c>
      <c r="K2308">
        <v>157.732315087616</v>
      </c>
      <c r="L2308">
        <v>0</v>
      </c>
      <c r="M2308">
        <v>1</v>
      </c>
    </row>
    <row r="2309" spans="4:13" x14ac:dyDescent="0.2">
      <c r="D2309" t="s">
        <v>3460</v>
      </c>
      <c r="E2309" t="str">
        <v>URItps_e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4:13" x14ac:dyDescent="0.2">
      <c r="D2310" t="s">
        <v>3496</v>
      </c>
      <c r="E2310" t="str">
        <v>URO_c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4:13" x14ac:dyDescent="0.2">
      <c r="D2311" t="s">
        <v>3460</v>
      </c>
      <c r="E2311" t="str">
        <v>UTPt_c_m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4:13" x14ac:dyDescent="0.2">
      <c r="D2312" t="s">
        <v>3460</v>
      </c>
      <c r="E2312" t="str">
        <v>UTPUMPtp_m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4:13" x14ac:dyDescent="0.2">
      <c r="D2313" t="s">
        <v>3460</v>
      </c>
      <c r="E2313" t="str">
        <v>VALt_c_m</v>
      </c>
      <c r="F2313">
        <v>-4.3492515711850999</v>
      </c>
      <c r="G2313">
        <v>-6.06463E-2</v>
      </c>
      <c r="H2313">
        <v>0</v>
      </c>
      <c r="I2313">
        <v>0</v>
      </c>
      <c r="J2313">
        <v>-4.3492515711850999</v>
      </c>
      <c r="K2313">
        <v>-6.06463E-2</v>
      </c>
      <c r="L2313">
        <v>-1</v>
      </c>
      <c r="M2313">
        <v>-1</v>
      </c>
    </row>
    <row r="2314" spans="4:13" x14ac:dyDescent="0.2">
      <c r="D2314" t="s">
        <v>3488</v>
      </c>
      <c r="E2314" t="str">
        <v>VALTA_c</v>
      </c>
      <c r="F2314">
        <v>3.1667300000000002E-2</v>
      </c>
      <c r="G2314">
        <v>4.3202725711852104</v>
      </c>
      <c r="H2314">
        <v>0</v>
      </c>
      <c r="I2314">
        <v>0</v>
      </c>
      <c r="J2314">
        <v>3.1667300000000002E-2</v>
      </c>
      <c r="K2314">
        <v>4.3202725711852104</v>
      </c>
      <c r="L2314">
        <v>1</v>
      </c>
      <c r="M2314">
        <v>1</v>
      </c>
    </row>
    <row r="2315" spans="4:13" x14ac:dyDescent="0.2">
      <c r="D2315" t="s">
        <v>3488</v>
      </c>
      <c r="E2315" t="str">
        <v>VALTA_m</v>
      </c>
      <c r="F2315">
        <v>-4.3492515711851096</v>
      </c>
      <c r="G2315">
        <v>-6.06463E-2</v>
      </c>
      <c r="H2315">
        <v>0</v>
      </c>
      <c r="I2315">
        <v>0</v>
      </c>
      <c r="J2315">
        <v>-4.3492515711851096</v>
      </c>
      <c r="K2315">
        <v>-6.06463E-2</v>
      </c>
      <c r="L2315">
        <v>-1</v>
      </c>
      <c r="M2315">
        <v>-1</v>
      </c>
    </row>
    <row r="2316" spans="4:13" x14ac:dyDescent="0.2">
      <c r="D2316" t="s">
        <v>3460</v>
      </c>
      <c r="E2316" t="str">
        <v>VALtps_e</v>
      </c>
      <c r="F2316">
        <v>-3.93618152095492</v>
      </c>
      <c r="G2316">
        <v>0</v>
      </c>
      <c r="H2316">
        <v>0</v>
      </c>
      <c r="I2316">
        <v>0</v>
      </c>
      <c r="J2316">
        <v>-3.93618152095492</v>
      </c>
      <c r="K2316">
        <v>0</v>
      </c>
      <c r="L2316">
        <v>-1</v>
      </c>
      <c r="M2316">
        <v>0</v>
      </c>
    </row>
    <row r="2317" spans="4:13" x14ac:dyDescent="0.2">
      <c r="D2317" t="s">
        <v>3500</v>
      </c>
      <c r="E2317" t="str">
        <v>VALTRS_c</v>
      </c>
      <c r="F2317">
        <v>2.8979000000000001E-2</v>
      </c>
      <c r="G2317">
        <v>2.8979000000000001E-2</v>
      </c>
      <c r="H2317">
        <v>0</v>
      </c>
      <c r="I2317">
        <v>0</v>
      </c>
      <c r="J2317">
        <v>2.8979000000000001E-2</v>
      </c>
      <c r="K2317">
        <v>2.8979000000000001E-2</v>
      </c>
      <c r="L2317">
        <v>1</v>
      </c>
      <c r="M2317">
        <v>1</v>
      </c>
    </row>
    <row r="2318" spans="4:13" x14ac:dyDescent="0.2">
      <c r="D2318" t="s">
        <v>3500</v>
      </c>
      <c r="E2318" t="str">
        <v>VALTRS_m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4:13" x14ac:dyDescent="0.2">
      <c r="D2319" t="s">
        <v>3547</v>
      </c>
      <c r="E2319" t="str">
        <v>VANLLOX_x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4:13" x14ac:dyDescent="0.2">
      <c r="D2320" t="s">
        <v>3496</v>
      </c>
      <c r="E2320" t="str">
        <v>XAND_c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4:13" x14ac:dyDescent="0.2">
      <c r="D2321" t="s">
        <v>3460</v>
      </c>
      <c r="E2321" t="str">
        <v>XANt_c_e</v>
      </c>
      <c r="F2321">
        <v>-5.1642206493043901</v>
      </c>
      <c r="G2321">
        <v>0</v>
      </c>
      <c r="H2321">
        <v>0</v>
      </c>
      <c r="I2321">
        <v>0</v>
      </c>
      <c r="J2321">
        <v>-5.1642206493043901</v>
      </c>
      <c r="K2321">
        <v>0</v>
      </c>
      <c r="L2321">
        <v>-1</v>
      </c>
      <c r="M2321">
        <v>0</v>
      </c>
    </row>
    <row r="2322" spans="4:13" x14ac:dyDescent="0.2">
      <c r="D2322" t="s">
        <v>3496</v>
      </c>
      <c r="E2322" t="str">
        <v>XPPT_c</v>
      </c>
      <c r="F2322">
        <v>0</v>
      </c>
      <c r="G2322">
        <v>7.3173999999999904E-3</v>
      </c>
      <c r="H2322">
        <v>0</v>
      </c>
      <c r="I2322">
        <v>0</v>
      </c>
      <c r="J2322">
        <v>0</v>
      </c>
      <c r="K2322">
        <v>7.3173999999999904E-3</v>
      </c>
      <c r="L2322">
        <v>0</v>
      </c>
      <c r="M2322">
        <v>1</v>
      </c>
    </row>
    <row r="2323" spans="4:13" x14ac:dyDescent="0.2">
      <c r="D2323" t="s">
        <v>3460</v>
      </c>
      <c r="E2323" t="str">
        <v>XTSNt_c_e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4:13" x14ac:dyDescent="0.2">
      <c r="D2324" t="s">
        <v>3558</v>
      </c>
      <c r="E2324" t="str">
        <v>XU5PFGT_x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4:13" x14ac:dyDescent="0.2">
      <c r="D2325" t="s">
        <v>3464</v>
      </c>
      <c r="E2325" t="str">
        <v>XYLI1_c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4:13" x14ac:dyDescent="0.2">
      <c r="D2326" t="s">
        <v>3464</v>
      </c>
      <c r="E2326" t="str">
        <v>XYLI2_c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4:13" x14ac:dyDescent="0.2">
      <c r="D2327" t="s">
        <v>3501</v>
      </c>
      <c r="E2327" t="str">
        <v>XYLK_c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4:13" x14ac:dyDescent="0.2">
      <c r="D2328" t="s">
        <v>3464</v>
      </c>
      <c r="E2328" t="str">
        <v>XYLRy_c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4:13" x14ac:dyDescent="0.2">
      <c r="D2329" t="s">
        <v>3460</v>
      </c>
      <c r="E2329" t="str">
        <v>XYLt_c_e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4:13" x14ac:dyDescent="0.2">
      <c r="D2330" t="s">
        <v>3464</v>
      </c>
      <c r="E2330" t="str">
        <v>XYLTOR_c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4:13" x14ac:dyDescent="0.2">
      <c r="D2331" t="s">
        <v>3460</v>
      </c>
      <c r="E2331" t="str">
        <v>XYLTt_c_e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4:13" x14ac:dyDescent="0.2">
      <c r="D2332" t="s">
        <v>3464</v>
      </c>
      <c r="E2332" t="str">
        <v>XYLURx_c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4:13" x14ac:dyDescent="0.2">
      <c r="D2333" t="s">
        <v>3464</v>
      </c>
      <c r="E2333" t="str">
        <v>XYLURy_c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4:13" x14ac:dyDescent="0.2">
      <c r="D2334" t="s">
        <v>3508</v>
      </c>
      <c r="E2334" t="str">
        <v>YUMPS_c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4:13" x14ac:dyDescent="0.2">
      <c r="D2335" t="s">
        <v>3514</v>
      </c>
      <c r="E2335" t="str">
        <v>ZEAEPOX1_c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4:13" x14ac:dyDescent="0.2">
      <c r="D2336" t="s">
        <v>3514</v>
      </c>
      <c r="E2336" t="str">
        <v>ZEAEPOX2_c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4:13" x14ac:dyDescent="0.2">
      <c r="D2337" t="s">
        <v>3460</v>
      </c>
      <c r="E2337" t="str">
        <v>ZN2t_c_e</v>
      </c>
      <c r="F2337">
        <v>1.5760000000000001E-4</v>
      </c>
      <c r="G2337">
        <v>1.5760000000000001E-4</v>
      </c>
      <c r="H2337">
        <v>0</v>
      </c>
      <c r="I2337">
        <v>0</v>
      </c>
      <c r="J2337">
        <v>1.5760000000000001E-4</v>
      </c>
      <c r="K2337">
        <v>1.5760000000000001E-4</v>
      </c>
      <c r="L2337">
        <v>1</v>
      </c>
      <c r="M2337">
        <v>1</v>
      </c>
    </row>
    <row r="2338" spans="4:13" x14ac:dyDescent="0.2">
      <c r="D2338" t="s">
        <v>3460</v>
      </c>
      <c r="E2338" t="str">
        <v>ZYM161t_en_rm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4:13" x14ac:dyDescent="0.2">
      <c r="D2339" t="s">
        <v>3460</v>
      </c>
      <c r="E2339" t="str">
        <v>ZYM161t_l_rm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4:13" x14ac:dyDescent="0.2">
      <c r="D2340" t="s">
        <v>3460</v>
      </c>
      <c r="E2340" t="str">
        <v>ZYM181t_en_rm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4:13" x14ac:dyDescent="0.2">
      <c r="D2341" t="s">
        <v>3460</v>
      </c>
      <c r="E2341" t="str">
        <v>ZYM181t_l_rm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4:13" x14ac:dyDescent="0.2">
      <c r="D2342" t="s">
        <v>3460</v>
      </c>
      <c r="E2342" t="str">
        <v>ZYMSTt_c_en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4:13" x14ac:dyDescent="0.2">
      <c r="D2343" t="s">
        <v>3460</v>
      </c>
      <c r="E2343" t="str">
        <v>ZYMSTt_c_rm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4:13" x14ac:dyDescent="0.2">
      <c r="D2344" t="s">
        <v>3460</v>
      </c>
      <c r="E2344" t="str">
        <v>ZYMSTt_l_rm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</sheetData>
  <conditionalFormatting sqref="L4:M234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C4E3-80AE-984F-9230-A97D7F538EF4}">
  <dimension ref="A1:V2343"/>
  <sheetViews>
    <sheetView tabSelected="1" workbookViewId="0">
      <selection activeCell="V1" sqref="V1"/>
    </sheetView>
  </sheetViews>
  <sheetFormatPr baseColWidth="10" defaultRowHeight="16" x14ac:dyDescent="0.2"/>
  <cols>
    <col min="1" max="1" width="11.33203125" customWidth="1"/>
    <col min="2" max="2" width="11.5" customWidth="1"/>
    <col min="3" max="3" width="12" customWidth="1"/>
    <col min="5" max="5" width="13.5" customWidth="1"/>
    <col min="7" max="7" width="21.1640625" customWidth="1"/>
  </cols>
  <sheetData>
    <row r="1" spans="1:22" ht="17" x14ac:dyDescent="0.25">
      <c r="A1" t="s">
        <v>1101</v>
      </c>
      <c r="E1" t="s">
        <v>0</v>
      </c>
      <c r="F1" t="s">
        <v>3445</v>
      </c>
      <c r="G1" t="s">
        <v>3453</v>
      </c>
      <c r="H1" t="s">
        <v>3454</v>
      </c>
      <c r="I1" t="s">
        <v>3446</v>
      </c>
      <c r="J1" t="s">
        <v>3447</v>
      </c>
      <c r="K1" t="s">
        <v>3449</v>
      </c>
      <c r="L1" t="s">
        <v>3452</v>
      </c>
      <c r="M1" t="s">
        <v>3455</v>
      </c>
      <c r="N1" t="s">
        <v>3457</v>
      </c>
      <c r="O1" t="str" cm="1">
        <f t="array" ref="O1:P1">Table2[[#Headers],[max (adjusted for dir and nscale)]:[min (adjusted for dir and nscale)]]</f>
        <v>max (adjusted for dir and nscale)</v>
      </c>
      <c r="P1" t="str">
        <v>min (adjusted for dir and nscale)</v>
      </c>
      <c r="Q1" t="str">
        <f>Table2[[#Headers],[rxn name]]</f>
        <v>rxn name</v>
      </c>
      <c r="S1" t="s">
        <v>3448</v>
      </c>
      <c r="V1" s="5"/>
    </row>
    <row r="2" spans="1:22" ht="17" x14ac:dyDescent="0.25">
      <c r="A2" t="s">
        <v>3447</v>
      </c>
      <c r="B2" t="s">
        <v>1102</v>
      </c>
      <c r="C2" t="s">
        <v>1103</v>
      </c>
      <c r="E2" s="5" t="s">
        <v>1</v>
      </c>
      <c r="F2" s="1" t="str">
        <f t="shared" ref="F2:F65" si="0">_xlfn.TEXTBEFORE(E2," ")</f>
        <v>ENZLOAD-12AMANTF_g_FWD-rt2093</v>
      </c>
      <c r="G2" s="1">
        <f t="shared" ref="G2:G65" si="1">_xlfn.NUMBERVALUE(SUBSTITUTE(_xlfn.TEXTBEFORE(_xlfn.TEXTAFTER(E2," ")," ",-1)," ",""))</f>
        <v>0</v>
      </c>
      <c r="H2" s="1">
        <f t="shared" ref="H2:H65" si="2">_xlfn.NUMBERVALUE(_xlfn.TEXTAFTER(E2," ",-1))</f>
        <v>0</v>
      </c>
      <c r="I2" s="1" t="b">
        <f>OR(LEFT(Table2[[#This Row],[rxn]],4)="RXN-",Table2[[#This Row],[rxn]]="BIOSYN-BIODILAERO")</f>
        <v>0</v>
      </c>
      <c r="J2" s="1" t="str">
        <f>IF(Table2[[#This Row],[In GSM?]],_xlfn.TEXTAFTER(Table2[[#This Row],[rxn]],"RXN-",,,,"BIOMASS_RT_CLIM"),"")</f>
        <v/>
      </c>
      <c r="K2" s="1" t="str">
        <f>IF(Table2[[#This Row],[In GSM?]],_xlfn.TEXTBEFORE(SUBSTITUTE(Table2[[#This Row],[rxn name]],"_REV-","_FWD-"),"_FWD-",,,,Table2[[#This Row],[rxn name]]),"")</f>
        <v/>
      </c>
      <c r="L2" s="1" t="str">
        <f>IF(Table2[[#This Row],[In GSM?]],_xlfn.TEXTBEFORE(_xlfn.TEXTAFTER(Table2[[#This Row],[rxn name]],Table2[[#This Row],[b4 FWD/REV]]&amp;"_",,,,"FWD"),"-",,,,"FWD"),"")</f>
        <v/>
      </c>
      <c r="M2" s="1" t="str" cm="1">
        <f t="array" ref="M2">IF(Table2[[#This Row],[In GSM?]],_xlfn.SWITCH(Table2[[#This Row],[dir]],"FWD",Table2[[#This Row],[max]],"REV",-Table2[[#This Row],[min]])/1000,"")</f>
        <v/>
      </c>
      <c r="N2" s="1" t="str" cm="1">
        <f t="array" ref="N2">IF(Table2[[#This Row],[In GSM?]],_xlfn.SWITCH(Table2[[#This Row],[dir]],"FWD",Table2[[#This Row],[min]],"REV",-Table2[[#This Row],[max]])/1000,"")</f>
        <v/>
      </c>
      <c r="O2" cm="1">
        <f t="array" ref="O2:Q239">_xlfn._xlws.FILTER(_xlfn.HSTACK(Table2[[max (adjusted for dir and nscale)]:[min (adjusted for dir and nscale)]],Table2[b4 FWD/REV]),LEN(Table2[b4 FWD/REV])&gt;0)</f>
        <v>0</v>
      </c>
      <c r="P2">
        <v>0</v>
      </c>
      <c r="Q2" t="str">
        <v>EX_13BDglucan_e</v>
      </c>
      <c r="S2" t="str" cm="1">
        <f t="array" ref="S2:S120">_xlfn.UNIQUE(_xlfn.CHOOSECOLS(_xlfn.ANCHORARRAY(O2),3))</f>
        <v>EX_13BDglucan_e</v>
      </c>
      <c r="V2" s="5"/>
    </row>
    <row r="3" spans="1:22" ht="17" x14ac:dyDescent="0.25">
      <c r="A3" t="s">
        <v>1104</v>
      </c>
      <c r="B3">
        <v>0</v>
      </c>
      <c r="C3">
        <v>0</v>
      </c>
      <c r="E3" s="5" t="s">
        <v>2</v>
      </c>
      <c r="F3" s="1" t="str">
        <f t="shared" si="0"/>
        <v>ENZLOAD-12AMANTF_g_FWD-rt7201</v>
      </c>
      <c r="G3" s="1">
        <f t="shared" si="1"/>
        <v>0</v>
      </c>
      <c r="H3" s="1">
        <f t="shared" si="2"/>
        <v>0</v>
      </c>
      <c r="I3" s="1" t="b">
        <f>OR(LEFT(Table2[[#This Row],[rxn]],4)="RXN-",Table2[[#This Row],[rxn]]="BIOSYN-BIODILAERO")</f>
        <v>0</v>
      </c>
      <c r="J3" s="1" t="str">
        <f>IF(Table2[[#This Row],[In GSM?]],_xlfn.TEXTAFTER(Table2[[#This Row],[rxn]],"RXN-",,,,"BIOMASS_RT_CLIM"),"")</f>
        <v/>
      </c>
      <c r="K3" s="1" t="str">
        <f>IF(Table2[[#This Row],[In GSM?]],_xlfn.TEXTBEFORE(SUBSTITUTE(Table2[[#This Row],[rxn name]],"_REV-","_FWD-"),"_FWD-",,,,Table2[[#This Row],[rxn name]]),"")</f>
        <v/>
      </c>
      <c r="L3" s="1" t="str">
        <f>IF(Table2[[#This Row],[In GSM?]],_xlfn.TEXTBEFORE(_xlfn.TEXTAFTER(Table2[[#This Row],[rxn name]],Table2[[#This Row],[b4 FWD/REV]]&amp;"_",,,,"FWD"),"-",,,,"FWD"),"")</f>
        <v/>
      </c>
      <c r="M3" s="1" t="str" cm="1">
        <f t="array" ref="M3">IF(Table2[[#This Row],[In GSM?]],_xlfn.SWITCH(Table2[[#This Row],[dir]],"FWD",Table2[[#This Row],[max]],"REV",-Table2[[#This Row],[min]])/1000,"")</f>
        <v/>
      </c>
      <c r="N3" s="1" t="str" cm="1">
        <f t="array" ref="N3">IF(Table2[[#This Row],[In GSM?]],_xlfn.SWITCH(Table2[[#This Row],[dir]],"FWD",Table2[[#This Row],[min]],"REV",-Table2[[#This Row],[max]])/1000,"")</f>
        <v/>
      </c>
      <c r="O3">
        <v>0</v>
      </c>
      <c r="P3">
        <v>0</v>
      </c>
      <c r="Q3" t="str">
        <v>EX_13BDglucan_e</v>
      </c>
      <c r="S3" t="str">
        <v>EX_crn_e</v>
      </c>
      <c r="V3" s="5"/>
    </row>
    <row r="4" spans="1:22" ht="17" x14ac:dyDescent="0.25">
      <c r="A4" t="s">
        <v>1105</v>
      </c>
      <c r="B4">
        <v>0</v>
      </c>
      <c r="C4">
        <v>0</v>
      </c>
      <c r="E4" s="5" t="s">
        <v>3</v>
      </c>
      <c r="F4" s="1" t="str">
        <f t="shared" si="0"/>
        <v>ENZLOAD-13BGH_e_FWD-rt5185</v>
      </c>
      <c r="G4" s="1">
        <f t="shared" si="1"/>
        <v>0</v>
      </c>
      <c r="H4" s="1">
        <f t="shared" si="2"/>
        <v>0</v>
      </c>
      <c r="I4" s="1" t="b">
        <f>OR(LEFT(Table2[[#This Row],[rxn]],4)="RXN-",Table2[[#This Row],[rxn]]="BIOSYN-BIODILAERO")</f>
        <v>0</v>
      </c>
      <c r="J4" s="1" t="str">
        <f>IF(Table2[[#This Row],[In GSM?]],_xlfn.TEXTAFTER(Table2[[#This Row],[rxn]],"RXN-",,,,"BIOMASS_RT_CLIM"),"")</f>
        <v/>
      </c>
      <c r="K4" s="1" t="str">
        <f>IF(Table2[[#This Row],[In GSM?]],_xlfn.TEXTBEFORE(SUBSTITUTE(Table2[[#This Row],[rxn name]],"_REV-","_FWD-"),"_FWD-",,,,Table2[[#This Row],[rxn name]]),"")</f>
        <v/>
      </c>
      <c r="L4" s="1" t="str">
        <f>IF(Table2[[#This Row],[In GSM?]],_xlfn.TEXTBEFORE(_xlfn.TEXTAFTER(Table2[[#This Row],[rxn name]],Table2[[#This Row],[b4 FWD/REV]]&amp;"_",,,,"FWD"),"-",,,,"FWD"),"")</f>
        <v/>
      </c>
      <c r="M4" s="1" t="str" cm="1">
        <f t="array" ref="M4">IF(Table2[[#This Row],[In GSM?]],_xlfn.SWITCH(Table2[[#This Row],[dir]],"FWD",Table2[[#This Row],[max]],"REV",-Table2[[#This Row],[min]])/1000,"")</f>
        <v/>
      </c>
      <c r="N4" s="1" t="str" cm="1">
        <f t="array" ref="N4">IF(Table2[[#This Row],[In GSM?]],_xlfn.SWITCH(Table2[[#This Row],[dir]],"FWD",Table2[[#This Row],[min]],"REV",-Table2[[#This Row],[max]])/1000,"")</f>
        <v/>
      </c>
      <c r="O4">
        <v>0</v>
      </c>
      <c r="P4">
        <v>0</v>
      </c>
      <c r="Q4" t="str">
        <v>EX_crn_e</v>
      </c>
      <c r="S4" t="str">
        <v>EX_lac__D_e</v>
      </c>
      <c r="V4" s="5"/>
    </row>
    <row r="5" spans="1:22" ht="17" x14ac:dyDescent="0.25">
      <c r="A5" t="s">
        <v>1106</v>
      </c>
      <c r="B5">
        <v>0</v>
      </c>
      <c r="C5">
        <v>0</v>
      </c>
      <c r="E5" s="5" t="s">
        <v>4</v>
      </c>
      <c r="F5" s="1" t="str">
        <f t="shared" si="0"/>
        <v>ENZLOAD-13GS_c_FWD-rt7616</v>
      </c>
      <c r="G5" s="1">
        <f t="shared" si="1"/>
        <v>3.2459999999999998E-5</v>
      </c>
      <c r="H5" s="1">
        <f t="shared" si="2"/>
        <v>0</v>
      </c>
      <c r="I5" s="1" t="b">
        <f>OR(LEFT(Table2[[#This Row],[rxn]],4)="RXN-",Table2[[#This Row],[rxn]]="BIOSYN-BIODILAERO")</f>
        <v>0</v>
      </c>
      <c r="J5" s="1" t="str">
        <f>IF(Table2[[#This Row],[In GSM?]],_xlfn.TEXTAFTER(Table2[[#This Row],[rxn]],"RXN-",,,,"BIOMASS_RT_CLIM"),"")</f>
        <v/>
      </c>
      <c r="K5" s="1" t="str">
        <f>IF(Table2[[#This Row],[In GSM?]],_xlfn.TEXTBEFORE(SUBSTITUTE(Table2[[#This Row],[rxn name]],"_REV-","_FWD-"),"_FWD-",,,,Table2[[#This Row],[rxn name]]),"")</f>
        <v/>
      </c>
      <c r="L5" s="1" t="str">
        <f>IF(Table2[[#This Row],[In GSM?]],_xlfn.TEXTBEFORE(_xlfn.TEXTAFTER(Table2[[#This Row],[rxn name]],Table2[[#This Row],[b4 FWD/REV]]&amp;"_",,,,"FWD"),"-",,,,"FWD"),"")</f>
        <v/>
      </c>
      <c r="M5" s="1" t="str" cm="1">
        <f t="array" ref="M5">IF(Table2[[#This Row],[In GSM?]],_xlfn.SWITCH(Table2[[#This Row],[dir]],"FWD",Table2[[#This Row],[max]],"REV",-Table2[[#This Row],[min]])/1000,"")</f>
        <v/>
      </c>
      <c r="N5" s="1" t="str" cm="1">
        <f t="array" ref="N5">IF(Table2[[#This Row],[In GSM?]],_xlfn.SWITCH(Table2[[#This Row],[dir]],"FWD",Table2[[#This Row],[min]],"REV",-Table2[[#This Row],[max]])/1000,"")</f>
        <v/>
      </c>
      <c r="O5">
        <v>0</v>
      </c>
      <c r="P5">
        <v>0</v>
      </c>
      <c r="Q5" t="str">
        <v>EX_crn_e</v>
      </c>
      <c r="S5" t="str">
        <v>EX_mev__R_e</v>
      </c>
      <c r="V5" s="5"/>
    </row>
    <row r="6" spans="1:22" ht="17" x14ac:dyDescent="0.25">
      <c r="A6" t="s">
        <v>1107</v>
      </c>
      <c r="B6">
        <v>0</v>
      </c>
      <c r="C6">
        <v>157.73231508761199</v>
      </c>
      <c r="E6" s="5" t="s">
        <v>5</v>
      </c>
      <c r="F6" s="1" t="str">
        <f t="shared" si="0"/>
        <v>ENZLOAD-14BMANTF_c_FWD-rt6298</v>
      </c>
      <c r="G6" s="1">
        <f t="shared" si="1"/>
        <v>0</v>
      </c>
      <c r="H6" s="1">
        <f t="shared" si="2"/>
        <v>0</v>
      </c>
      <c r="I6" s="1" t="b">
        <f>OR(LEFT(Table2[[#This Row],[rxn]],4)="RXN-",Table2[[#This Row],[rxn]]="BIOSYN-BIODILAERO")</f>
        <v>0</v>
      </c>
      <c r="J6" s="1" t="str">
        <f>IF(Table2[[#This Row],[In GSM?]],_xlfn.TEXTAFTER(Table2[[#This Row],[rxn]],"RXN-",,,,"BIOMASS_RT_CLIM"),"")</f>
        <v/>
      </c>
      <c r="K6" s="1" t="str">
        <f>IF(Table2[[#This Row],[In GSM?]],_xlfn.TEXTBEFORE(SUBSTITUTE(Table2[[#This Row],[rxn name]],"_REV-","_FWD-"),"_FWD-",,,,Table2[[#This Row],[rxn name]]),"")</f>
        <v/>
      </c>
      <c r="L6" s="1" t="str">
        <f>IF(Table2[[#This Row],[In GSM?]],_xlfn.TEXTBEFORE(_xlfn.TEXTAFTER(Table2[[#This Row],[rxn name]],Table2[[#This Row],[b4 FWD/REV]]&amp;"_",,,,"FWD"),"-",,,,"FWD"),"")</f>
        <v/>
      </c>
      <c r="M6" s="1" t="str" cm="1">
        <f t="array" ref="M6">IF(Table2[[#This Row],[In GSM?]],_xlfn.SWITCH(Table2[[#This Row],[dir]],"FWD",Table2[[#This Row],[max]],"REV",-Table2[[#This Row],[min]])/1000,"")</f>
        <v/>
      </c>
      <c r="N6" s="1" t="str" cm="1">
        <f t="array" ref="N6">IF(Table2[[#This Row],[In GSM?]],_xlfn.SWITCH(Table2[[#This Row],[dir]],"FWD",Table2[[#This Row],[min]],"REV",-Table2[[#This Row],[max]])/1000,"")</f>
        <v/>
      </c>
      <c r="O6">
        <v>7.7016505982500005</v>
      </c>
      <c r="P6">
        <v>0</v>
      </c>
      <c r="Q6" t="str">
        <v>EX_lac__D_e</v>
      </c>
      <c r="S6" t="str">
        <v>EX_pnto__R_e</v>
      </c>
      <c r="V6" s="5"/>
    </row>
    <row r="7" spans="1:22" ht="17" x14ac:dyDescent="0.25">
      <c r="A7" t="s">
        <v>1108</v>
      </c>
      <c r="B7">
        <v>0</v>
      </c>
      <c r="C7">
        <v>155.66373284197701</v>
      </c>
      <c r="E7" s="5" t="s">
        <v>6</v>
      </c>
      <c r="F7" s="1" t="str">
        <f t="shared" si="0"/>
        <v>ENZLOAD-16GS_c_FWD-rt0150</v>
      </c>
      <c r="G7" s="1">
        <f t="shared" si="1"/>
        <v>8.5399999999999996E-6</v>
      </c>
      <c r="H7" s="1">
        <f t="shared" si="2"/>
        <v>0</v>
      </c>
      <c r="I7" s="1" t="b">
        <f>OR(LEFT(Table2[[#This Row],[rxn]],4)="RXN-",Table2[[#This Row],[rxn]]="BIOSYN-BIODILAERO")</f>
        <v>0</v>
      </c>
      <c r="J7" s="1" t="str">
        <f>IF(Table2[[#This Row],[In GSM?]],_xlfn.TEXTAFTER(Table2[[#This Row],[rxn]],"RXN-",,,,"BIOMASS_RT_CLIM"),"")</f>
        <v/>
      </c>
      <c r="K7" s="1" t="str">
        <f>IF(Table2[[#This Row],[In GSM?]],_xlfn.TEXTBEFORE(SUBSTITUTE(Table2[[#This Row],[rxn name]],"_REV-","_FWD-"),"_FWD-",,,,Table2[[#This Row],[rxn name]]),"")</f>
        <v/>
      </c>
      <c r="L7" s="1" t="str">
        <f>IF(Table2[[#This Row],[In GSM?]],_xlfn.TEXTBEFORE(_xlfn.TEXTAFTER(Table2[[#This Row],[rxn name]],Table2[[#This Row],[b4 FWD/REV]]&amp;"_",,,,"FWD"),"-",,,,"FWD"),"")</f>
        <v/>
      </c>
      <c r="M7" s="1" t="str" cm="1">
        <f t="array" ref="M7">IF(Table2[[#This Row],[In GSM?]],_xlfn.SWITCH(Table2[[#This Row],[dir]],"FWD",Table2[[#This Row],[max]],"REV",-Table2[[#This Row],[min]])/1000,"")</f>
        <v/>
      </c>
      <c r="N7" s="1" t="str" cm="1">
        <f t="array" ref="N7">IF(Table2[[#This Row],[In GSM?]],_xlfn.SWITCH(Table2[[#This Row],[dir]],"FWD",Table2[[#This Row],[min]],"REV",-Table2[[#This Row],[max]])/1000,"")</f>
        <v/>
      </c>
      <c r="O7">
        <v>0</v>
      </c>
      <c r="P7">
        <v>0</v>
      </c>
      <c r="Q7" t="str">
        <v>EX_lac__D_e</v>
      </c>
      <c r="S7" t="str">
        <v>EX_btd_e</v>
      </c>
      <c r="V7" s="5"/>
    </row>
    <row r="8" spans="1:22" ht="17" x14ac:dyDescent="0.25">
      <c r="A8" t="s">
        <v>1109</v>
      </c>
      <c r="B8">
        <v>0</v>
      </c>
      <c r="C8">
        <v>0</v>
      </c>
      <c r="E8" s="5" t="s">
        <v>7</v>
      </c>
      <c r="F8" s="1" t="str">
        <f t="shared" si="0"/>
        <v>ENZLOAD-16GS_c_FWD-rt3279</v>
      </c>
      <c r="G8" s="1">
        <f t="shared" si="1"/>
        <v>8.5399999999999996E-6</v>
      </c>
      <c r="H8" s="1">
        <f t="shared" si="2"/>
        <v>0</v>
      </c>
      <c r="I8" s="1" t="b">
        <f>OR(LEFT(Table2[[#This Row],[rxn]],4)="RXN-",Table2[[#This Row],[rxn]]="BIOSYN-BIODILAERO")</f>
        <v>0</v>
      </c>
      <c r="J8" s="1" t="str">
        <f>IF(Table2[[#This Row],[In GSM?]],_xlfn.TEXTAFTER(Table2[[#This Row],[rxn]],"RXN-",,,,"BIOMASS_RT_CLIM"),"")</f>
        <v/>
      </c>
      <c r="K8" s="1" t="str">
        <f>IF(Table2[[#This Row],[In GSM?]],_xlfn.TEXTBEFORE(SUBSTITUTE(Table2[[#This Row],[rxn name]],"_REV-","_FWD-"),"_FWD-",,,,Table2[[#This Row],[rxn name]]),"")</f>
        <v/>
      </c>
      <c r="L8" s="1" t="str">
        <f>IF(Table2[[#This Row],[In GSM?]],_xlfn.TEXTBEFORE(_xlfn.TEXTAFTER(Table2[[#This Row],[rxn name]],Table2[[#This Row],[b4 FWD/REV]]&amp;"_",,,,"FWD"),"-",,,,"FWD"),"")</f>
        <v/>
      </c>
      <c r="M8" s="1" t="str" cm="1">
        <f t="array" ref="M8">IF(Table2[[#This Row],[In GSM?]],_xlfn.SWITCH(Table2[[#This Row],[dir]],"FWD",Table2[[#This Row],[max]],"REV",-Table2[[#This Row],[min]])/1000,"")</f>
        <v/>
      </c>
      <c r="N8" s="1" t="str" cm="1">
        <f t="array" ref="N8">IF(Table2[[#This Row],[In GSM?]],_xlfn.SWITCH(Table2[[#This Row],[dir]],"FWD",Table2[[#This Row],[min]],"REV",-Table2[[#This Row],[max]])/1000,"")</f>
        <v/>
      </c>
      <c r="O8">
        <v>3.2368192754699998</v>
      </c>
      <c r="P8">
        <v>0</v>
      </c>
      <c r="Q8" t="str">
        <v>EX_mev__R_e</v>
      </c>
      <c r="S8" t="str">
        <v>EX_3mop_e</v>
      </c>
      <c r="V8" s="5"/>
    </row>
    <row r="9" spans="1:22" ht="17" x14ac:dyDescent="0.25">
      <c r="A9" t="s">
        <v>1110</v>
      </c>
      <c r="B9">
        <v>0</v>
      </c>
      <c r="C9">
        <v>0</v>
      </c>
      <c r="E9" s="5" t="s">
        <v>3562</v>
      </c>
      <c r="F9" s="1" t="str">
        <f t="shared" si="0"/>
        <v>ENZLOAD-1MLCLAT_mm_FWD-rt8106</v>
      </c>
      <c r="G9" s="1">
        <f t="shared" si="1"/>
        <v>0.18210666</v>
      </c>
      <c r="H9" s="1">
        <f t="shared" si="2"/>
        <v>0</v>
      </c>
      <c r="I9" s="1" t="b">
        <f>OR(LEFT(Table2[[#This Row],[rxn]],4)="RXN-",Table2[[#This Row],[rxn]]="BIOSYN-BIODILAERO")</f>
        <v>0</v>
      </c>
      <c r="J9" s="1" t="str">
        <f>IF(Table2[[#This Row],[In GSM?]],_xlfn.TEXTAFTER(Table2[[#This Row],[rxn]],"RXN-",,,,"BIOMASS_RT_CLIM"),"")</f>
        <v/>
      </c>
      <c r="K9" s="1" t="str">
        <f>IF(Table2[[#This Row],[In GSM?]],_xlfn.TEXTBEFORE(SUBSTITUTE(Table2[[#This Row],[rxn name]],"_REV-","_FWD-"),"_FWD-",,,,Table2[[#This Row],[rxn name]]),"")</f>
        <v/>
      </c>
      <c r="L9" s="1" t="str">
        <f>IF(Table2[[#This Row],[In GSM?]],_xlfn.TEXTBEFORE(_xlfn.TEXTAFTER(Table2[[#This Row],[rxn name]],Table2[[#This Row],[b4 FWD/REV]]&amp;"_",,,,"FWD"),"-",,,,"FWD"),"")</f>
        <v/>
      </c>
      <c r="M9" s="1" t="str" cm="1">
        <f t="array" ref="M9">IF(Table2[[#This Row],[In GSM?]],_xlfn.SWITCH(Table2[[#This Row],[dir]],"FWD",Table2[[#This Row],[max]],"REV",-Table2[[#This Row],[min]])/1000,"")</f>
        <v/>
      </c>
      <c r="N9" s="1" t="str" cm="1">
        <f t="array" ref="N9">IF(Table2[[#This Row],[In GSM?]],_xlfn.SWITCH(Table2[[#This Row],[dir]],"FWD",Table2[[#This Row],[min]],"REV",-Table2[[#This Row],[max]])/1000,"")</f>
        <v/>
      </c>
      <c r="O9">
        <v>0</v>
      </c>
      <c r="P9">
        <v>0</v>
      </c>
      <c r="Q9" t="str">
        <v>EX_mev__R_e</v>
      </c>
      <c r="S9" t="str">
        <v>EX_lac__L_e</v>
      </c>
      <c r="V9" s="5"/>
    </row>
    <row r="10" spans="1:22" ht="17" x14ac:dyDescent="0.25">
      <c r="A10" t="s">
        <v>1111</v>
      </c>
      <c r="B10">
        <v>0</v>
      </c>
      <c r="C10">
        <v>0</v>
      </c>
      <c r="E10" s="5" t="s">
        <v>3563</v>
      </c>
      <c r="F10" s="1" t="str">
        <f t="shared" si="0"/>
        <v>ENZLOAD-1MLCLAT_mm_REV-rt8106</v>
      </c>
      <c r="G10" s="1">
        <f t="shared" si="1"/>
        <v>0.18210666</v>
      </c>
      <c r="H10" s="1">
        <f t="shared" si="2"/>
        <v>0</v>
      </c>
      <c r="I10" s="1" t="b">
        <f>OR(LEFT(Table2[[#This Row],[rxn]],4)="RXN-",Table2[[#This Row],[rxn]]="BIOSYN-BIODILAERO")</f>
        <v>0</v>
      </c>
      <c r="J10" s="1" t="str">
        <f>IF(Table2[[#This Row],[In GSM?]],_xlfn.TEXTAFTER(Table2[[#This Row],[rxn]],"RXN-",,,,"BIOMASS_RT_CLIM"),"")</f>
        <v/>
      </c>
      <c r="K10" s="1" t="str">
        <f>IF(Table2[[#This Row],[In GSM?]],_xlfn.TEXTBEFORE(SUBSTITUTE(Table2[[#This Row],[rxn name]],"_REV-","_FWD-"),"_FWD-",,,,Table2[[#This Row],[rxn name]]),"")</f>
        <v/>
      </c>
      <c r="L10" s="1" t="str">
        <f>IF(Table2[[#This Row],[In GSM?]],_xlfn.TEXTBEFORE(_xlfn.TEXTAFTER(Table2[[#This Row],[rxn name]],Table2[[#This Row],[b4 FWD/REV]]&amp;"_",,,,"FWD"),"-",,,,"FWD"),"")</f>
        <v/>
      </c>
      <c r="M10" s="1" t="str" cm="1">
        <f t="array" ref="M10">IF(Table2[[#This Row],[In GSM?]],_xlfn.SWITCH(Table2[[#This Row],[dir]],"FWD",Table2[[#This Row],[max]],"REV",-Table2[[#This Row],[min]])/1000,"")</f>
        <v/>
      </c>
      <c r="N10" s="1" t="str" cm="1">
        <f t="array" ref="N10">IF(Table2[[#This Row],[In GSM?]],_xlfn.SWITCH(Table2[[#This Row],[dir]],"FWD",Table2[[#This Row],[min]],"REV",-Table2[[#This Row],[max]])/1000,"")</f>
        <v/>
      </c>
      <c r="O10">
        <v>2.1783838875899999</v>
      </c>
      <c r="P10">
        <v>0</v>
      </c>
      <c r="Q10" t="str">
        <v>EX_pnto__R_e</v>
      </c>
      <c r="S10" t="str">
        <v>EX_mal__L_e</v>
      </c>
      <c r="V10" s="5"/>
    </row>
    <row r="11" spans="1:22" ht="17" x14ac:dyDescent="0.25">
      <c r="A11" t="s">
        <v>1112</v>
      </c>
      <c r="B11">
        <v>0</v>
      </c>
      <c r="C11">
        <v>0</v>
      </c>
      <c r="E11" s="5" t="s">
        <v>8</v>
      </c>
      <c r="F11" s="1" t="str">
        <f t="shared" si="0"/>
        <v>ENZLOAD-2DOXG6PP_c_FWD-rt0208</v>
      </c>
      <c r="G11" s="1">
        <f t="shared" si="1"/>
        <v>0</v>
      </c>
      <c r="H11" s="1">
        <f t="shared" si="2"/>
        <v>0</v>
      </c>
      <c r="I11" s="1" t="b">
        <f>OR(LEFT(Table2[[#This Row],[rxn]],4)="RXN-",Table2[[#This Row],[rxn]]="BIOSYN-BIODILAERO")</f>
        <v>0</v>
      </c>
      <c r="J11" s="1" t="str">
        <f>IF(Table2[[#This Row],[In GSM?]],_xlfn.TEXTAFTER(Table2[[#This Row],[rxn]],"RXN-",,,,"BIOMASS_RT_CLIM"),"")</f>
        <v/>
      </c>
      <c r="K11" s="1" t="str">
        <f>IF(Table2[[#This Row],[In GSM?]],_xlfn.TEXTBEFORE(SUBSTITUTE(Table2[[#This Row],[rxn name]],"_REV-","_FWD-"),"_FWD-",,,,Table2[[#This Row],[rxn name]]),"")</f>
        <v/>
      </c>
      <c r="L11" s="1" t="str">
        <f>IF(Table2[[#This Row],[In GSM?]],_xlfn.TEXTBEFORE(_xlfn.TEXTAFTER(Table2[[#This Row],[rxn name]],Table2[[#This Row],[b4 FWD/REV]]&amp;"_",,,,"FWD"),"-",,,,"FWD"),"")</f>
        <v/>
      </c>
      <c r="M11" s="1" t="str" cm="1">
        <f t="array" ref="M11">IF(Table2[[#This Row],[In GSM?]],_xlfn.SWITCH(Table2[[#This Row],[dir]],"FWD",Table2[[#This Row],[max]],"REV",-Table2[[#This Row],[min]])/1000,"")</f>
        <v/>
      </c>
      <c r="N11" s="1" t="str" cm="1">
        <f t="array" ref="N11">IF(Table2[[#This Row],[In GSM?]],_xlfn.SWITCH(Table2[[#This Row],[dir]],"FWD",Table2[[#This Row],[min]],"REV",-Table2[[#This Row],[max]])/1000,"")</f>
        <v/>
      </c>
      <c r="O11">
        <v>0</v>
      </c>
      <c r="P11">
        <v>-0.25</v>
      </c>
      <c r="Q11" t="str">
        <v>EX_pnto__R_e</v>
      </c>
      <c r="S11" t="str">
        <v>EX_g3pi_e</v>
      </c>
      <c r="V11" s="5"/>
    </row>
    <row r="12" spans="1:22" ht="17" x14ac:dyDescent="0.25">
      <c r="A12" t="s">
        <v>1113</v>
      </c>
      <c r="B12">
        <v>0</v>
      </c>
      <c r="C12">
        <v>0</v>
      </c>
      <c r="E12" s="5" t="s">
        <v>9</v>
      </c>
      <c r="F12" s="1" t="str">
        <f t="shared" si="0"/>
        <v>ENZLOAD-2DOXG6PP_c_FWD-rt5045</v>
      </c>
      <c r="G12" s="1">
        <f t="shared" si="1"/>
        <v>0</v>
      </c>
      <c r="H12" s="1">
        <f t="shared" si="2"/>
        <v>0</v>
      </c>
      <c r="I12" s="1" t="b">
        <f>OR(LEFT(Table2[[#This Row],[rxn]],4)="RXN-",Table2[[#This Row],[rxn]]="BIOSYN-BIODILAERO")</f>
        <v>0</v>
      </c>
      <c r="J12" s="1" t="str">
        <f>IF(Table2[[#This Row],[In GSM?]],_xlfn.TEXTAFTER(Table2[[#This Row],[rxn]],"RXN-",,,,"BIOMASS_RT_CLIM"),"")</f>
        <v/>
      </c>
      <c r="K12" s="1" t="str">
        <f>IF(Table2[[#This Row],[In GSM?]],_xlfn.TEXTBEFORE(SUBSTITUTE(Table2[[#This Row],[rxn name]],"_REV-","_FWD-"),"_FWD-",,,,Table2[[#This Row],[rxn name]]),"")</f>
        <v/>
      </c>
      <c r="L12" s="1" t="str">
        <f>IF(Table2[[#This Row],[In GSM?]],_xlfn.TEXTBEFORE(_xlfn.TEXTAFTER(Table2[[#This Row],[rxn name]],Table2[[#This Row],[b4 FWD/REV]]&amp;"_",,,,"FWD"),"-",,,,"FWD"),"")</f>
        <v/>
      </c>
      <c r="M12" s="1" t="str" cm="1">
        <f t="array" ref="M12">IF(Table2[[#This Row],[In GSM?]],_xlfn.SWITCH(Table2[[#This Row],[dir]],"FWD",Table2[[#This Row],[max]],"REV",-Table2[[#This Row],[min]])/1000,"")</f>
        <v/>
      </c>
      <c r="N12" s="1" t="str" cm="1">
        <f t="array" ref="N12">IF(Table2[[#This Row],[In GSM?]],_xlfn.SWITCH(Table2[[#This Row],[dir]],"FWD",Table2[[#This Row],[min]],"REV",-Table2[[#This Row],[max]])/1000,"")</f>
        <v/>
      </c>
      <c r="O12">
        <v>4.5716816660000008</v>
      </c>
      <c r="P12">
        <v>0</v>
      </c>
      <c r="Q12" t="str">
        <v>EX_btd_e</v>
      </c>
      <c r="S12" t="str">
        <v>EX_dad_2_e</v>
      </c>
      <c r="V12" s="5"/>
    </row>
    <row r="13" spans="1:22" ht="17" x14ac:dyDescent="0.25">
      <c r="A13" t="s">
        <v>1114</v>
      </c>
      <c r="B13">
        <v>0</v>
      </c>
      <c r="C13">
        <v>0</v>
      </c>
      <c r="E13" s="5" t="s">
        <v>10</v>
      </c>
      <c r="F13" s="1" t="str">
        <f t="shared" si="0"/>
        <v>ENZLOAD-2OGMAH_c_FWD-rt6557</v>
      </c>
      <c r="G13" s="1">
        <f t="shared" si="1"/>
        <v>0</v>
      </c>
      <c r="H13" s="1">
        <f t="shared" si="2"/>
        <v>0</v>
      </c>
      <c r="I13" s="1" t="b">
        <f>OR(LEFT(Table2[[#This Row],[rxn]],4)="RXN-",Table2[[#This Row],[rxn]]="BIOSYN-BIODILAERO")</f>
        <v>0</v>
      </c>
      <c r="J13" s="1" t="str">
        <f>IF(Table2[[#This Row],[In GSM?]],_xlfn.TEXTAFTER(Table2[[#This Row],[rxn]],"RXN-",,,,"BIOMASS_RT_CLIM"),"")</f>
        <v/>
      </c>
      <c r="K13" s="1" t="str">
        <f>IF(Table2[[#This Row],[In GSM?]],_xlfn.TEXTBEFORE(SUBSTITUTE(Table2[[#This Row],[rxn name]],"_REV-","_FWD-"),"_FWD-",,,,Table2[[#This Row],[rxn name]]),"")</f>
        <v/>
      </c>
      <c r="L13" s="1" t="str">
        <f>IF(Table2[[#This Row],[In GSM?]],_xlfn.TEXTBEFORE(_xlfn.TEXTAFTER(Table2[[#This Row],[rxn name]],Table2[[#This Row],[b4 FWD/REV]]&amp;"_",,,,"FWD"),"-",,,,"FWD"),"")</f>
        <v/>
      </c>
      <c r="M13" s="1" t="str" cm="1">
        <f t="array" ref="M13">IF(Table2[[#This Row],[In GSM?]],_xlfn.SWITCH(Table2[[#This Row],[dir]],"FWD",Table2[[#This Row],[max]],"REV",-Table2[[#This Row],[min]])/1000,"")</f>
        <v/>
      </c>
      <c r="N13" s="1" t="str" cm="1">
        <f t="array" ref="N13">IF(Table2[[#This Row],[In GSM?]],_xlfn.SWITCH(Table2[[#This Row],[dir]],"FWD",Table2[[#This Row],[min]],"REV",-Table2[[#This Row],[max]])/1000,"")</f>
        <v/>
      </c>
      <c r="O13">
        <v>0</v>
      </c>
      <c r="P13">
        <v>0</v>
      </c>
      <c r="Q13" t="str">
        <v>EX_btd_e</v>
      </c>
      <c r="S13" t="str">
        <v>EX_dgsn_e</v>
      </c>
      <c r="V13" s="5"/>
    </row>
    <row r="14" spans="1:22" ht="17" x14ac:dyDescent="0.25">
      <c r="A14" t="s">
        <v>1115</v>
      </c>
      <c r="B14">
        <v>0</v>
      </c>
      <c r="C14">
        <v>0</v>
      </c>
      <c r="E14" s="5" t="s">
        <v>11</v>
      </c>
      <c r="F14" s="1" t="str">
        <f t="shared" si="0"/>
        <v>ENZLOAD-2OSUCAH_c_FWD-rt6557</v>
      </c>
      <c r="G14" s="1">
        <f t="shared" si="1"/>
        <v>0</v>
      </c>
      <c r="H14" s="1">
        <f t="shared" si="2"/>
        <v>0</v>
      </c>
      <c r="I14" s="1" t="b">
        <f>OR(LEFT(Table2[[#This Row],[rxn]],4)="RXN-",Table2[[#This Row],[rxn]]="BIOSYN-BIODILAERO")</f>
        <v>0</v>
      </c>
      <c r="J14" s="1" t="str">
        <f>IF(Table2[[#This Row],[In GSM?]],_xlfn.TEXTAFTER(Table2[[#This Row],[rxn]],"RXN-",,,,"BIOMASS_RT_CLIM"),"")</f>
        <v/>
      </c>
      <c r="K14" s="1" t="str">
        <f>IF(Table2[[#This Row],[In GSM?]],_xlfn.TEXTBEFORE(SUBSTITUTE(Table2[[#This Row],[rxn name]],"_REV-","_FWD-"),"_FWD-",,,,Table2[[#This Row],[rxn name]]),"")</f>
        <v/>
      </c>
      <c r="L14" s="1" t="str">
        <f>IF(Table2[[#This Row],[In GSM?]],_xlfn.TEXTBEFORE(_xlfn.TEXTAFTER(Table2[[#This Row],[rxn name]],Table2[[#This Row],[b4 FWD/REV]]&amp;"_",,,,"FWD"),"-",,,,"FWD"),"")</f>
        <v/>
      </c>
      <c r="M14" s="1" t="str" cm="1">
        <f t="array" ref="M14">IF(Table2[[#This Row],[In GSM?]],_xlfn.SWITCH(Table2[[#This Row],[dir]],"FWD",Table2[[#This Row],[max]],"REV",-Table2[[#This Row],[min]])/1000,"")</f>
        <v/>
      </c>
      <c r="N14" s="1" t="str" cm="1">
        <f t="array" ref="N14">IF(Table2[[#This Row],[In GSM?]],_xlfn.SWITCH(Table2[[#This Row],[dir]],"FWD",Table2[[#This Row],[min]],"REV",-Table2[[#This Row],[max]])/1000,"")</f>
        <v/>
      </c>
      <c r="O14">
        <v>3.3470833614100002</v>
      </c>
      <c r="P14">
        <v>0</v>
      </c>
      <c r="Q14" t="str">
        <v>EX_3mop_e</v>
      </c>
      <c r="S14" t="str">
        <v>EX_din_e</v>
      </c>
      <c r="V14" s="5"/>
    </row>
    <row r="15" spans="1:22" ht="17" x14ac:dyDescent="0.25">
      <c r="A15" t="s">
        <v>1116</v>
      </c>
      <c r="B15">
        <v>0</v>
      </c>
      <c r="C15">
        <v>0</v>
      </c>
      <c r="E15" s="5" t="s">
        <v>3564</v>
      </c>
      <c r="F15" s="1" t="str">
        <f t="shared" si="0"/>
        <v>ENZLOAD-2OXOADPt_c_m_FWD-rt2267</v>
      </c>
      <c r="G15" s="1">
        <f t="shared" si="1"/>
        <v>0.18367569</v>
      </c>
      <c r="H15" s="1">
        <f t="shared" si="2"/>
        <v>0</v>
      </c>
      <c r="I15" s="1" t="b">
        <f>OR(LEFT(Table2[[#This Row],[rxn]],4)="RXN-",Table2[[#This Row],[rxn]]="BIOSYN-BIODILAERO")</f>
        <v>0</v>
      </c>
      <c r="J15" s="1" t="str">
        <f>IF(Table2[[#This Row],[In GSM?]],_xlfn.TEXTAFTER(Table2[[#This Row],[rxn]],"RXN-",,,,"BIOMASS_RT_CLIM"),"")</f>
        <v/>
      </c>
      <c r="K15" s="1" t="str">
        <f>IF(Table2[[#This Row],[In GSM?]],_xlfn.TEXTBEFORE(SUBSTITUTE(Table2[[#This Row],[rxn name]],"_REV-","_FWD-"),"_FWD-",,,,Table2[[#This Row],[rxn name]]),"")</f>
        <v/>
      </c>
      <c r="L15" s="1" t="str">
        <f>IF(Table2[[#This Row],[In GSM?]],_xlfn.TEXTBEFORE(_xlfn.TEXTAFTER(Table2[[#This Row],[rxn name]],Table2[[#This Row],[b4 FWD/REV]]&amp;"_",,,,"FWD"),"-",,,,"FWD"),"")</f>
        <v/>
      </c>
      <c r="M15" s="1" t="str" cm="1">
        <f t="array" ref="M15">IF(Table2[[#This Row],[In GSM?]],_xlfn.SWITCH(Table2[[#This Row],[dir]],"FWD",Table2[[#This Row],[max]],"REV",-Table2[[#This Row],[min]])/1000,"")</f>
        <v/>
      </c>
      <c r="N15" s="1" t="str" cm="1">
        <f t="array" ref="N15">IF(Table2[[#This Row],[In GSM?]],_xlfn.SWITCH(Table2[[#This Row],[dir]],"FWD",Table2[[#This Row],[min]],"REV",-Table2[[#This Row],[max]])/1000,"")</f>
        <v/>
      </c>
      <c r="O15">
        <v>0</v>
      </c>
      <c r="P15">
        <v>0</v>
      </c>
      <c r="Q15" t="str">
        <v>EX_3mop_e</v>
      </c>
      <c r="S15" t="str">
        <v>EX_duri_e</v>
      </c>
      <c r="V15" s="5"/>
    </row>
    <row r="16" spans="1:22" ht="17" x14ac:dyDescent="0.25">
      <c r="A16" t="s">
        <v>1117</v>
      </c>
      <c r="B16">
        <v>0</v>
      </c>
      <c r="C16">
        <v>0</v>
      </c>
      <c r="E16" s="5" t="s">
        <v>3565</v>
      </c>
      <c r="F16" s="1" t="str">
        <f t="shared" si="0"/>
        <v>ENZLOAD-2OXOADPt_c_m_REV-rt2267</v>
      </c>
      <c r="G16" s="1">
        <f t="shared" si="1"/>
        <v>0.18367294000000001</v>
      </c>
      <c r="H16" s="1">
        <f t="shared" si="2"/>
        <v>0</v>
      </c>
      <c r="I16" s="1" t="b">
        <f>OR(LEFT(Table2[[#This Row],[rxn]],4)="RXN-",Table2[[#This Row],[rxn]]="BIOSYN-BIODILAERO")</f>
        <v>0</v>
      </c>
      <c r="J16" s="1" t="str">
        <f>IF(Table2[[#This Row],[In GSM?]],_xlfn.TEXTAFTER(Table2[[#This Row],[rxn]],"RXN-",,,,"BIOMASS_RT_CLIM"),"")</f>
        <v/>
      </c>
      <c r="K16" s="1" t="str">
        <f>IF(Table2[[#This Row],[In GSM?]],_xlfn.TEXTBEFORE(SUBSTITUTE(Table2[[#This Row],[rxn name]],"_REV-","_FWD-"),"_FWD-",,,,Table2[[#This Row],[rxn name]]),"")</f>
        <v/>
      </c>
      <c r="L16" s="1" t="str">
        <f>IF(Table2[[#This Row],[In GSM?]],_xlfn.TEXTBEFORE(_xlfn.TEXTAFTER(Table2[[#This Row],[rxn name]],Table2[[#This Row],[b4 FWD/REV]]&amp;"_",,,,"FWD"),"-",,,,"FWD"),"")</f>
        <v/>
      </c>
      <c r="M16" s="1" t="str" cm="1">
        <f t="array" ref="M16">IF(Table2[[#This Row],[In GSM?]],_xlfn.SWITCH(Table2[[#This Row],[dir]],"FWD",Table2[[#This Row],[max]],"REV",-Table2[[#This Row],[min]])/1000,"")</f>
        <v/>
      </c>
      <c r="N16" s="1" t="str" cm="1">
        <f t="array" ref="N16">IF(Table2[[#This Row],[In GSM?]],_xlfn.SWITCH(Table2[[#This Row],[dir]],"FWD",Table2[[#This Row],[min]],"REV",-Table2[[#This Row],[max]])/1000,"")</f>
        <v/>
      </c>
      <c r="O16">
        <v>0</v>
      </c>
      <c r="P16">
        <v>0</v>
      </c>
      <c r="Q16" t="str">
        <v>EX_lac__L_e</v>
      </c>
      <c r="S16" t="str">
        <v>EX_3c3hmp_e</v>
      </c>
      <c r="V16" s="5"/>
    </row>
    <row r="17" spans="1:22" ht="17" x14ac:dyDescent="0.25">
      <c r="A17" t="s">
        <v>1118</v>
      </c>
      <c r="B17">
        <v>0</v>
      </c>
      <c r="C17">
        <v>0</v>
      </c>
      <c r="E17" s="5" t="s">
        <v>3566</v>
      </c>
      <c r="F17" s="1" t="str">
        <f t="shared" si="0"/>
        <v>ENZLOAD-3DHSKD_c_FWD-rt3472</v>
      </c>
      <c r="G17" s="1">
        <f t="shared" si="1"/>
        <v>0.15562913</v>
      </c>
      <c r="H17" s="1">
        <f t="shared" si="2"/>
        <v>0</v>
      </c>
      <c r="I17" s="1" t="b">
        <f>OR(LEFT(Table2[[#This Row],[rxn]],4)="RXN-",Table2[[#This Row],[rxn]]="BIOSYN-BIODILAERO")</f>
        <v>0</v>
      </c>
      <c r="J17" s="1" t="str">
        <f>IF(Table2[[#This Row],[In GSM?]],_xlfn.TEXTAFTER(Table2[[#This Row],[rxn]],"RXN-",,,,"BIOMASS_RT_CLIM"),"")</f>
        <v/>
      </c>
      <c r="K17" s="1" t="str">
        <f>IF(Table2[[#This Row],[In GSM?]],_xlfn.TEXTBEFORE(SUBSTITUTE(Table2[[#This Row],[rxn name]],"_REV-","_FWD-"),"_FWD-",,,,Table2[[#This Row],[rxn name]]),"")</f>
        <v/>
      </c>
      <c r="L17" s="1" t="str">
        <f>IF(Table2[[#This Row],[In GSM?]],_xlfn.TEXTBEFORE(_xlfn.TEXTAFTER(Table2[[#This Row],[rxn name]],Table2[[#This Row],[b4 FWD/REV]]&amp;"_",,,,"FWD"),"-",,,,"FWD"),"")</f>
        <v/>
      </c>
      <c r="M17" s="1" t="str" cm="1">
        <f t="array" ref="M17">IF(Table2[[#This Row],[In GSM?]],_xlfn.SWITCH(Table2[[#This Row],[dir]],"FWD",Table2[[#This Row],[max]],"REV",-Table2[[#This Row],[min]])/1000,"")</f>
        <v/>
      </c>
      <c r="N17" s="1" t="str" cm="1">
        <f t="array" ref="N17">IF(Table2[[#This Row],[In GSM?]],_xlfn.SWITCH(Table2[[#This Row],[dir]],"FWD",Table2[[#This Row],[min]],"REV",-Table2[[#This Row],[max]])/1000,"")</f>
        <v/>
      </c>
      <c r="O17">
        <v>0</v>
      </c>
      <c r="P17">
        <v>0</v>
      </c>
      <c r="Q17" t="str">
        <v>EX_lac__L_e</v>
      </c>
      <c r="S17" t="str">
        <v>EX_2mbald_e</v>
      </c>
      <c r="V17" s="5"/>
    </row>
    <row r="18" spans="1:22" ht="17" x14ac:dyDescent="0.25">
      <c r="A18" t="s">
        <v>1119</v>
      </c>
      <c r="B18">
        <v>0</v>
      </c>
      <c r="C18">
        <v>0</v>
      </c>
      <c r="E18" s="5" t="s">
        <v>3567</v>
      </c>
      <c r="F18" s="1" t="str">
        <f t="shared" si="0"/>
        <v>ENZLOAD-3DHSKD_c_REV-rt3472</v>
      </c>
      <c r="G18" s="1">
        <f t="shared" si="1"/>
        <v>0.15562913</v>
      </c>
      <c r="H18" s="1">
        <f t="shared" si="2"/>
        <v>0</v>
      </c>
      <c r="I18" s="1" t="b">
        <f>OR(LEFT(Table2[[#This Row],[rxn]],4)="RXN-",Table2[[#This Row],[rxn]]="BIOSYN-BIODILAERO")</f>
        <v>0</v>
      </c>
      <c r="J18" s="1" t="str">
        <f>IF(Table2[[#This Row],[In GSM?]],_xlfn.TEXTAFTER(Table2[[#This Row],[rxn]],"RXN-",,,,"BIOMASS_RT_CLIM"),"")</f>
        <v/>
      </c>
      <c r="K18" s="1" t="str">
        <f>IF(Table2[[#This Row],[In GSM?]],_xlfn.TEXTBEFORE(SUBSTITUTE(Table2[[#This Row],[rxn name]],"_REV-","_FWD-"),"_FWD-",,,,Table2[[#This Row],[rxn name]]),"")</f>
        <v/>
      </c>
      <c r="L18" s="1" t="str">
        <f>IF(Table2[[#This Row],[In GSM?]],_xlfn.TEXTBEFORE(_xlfn.TEXTAFTER(Table2[[#This Row],[rxn name]],Table2[[#This Row],[b4 FWD/REV]]&amp;"_",,,,"FWD"),"-",,,,"FWD"),"")</f>
        <v/>
      </c>
      <c r="M18" s="1" t="str" cm="1">
        <f t="array" ref="M18">IF(Table2[[#This Row],[In GSM?]],_xlfn.SWITCH(Table2[[#This Row],[dir]],"FWD",Table2[[#This Row],[max]],"REV",-Table2[[#This Row],[min]])/1000,"")</f>
        <v/>
      </c>
      <c r="N18" s="1" t="str" cm="1">
        <f t="array" ref="N18">IF(Table2[[#This Row],[In GSM?]],_xlfn.SWITCH(Table2[[#This Row],[dir]],"FWD",Table2[[#This Row],[min]],"REV",-Table2[[#This Row],[max]])/1000,"")</f>
        <v/>
      </c>
      <c r="O18">
        <v>6.6492777180200004</v>
      </c>
      <c r="P18">
        <v>0</v>
      </c>
      <c r="Q18" t="str">
        <v>EX_mal__L_e</v>
      </c>
      <c r="S18" t="str">
        <v>EX_2mbtoh_e</v>
      </c>
      <c r="V18" s="5"/>
    </row>
    <row r="19" spans="1:22" ht="17" x14ac:dyDescent="0.25">
      <c r="A19" t="s">
        <v>1120</v>
      </c>
      <c r="B19">
        <v>0</v>
      </c>
      <c r="C19">
        <v>0</v>
      </c>
      <c r="E19" s="5" t="s">
        <v>3568</v>
      </c>
      <c r="F19" s="1" t="str">
        <f t="shared" si="0"/>
        <v>ENZLOAD-3DSPHR_r_FWD-rt1611</v>
      </c>
      <c r="G19" s="1">
        <f t="shared" si="1"/>
        <v>0</v>
      </c>
      <c r="H19" s="1">
        <f t="shared" si="2"/>
        <v>2.4999999999999999E-7</v>
      </c>
      <c r="I19" s="1" t="b">
        <f>OR(LEFT(Table2[[#This Row],[rxn]],4)="RXN-",Table2[[#This Row],[rxn]]="BIOSYN-BIODILAERO")</f>
        <v>0</v>
      </c>
      <c r="J19" s="1" t="str">
        <f>IF(Table2[[#This Row],[In GSM?]],_xlfn.TEXTAFTER(Table2[[#This Row],[rxn]],"RXN-",,,,"BIOMASS_RT_CLIM"),"")</f>
        <v/>
      </c>
      <c r="K19" s="1" t="str">
        <f>IF(Table2[[#This Row],[In GSM?]],_xlfn.TEXTBEFORE(SUBSTITUTE(Table2[[#This Row],[rxn name]],"_REV-","_FWD-"),"_FWD-",,,,Table2[[#This Row],[rxn name]]),"")</f>
        <v/>
      </c>
      <c r="L19" s="1" t="str">
        <f>IF(Table2[[#This Row],[In GSM?]],_xlfn.TEXTBEFORE(_xlfn.TEXTAFTER(Table2[[#This Row],[rxn name]],Table2[[#This Row],[b4 FWD/REV]]&amp;"_",,,,"FWD"),"-",,,,"FWD"),"")</f>
        <v/>
      </c>
      <c r="M19" s="1" t="str" cm="1">
        <f t="array" ref="M19">IF(Table2[[#This Row],[In GSM?]],_xlfn.SWITCH(Table2[[#This Row],[dir]],"FWD",Table2[[#This Row],[max]],"REV",-Table2[[#This Row],[min]])/1000,"")</f>
        <v/>
      </c>
      <c r="N19" s="1" t="str" cm="1">
        <f t="array" ref="N19">IF(Table2[[#This Row],[In GSM?]],_xlfn.SWITCH(Table2[[#This Row],[dir]],"FWD",Table2[[#This Row],[min]],"REV",-Table2[[#This Row],[max]])/1000,"")</f>
        <v/>
      </c>
      <c r="O19">
        <v>0</v>
      </c>
      <c r="P19">
        <v>0</v>
      </c>
      <c r="Q19" t="str">
        <v>EX_mal__L_e</v>
      </c>
      <c r="S19" t="str">
        <v>EX_2mbac_e</v>
      </c>
      <c r="V19" s="5"/>
    </row>
    <row r="20" spans="1:22" ht="17" x14ac:dyDescent="0.25">
      <c r="A20" t="s">
        <v>1121</v>
      </c>
      <c r="B20">
        <v>0</v>
      </c>
      <c r="C20">
        <v>0</v>
      </c>
      <c r="E20" s="5" t="s">
        <v>3569</v>
      </c>
      <c r="F20" s="1" t="str">
        <f t="shared" si="0"/>
        <v>ENZLOAD-3HACD200_rm_FWD-rt2309</v>
      </c>
      <c r="G20" s="1">
        <f t="shared" si="1"/>
        <v>0.19299404000000001</v>
      </c>
      <c r="H20" s="1">
        <f t="shared" si="2"/>
        <v>7.3E-7</v>
      </c>
      <c r="I20" s="1" t="b">
        <f>OR(LEFT(Table2[[#This Row],[rxn]],4)="RXN-",Table2[[#This Row],[rxn]]="BIOSYN-BIODILAERO")</f>
        <v>0</v>
      </c>
      <c r="J20" s="1" t="str">
        <f>IF(Table2[[#This Row],[In GSM?]],_xlfn.TEXTAFTER(Table2[[#This Row],[rxn]],"RXN-",,,,"BIOMASS_RT_CLIM"),"")</f>
        <v/>
      </c>
      <c r="K20" s="1" t="str">
        <f>IF(Table2[[#This Row],[In GSM?]],_xlfn.TEXTBEFORE(SUBSTITUTE(Table2[[#This Row],[rxn name]],"_REV-","_FWD-"),"_FWD-",,,,Table2[[#This Row],[rxn name]]),"")</f>
        <v/>
      </c>
      <c r="L20" s="1" t="str">
        <f>IF(Table2[[#This Row],[In GSM?]],_xlfn.TEXTBEFORE(_xlfn.TEXTAFTER(Table2[[#This Row],[rxn name]],Table2[[#This Row],[b4 FWD/REV]]&amp;"_",,,,"FWD"),"-",,,,"FWD"),"")</f>
        <v/>
      </c>
      <c r="M20" s="1" t="str" cm="1">
        <f t="array" ref="M20">IF(Table2[[#This Row],[In GSM?]],_xlfn.SWITCH(Table2[[#This Row],[dir]],"FWD",Table2[[#This Row],[max]],"REV",-Table2[[#This Row],[min]])/1000,"")</f>
        <v/>
      </c>
      <c r="N20" s="1" t="str" cm="1">
        <f t="array" ref="N20">IF(Table2[[#This Row],[In GSM?]],_xlfn.SWITCH(Table2[[#This Row],[dir]],"FWD",Table2[[#This Row],[min]],"REV",-Table2[[#This Row],[max]])/1000,"")</f>
        <v/>
      </c>
      <c r="O20">
        <v>0</v>
      </c>
      <c r="P20">
        <v>0</v>
      </c>
      <c r="Q20" t="str">
        <v>EX_g3pi_e</v>
      </c>
      <c r="S20" t="str">
        <v>EX_akg_e</v>
      </c>
      <c r="V20" s="5"/>
    </row>
    <row r="21" spans="1:22" ht="17" x14ac:dyDescent="0.25">
      <c r="A21" t="s">
        <v>1122</v>
      </c>
      <c r="B21">
        <v>0</v>
      </c>
      <c r="C21">
        <v>0</v>
      </c>
      <c r="E21" s="5" t="s">
        <v>3570</v>
      </c>
      <c r="F21" s="1" t="str">
        <f t="shared" si="0"/>
        <v>ENZLOAD-3HACD200_rm_REV-rt2309</v>
      </c>
      <c r="G21" s="1">
        <f t="shared" si="1"/>
        <v>0</v>
      </c>
      <c r="H21" s="1">
        <f t="shared" si="2"/>
        <v>0</v>
      </c>
      <c r="I21" s="1" t="b">
        <f>OR(LEFT(Table2[[#This Row],[rxn]],4)="RXN-",Table2[[#This Row],[rxn]]="BIOSYN-BIODILAERO")</f>
        <v>0</v>
      </c>
      <c r="J21" s="1" t="str">
        <f>IF(Table2[[#This Row],[In GSM?]],_xlfn.TEXTAFTER(Table2[[#This Row],[rxn]],"RXN-",,,,"BIOMASS_RT_CLIM"),"")</f>
        <v/>
      </c>
      <c r="K21" s="1" t="str">
        <f>IF(Table2[[#This Row],[In GSM?]],_xlfn.TEXTBEFORE(SUBSTITUTE(Table2[[#This Row],[rxn name]],"_REV-","_FWD-"),"_FWD-",,,,Table2[[#This Row],[rxn name]]),"")</f>
        <v/>
      </c>
      <c r="L21" s="1" t="str">
        <f>IF(Table2[[#This Row],[In GSM?]],_xlfn.TEXTBEFORE(_xlfn.TEXTAFTER(Table2[[#This Row],[rxn name]],Table2[[#This Row],[b4 FWD/REV]]&amp;"_",,,,"FWD"),"-",,,,"FWD"),"")</f>
        <v/>
      </c>
      <c r="M21" s="1" t="str" cm="1">
        <f t="array" ref="M21">IF(Table2[[#This Row],[In GSM?]],_xlfn.SWITCH(Table2[[#This Row],[dir]],"FWD",Table2[[#This Row],[max]],"REV",-Table2[[#This Row],[min]])/1000,"")</f>
        <v/>
      </c>
      <c r="N21" s="1" t="str" cm="1">
        <f t="array" ref="N21">IF(Table2[[#This Row],[In GSM?]],_xlfn.SWITCH(Table2[[#This Row],[dir]],"FWD",Table2[[#This Row],[min]],"REV",-Table2[[#This Row],[max]])/1000,"")</f>
        <v/>
      </c>
      <c r="O21">
        <v>0</v>
      </c>
      <c r="P21">
        <v>0</v>
      </c>
      <c r="Q21" t="str">
        <v>EX_g3pi_e</v>
      </c>
      <c r="S21" t="str">
        <v>EX_2phetoh_e</v>
      </c>
      <c r="V21" s="5"/>
    </row>
    <row r="22" spans="1:22" ht="17" x14ac:dyDescent="0.25">
      <c r="A22" t="s">
        <v>1123</v>
      </c>
      <c r="B22">
        <v>0</v>
      </c>
      <c r="C22">
        <v>0</v>
      </c>
      <c r="E22" s="5" t="s">
        <v>3571</v>
      </c>
      <c r="F22" s="1" t="str">
        <f t="shared" si="0"/>
        <v>ENZLOAD-3HACD220_rm_FWD-rt2309</v>
      </c>
      <c r="G22" s="1">
        <f t="shared" si="1"/>
        <v>0.19299404000000001</v>
      </c>
      <c r="H22" s="1">
        <f t="shared" si="2"/>
        <v>7.3E-7</v>
      </c>
      <c r="I22" s="1" t="b">
        <f>OR(LEFT(Table2[[#This Row],[rxn]],4)="RXN-",Table2[[#This Row],[rxn]]="BIOSYN-BIODILAERO")</f>
        <v>0</v>
      </c>
      <c r="J22" s="1" t="str">
        <f>IF(Table2[[#This Row],[In GSM?]],_xlfn.TEXTAFTER(Table2[[#This Row],[rxn]],"RXN-",,,,"BIOMASS_RT_CLIM"),"")</f>
        <v/>
      </c>
      <c r="K22" s="1" t="str">
        <f>IF(Table2[[#This Row],[In GSM?]],_xlfn.TEXTBEFORE(SUBSTITUTE(Table2[[#This Row],[rxn name]],"_REV-","_FWD-"),"_FWD-",,,,Table2[[#This Row],[rxn name]]),"")</f>
        <v/>
      </c>
      <c r="L22" s="1" t="str">
        <f>IF(Table2[[#This Row],[In GSM?]],_xlfn.TEXTBEFORE(_xlfn.TEXTAFTER(Table2[[#This Row],[rxn name]],Table2[[#This Row],[b4 FWD/REV]]&amp;"_",,,,"FWD"),"-",,,,"FWD"),"")</f>
        <v/>
      </c>
      <c r="M22" s="1" t="str" cm="1">
        <f t="array" ref="M22">IF(Table2[[#This Row],[In GSM?]],_xlfn.SWITCH(Table2[[#This Row],[dir]],"FWD",Table2[[#This Row],[max]],"REV",-Table2[[#This Row],[min]])/1000,"")</f>
        <v/>
      </c>
      <c r="N22" s="1" t="str" cm="1">
        <f t="array" ref="N22">IF(Table2[[#This Row],[In GSM?]],_xlfn.SWITCH(Table2[[#This Row],[dir]],"FWD",Table2[[#This Row],[min]],"REV",-Table2[[#This Row],[max]])/1000,"")</f>
        <v/>
      </c>
      <c r="O22">
        <v>0</v>
      </c>
      <c r="P22">
        <v>0</v>
      </c>
      <c r="Q22" t="str">
        <v>EX_dad_2_e</v>
      </c>
      <c r="S22" t="str">
        <v>EX_3mbald_e</v>
      </c>
      <c r="V22" s="5"/>
    </row>
    <row r="23" spans="1:22" ht="17" x14ac:dyDescent="0.25">
      <c r="A23" t="s">
        <v>1124</v>
      </c>
      <c r="B23">
        <v>0</v>
      </c>
      <c r="C23">
        <v>0</v>
      </c>
      <c r="E23" s="5" t="s">
        <v>3572</v>
      </c>
      <c r="F23" s="1" t="str">
        <f t="shared" si="0"/>
        <v>ENZLOAD-3HACD220_rm_REV-rt2309</v>
      </c>
      <c r="G23" s="1">
        <f t="shared" si="1"/>
        <v>0.19299331</v>
      </c>
      <c r="H23" s="1">
        <f t="shared" si="2"/>
        <v>0</v>
      </c>
      <c r="I23" s="1" t="b">
        <f>OR(LEFT(Table2[[#This Row],[rxn]],4)="RXN-",Table2[[#This Row],[rxn]]="BIOSYN-BIODILAERO")</f>
        <v>0</v>
      </c>
      <c r="J23" s="1" t="str">
        <f>IF(Table2[[#This Row],[In GSM?]],_xlfn.TEXTAFTER(Table2[[#This Row],[rxn]],"RXN-",,,,"BIOMASS_RT_CLIM"),"")</f>
        <v/>
      </c>
      <c r="K23" s="1" t="str">
        <f>IF(Table2[[#This Row],[In GSM?]],_xlfn.TEXTBEFORE(SUBSTITUTE(Table2[[#This Row],[rxn name]],"_REV-","_FWD-"),"_FWD-",,,,Table2[[#This Row],[rxn name]]),"")</f>
        <v/>
      </c>
      <c r="L23" s="1" t="str">
        <f>IF(Table2[[#This Row],[In GSM?]],_xlfn.TEXTBEFORE(_xlfn.TEXTAFTER(Table2[[#This Row],[rxn name]],Table2[[#This Row],[b4 FWD/REV]]&amp;"_",,,,"FWD"),"-",,,,"FWD"),"")</f>
        <v/>
      </c>
      <c r="M23" s="1" t="str" cm="1">
        <f t="array" ref="M23">IF(Table2[[#This Row],[In GSM?]],_xlfn.SWITCH(Table2[[#This Row],[dir]],"FWD",Table2[[#This Row],[max]],"REV",-Table2[[#This Row],[min]])/1000,"")</f>
        <v/>
      </c>
      <c r="N23" s="1" t="str" cm="1">
        <f t="array" ref="N23">IF(Table2[[#This Row],[In GSM?]],_xlfn.SWITCH(Table2[[#This Row],[dir]],"FWD",Table2[[#This Row],[min]],"REV",-Table2[[#This Row],[max]])/1000,"")</f>
        <v/>
      </c>
      <c r="O23">
        <v>0</v>
      </c>
      <c r="P23">
        <v>0</v>
      </c>
      <c r="Q23" t="str">
        <v>EX_dad_2_e</v>
      </c>
      <c r="S23" t="str">
        <v>EX_4abz_e</v>
      </c>
      <c r="V23" s="5"/>
    </row>
    <row r="24" spans="1:22" ht="17" x14ac:dyDescent="0.25">
      <c r="A24" t="s">
        <v>1125</v>
      </c>
      <c r="B24">
        <v>0</v>
      </c>
      <c r="C24">
        <v>0</v>
      </c>
      <c r="E24" s="5" t="s">
        <v>12</v>
      </c>
      <c r="F24" s="1" t="str">
        <f t="shared" si="0"/>
        <v>ENZLOAD-3HACD240_rm_FWD-rt2309</v>
      </c>
      <c r="G24" s="1">
        <f t="shared" si="1"/>
        <v>0</v>
      </c>
      <c r="H24" s="1">
        <f t="shared" si="2"/>
        <v>5.9999999999999997E-7</v>
      </c>
      <c r="I24" s="1" t="b">
        <f>OR(LEFT(Table2[[#This Row],[rxn]],4)="RXN-",Table2[[#This Row],[rxn]]="BIOSYN-BIODILAERO")</f>
        <v>0</v>
      </c>
      <c r="J24" s="1" t="str">
        <f>IF(Table2[[#This Row],[In GSM?]],_xlfn.TEXTAFTER(Table2[[#This Row],[rxn]],"RXN-",,,,"BIOMASS_RT_CLIM"),"")</f>
        <v/>
      </c>
      <c r="K24" s="1" t="str">
        <f>IF(Table2[[#This Row],[In GSM?]],_xlfn.TEXTBEFORE(SUBSTITUTE(Table2[[#This Row],[rxn name]],"_REV-","_FWD-"),"_FWD-",,,,Table2[[#This Row],[rxn name]]),"")</f>
        <v/>
      </c>
      <c r="L24" s="1" t="str">
        <f>IF(Table2[[#This Row],[In GSM?]],_xlfn.TEXTBEFORE(_xlfn.TEXTAFTER(Table2[[#This Row],[rxn name]],Table2[[#This Row],[b4 FWD/REV]]&amp;"_",,,,"FWD"),"-",,,,"FWD"),"")</f>
        <v/>
      </c>
      <c r="M24" s="1" t="str" cm="1">
        <f t="array" ref="M24">IF(Table2[[#This Row],[In GSM?]],_xlfn.SWITCH(Table2[[#This Row],[dir]],"FWD",Table2[[#This Row],[max]],"REV",-Table2[[#This Row],[min]])/1000,"")</f>
        <v/>
      </c>
      <c r="N24" s="1" t="str" cm="1">
        <f t="array" ref="N24">IF(Table2[[#This Row],[In GSM?]],_xlfn.SWITCH(Table2[[#This Row],[dir]],"FWD",Table2[[#This Row],[min]],"REV",-Table2[[#This Row],[max]])/1000,"")</f>
        <v/>
      </c>
      <c r="O24">
        <v>0</v>
      </c>
      <c r="P24">
        <v>0</v>
      </c>
      <c r="Q24" t="str">
        <v>EX_dgsn_e</v>
      </c>
      <c r="S24" t="str">
        <v>EX_5aop_e</v>
      </c>
      <c r="V24" s="5"/>
    </row>
    <row r="25" spans="1:22" ht="17" x14ac:dyDescent="0.25">
      <c r="A25" t="s">
        <v>1126</v>
      </c>
      <c r="B25">
        <v>0</v>
      </c>
      <c r="C25">
        <v>0</v>
      </c>
      <c r="E25" s="5" t="s">
        <v>3573</v>
      </c>
      <c r="F25" s="1" t="str">
        <f t="shared" si="0"/>
        <v>ENZLOAD-3HACD240_rm_REV-rt2309</v>
      </c>
      <c r="G25" s="1">
        <f t="shared" si="1"/>
        <v>0.19299331</v>
      </c>
      <c r="H25" s="1">
        <f t="shared" si="2"/>
        <v>0</v>
      </c>
      <c r="I25" s="1" t="b">
        <f>OR(LEFT(Table2[[#This Row],[rxn]],4)="RXN-",Table2[[#This Row],[rxn]]="BIOSYN-BIODILAERO")</f>
        <v>0</v>
      </c>
      <c r="J25" s="1" t="str">
        <f>IF(Table2[[#This Row],[In GSM?]],_xlfn.TEXTAFTER(Table2[[#This Row],[rxn]],"RXN-",,,,"BIOMASS_RT_CLIM"),"")</f>
        <v/>
      </c>
      <c r="K25" s="1" t="str">
        <f>IF(Table2[[#This Row],[In GSM?]],_xlfn.TEXTBEFORE(SUBSTITUTE(Table2[[#This Row],[rxn name]],"_REV-","_FWD-"),"_FWD-",,,,Table2[[#This Row],[rxn name]]),"")</f>
        <v/>
      </c>
      <c r="L25" s="1" t="str">
        <f>IF(Table2[[#This Row],[In GSM?]],_xlfn.TEXTBEFORE(_xlfn.TEXTAFTER(Table2[[#This Row],[rxn name]],Table2[[#This Row],[b4 FWD/REV]]&amp;"_",,,,"FWD"),"-",,,,"FWD"),"")</f>
        <v/>
      </c>
      <c r="M25" s="1" t="str" cm="1">
        <f t="array" ref="M25">IF(Table2[[#This Row],[In GSM?]],_xlfn.SWITCH(Table2[[#This Row],[dir]],"FWD",Table2[[#This Row],[max]],"REV",-Table2[[#This Row],[min]])/1000,"")</f>
        <v/>
      </c>
      <c r="N25" s="1" t="str" cm="1">
        <f t="array" ref="N25">IF(Table2[[#This Row],[In GSM?]],_xlfn.SWITCH(Table2[[#This Row],[dir]],"FWD",Table2[[#This Row],[min]],"REV",-Table2[[#This Row],[max]])/1000,"")</f>
        <v/>
      </c>
      <c r="O25">
        <v>0</v>
      </c>
      <c r="P25">
        <v>0</v>
      </c>
      <c r="Q25" t="str">
        <v>EX_dgsn_e</v>
      </c>
      <c r="S25" t="str">
        <v>EX_5fthf_e</v>
      </c>
      <c r="V25" s="5"/>
    </row>
    <row r="26" spans="1:22" ht="17" x14ac:dyDescent="0.25">
      <c r="A26" t="s">
        <v>1127</v>
      </c>
      <c r="B26">
        <v>0</v>
      </c>
      <c r="C26">
        <v>0</v>
      </c>
      <c r="E26" s="5" t="s">
        <v>3574</v>
      </c>
      <c r="F26" s="1" t="str">
        <f t="shared" si="0"/>
        <v>ENZLOAD-3HACD260_rm_FWD-rt2309</v>
      </c>
      <c r="G26" s="1">
        <f t="shared" si="1"/>
        <v>0.19299342999999999</v>
      </c>
      <c r="H26" s="1">
        <f t="shared" si="2"/>
        <v>1.1999999999999999E-7</v>
      </c>
      <c r="I26" s="1" t="b">
        <f>OR(LEFT(Table2[[#This Row],[rxn]],4)="RXN-",Table2[[#This Row],[rxn]]="BIOSYN-BIODILAERO")</f>
        <v>0</v>
      </c>
      <c r="J26" s="1" t="str">
        <f>IF(Table2[[#This Row],[In GSM?]],_xlfn.TEXTAFTER(Table2[[#This Row],[rxn]],"RXN-",,,,"BIOMASS_RT_CLIM"),"")</f>
        <v/>
      </c>
      <c r="K26" s="1" t="str">
        <f>IF(Table2[[#This Row],[In GSM?]],_xlfn.TEXTBEFORE(SUBSTITUTE(Table2[[#This Row],[rxn name]],"_REV-","_FWD-"),"_FWD-",,,,Table2[[#This Row],[rxn name]]),"")</f>
        <v/>
      </c>
      <c r="L26" s="1" t="str">
        <f>IF(Table2[[#This Row],[In GSM?]],_xlfn.TEXTBEFORE(_xlfn.TEXTAFTER(Table2[[#This Row],[rxn name]],Table2[[#This Row],[b4 FWD/REV]]&amp;"_",,,,"FWD"),"-",,,,"FWD"),"")</f>
        <v/>
      </c>
      <c r="M26" s="1" t="str" cm="1">
        <f t="array" ref="M26">IF(Table2[[#This Row],[In GSM?]],_xlfn.SWITCH(Table2[[#This Row],[dir]],"FWD",Table2[[#This Row],[max]],"REV",-Table2[[#This Row],[min]])/1000,"")</f>
        <v/>
      </c>
      <c r="N26" s="1" t="str" cm="1">
        <f t="array" ref="N26">IF(Table2[[#This Row],[In GSM?]],_xlfn.SWITCH(Table2[[#This Row],[dir]],"FWD",Table2[[#This Row],[min]],"REV",-Table2[[#This Row],[max]])/1000,"")</f>
        <v/>
      </c>
      <c r="O26">
        <v>0</v>
      </c>
      <c r="P26">
        <v>0</v>
      </c>
      <c r="Q26" t="str">
        <v>EX_din_e</v>
      </c>
      <c r="S26" t="str">
        <v>EX_dann_e</v>
      </c>
      <c r="V26" s="5"/>
    </row>
    <row r="27" spans="1:22" ht="17" x14ac:dyDescent="0.25">
      <c r="A27" t="s">
        <v>1128</v>
      </c>
      <c r="B27">
        <v>0</v>
      </c>
      <c r="C27">
        <v>0</v>
      </c>
      <c r="E27" s="5" t="s">
        <v>3575</v>
      </c>
      <c r="F27" s="1" t="str">
        <f t="shared" si="0"/>
        <v>ENZLOAD-3HACD260_rm_REV-rt2309</v>
      </c>
      <c r="G27" s="1">
        <f t="shared" si="1"/>
        <v>0.19299331</v>
      </c>
      <c r="H27" s="1">
        <f t="shared" si="2"/>
        <v>0</v>
      </c>
      <c r="I27" s="1" t="b">
        <f>OR(LEFT(Table2[[#This Row],[rxn]],4)="RXN-",Table2[[#This Row],[rxn]]="BIOSYN-BIODILAERO")</f>
        <v>0</v>
      </c>
      <c r="J27" s="1" t="str">
        <f>IF(Table2[[#This Row],[In GSM?]],_xlfn.TEXTAFTER(Table2[[#This Row],[rxn]],"RXN-",,,,"BIOMASS_RT_CLIM"),"")</f>
        <v/>
      </c>
      <c r="K27" s="1" t="str">
        <f>IF(Table2[[#This Row],[In GSM?]],_xlfn.TEXTBEFORE(SUBSTITUTE(Table2[[#This Row],[rxn name]],"_REV-","_FWD-"),"_FWD-",,,,Table2[[#This Row],[rxn name]]),"")</f>
        <v/>
      </c>
      <c r="L27" s="1" t="str">
        <f>IF(Table2[[#This Row],[In GSM?]],_xlfn.TEXTBEFORE(_xlfn.TEXTAFTER(Table2[[#This Row],[rxn name]],Table2[[#This Row],[b4 FWD/REV]]&amp;"_",,,,"FWD"),"-",,,,"FWD"),"")</f>
        <v/>
      </c>
      <c r="M27" s="1" t="str" cm="1">
        <f t="array" ref="M27">IF(Table2[[#This Row],[In GSM?]],_xlfn.SWITCH(Table2[[#This Row],[dir]],"FWD",Table2[[#This Row],[max]],"REV",-Table2[[#This Row],[min]])/1000,"")</f>
        <v/>
      </c>
      <c r="N27" s="1" t="str" cm="1">
        <f t="array" ref="N27">IF(Table2[[#This Row],[In GSM?]],_xlfn.SWITCH(Table2[[#This Row],[dir]],"FWD",Table2[[#This Row],[min]],"REV",-Table2[[#This Row],[max]])/1000,"")</f>
        <v/>
      </c>
      <c r="O27">
        <v>0</v>
      </c>
      <c r="P27">
        <v>0</v>
      </c>
      <c r="Q27" t="str">
        <v>EX_din_e</v>
      </c>
      <c r="S27" t="str">
        <v>EX_8aonn_e</v>
      </c>
      <c r="V27" s="5"/>
    </row>
    <row r="28" spans="1:22" ht="17" x14ac:dyDescent="0.25">
      <c r="A28" t="s">
        <v>1129</v>
      </c>
      <c r="B28">
        <v>0</v>
      </c>
      <c r="C28">
        <v>0</v>
      </c>
      <c r="E28" s="5" t="s">
        <v>13</v>
      </c>
      <c r="F28" s="1" t="str">
        <f t="shared" si="0"/>
        <v>ENZLOAD-3HAD100_c_FWD-rt0302</v>
      </c>
      <c r="G28" s="1">
        <f t="shared" si="1"/>
        <v>0</v>
      </c>
      <c r="H28" s="1">
        <f t="shared" si="2"/>
        <v>8.1999999999999994E-6</v>
      </c>
      <c r="I28" s="1" t="b">
        <f>OR(LEFT(Table2[[#This Row],[rxn]],4)="RXN-",Table2[[#This Row],[rxn]]="BIOSYN-BIODILAERO")</f>
        <v>0</v>
      </c>
      <c r="J28" s="1" t="str">
        <f>IF(Table2[[#This Row],[In GSM?]],_xlfn.TEXTAFTER(Table2[[#This Row],[rxn]],"RXN-",,,,"BIOMASS_RT_CLIM"),"")</f>
        <v/>
      </c>
      <c r="K28" s="1" t="str">
        <f>IF(Table2[[#This Row],[In GSM?]],_xlfn.TEXTBEFORE(SUBSTITUTE(Table2[[#This Row],[rxn name]],"_REV-","_FWD-"),"_FWD-",,,,Table2[[#This Row],[rxn name]]),"")</f>
        <v/>
      </c>
      <c r="L28" s="1" t="str">
        <f>IF(Table2[[#This Row],[In GSM?]],_xlfn.TEXTBEFORE(_xlfn.TEXTAFTER(Table2[[#This Row],[rxn name]],Table2[[#This Row],[b4 FWD/REV]]&amp;"_",,,,"FWD"),"-",,,,"FWD"),"")</f>
        <v/>
      </c>
      <c r="M28" s="1" t="str" cm="1">
        <f t="array" ref="M28">IF(Table2[[#This Row],[In GSM?]],_xlfn.SWITCH(Table2[[#This Row],[dir]],"FWD",Table2[[#This Row],[max]],"REV",-Table2[[#This Row],[min]])/1000,"")</f>
        <v/>
      </c>
      <c r="N28" s="1" t="str" cm="1">
        <f t="array" ref="N28">IF(Table2[[#This Row],[In GSM?]],_xlfn.SWITCH(Table2[[#This Row],[dir]],"FWD",Table2[[#This Row],[min]],"REV",-Table2[[#This Row],[max]])/1000,"")</f>
        <v/>
      </c>
      <c r="O28">
        <v>0</v>
      </c>
      <c r="P28">
        <v>0</v>
      </c>
      <c r="Q28" t="str">
        <v>EX_duri_e</v>
      </c>
      <c r="S28" t="str">
        <v>EX_xan_e</v>
      </c>
      <c r="V28" s="5"/>
    </row>
    <row r="29" spans="1:22" ht="17" x14ac:dyDescent="0.25">
      <c r="A29" t="s">
        <v>1130</v>
      </c>
      <c r="B29">
        <v>0</v>
      </c>
      <c r="C29">
        <v>0</v>
      </c>
      <c r="E29" s="5" t="s">
        <v>3576</v>
      </c>
      <c r="F29" s="1" t="str">
        <f t="shared" si="0"/>
        <v>ENZLOAD-3HAD120_c_FWD-rt0302</v>
      </c>
      <c r="G29" s="1">
        <f t="shared" si="1"/>
        <v>0</v>
      </c>
      <c r="H29" s="1">
        <f t="shared" si="2"/>
        <v>8.1999999999999994E-6</v>
      </c>
      <c r="I29" s="1" t="b">
        <f>OR(LEFT(Table2[[#This Row],[rxn]],4)="RXN-",Table2[[#This Row],[rxn]]="BIOSYN-BIODILAERO")</f>
        <v>0</v>
      </c>
      <c r="J29" s="1" t="str">
        <f>IF(Table2[[#This Row],[In GSM?]],_xlfn.TEXTAFTER(Table2[[#This Row],[rxn]],"RXN-",,,,"BIOMASS_RT_CLIM"),"")</f>
        <v/>
      </c>
      <c r="K29" s="1" t="str">
        <f>IF(Table2[[#This Row],[In GSM?]],_xlfn.TEXTBEFORE(SUBSTITUTE(Table2[[#This Row],[rxn name]],"_REV-","_FWD-"),"_FWD-",,,,Table2[[#This Row],[rxn name]]),"")</f>
        <v/>
      </c>
      <c r="L29" s="1" t="str">
        <f>IF(Table2[[#This Row],[In GSM?]],_xlfn.TEXTBEFORE(_xlfn.TEXTAFTER(Table2[[#This Row],[rxn name]],Table2[[#This Row],[b4 FWD/REV]]&amp;"_",,,,"FWD"),"-",,,,"FWD"),"")</f>
        <v/>
      </c>
      <c r="M29" s="1" t="str" cm="1">
        <f t="array" ref="M29">IF(Table2[[#This Row],[In GSM?]],_xlfn.SWITCH(Table2[[#This Row],[dir]],"FWD",Table2[[#This Row],[max]],"REV",-Table2[[#This Row],[min]])/1000,"")</f>
        <v/>
      </c>
      <c r="N29" s="1" t="str" cm="1">
        <f t="array" ref="N29">IF(Table2[[#This Row],[In GSM?]],_xlfn.SWITCH(Table2[[#This Row],[dir]],"FWD",Table2[[#This Row],[min]],"REV",-Table2[[#This Row],[max]])/1000,"")</f>
        <v/>
      </c>
      <c r="O29">
        <v>0</v>
      </c>
      <c r="P29">
        <v>0</v>
      </c>
      <c r="Q29" t="str">
        <v>EX_duri_e</v>
      </c>
      <c r="S29" t="str">
        <v>EX_acald_e</v>
      </c>
      <c r="V29" s="5"/>
    </row>
    <row r="30" spans="1:22" ht="17" x14ac:dyDescent="0.25">
      <c r="A30" t="s">
        <v>1131</v>
      </c>
      <c r="B30">
        <v>0</v>
      </c>
      <c r="C30">
        <v>0</v>
      </c>
      <c r="E30" s="5" t="s">
        <v>3577</v>
      </c>
      <c r="F30" s="1" t="str">
        <f t="shared" si="0"/>
        <v>ENZLOAD-3HAD140_c_FWD-rt0302</v>
      </c>
      <c r="G30" s="1">
        <f t="shared" si="1"/>
        <v>5.4626000000000002E-4</v>
      </c>
      <c r="H30" s="1">
        <f t="shared" si="2"/>
        <v>8.1999999999999994E-6</v>
      </c>
      <c r="I30" s="1" t="b">
        <f>OR(LEFT(Table2[[#This Row],[rxn]],4)="RXN-",Table2[[#This Row],[rxn]]="BIOSYN-BIODILAERO")</f>
        <v>0</v>
      </c>
      <c r="J30" s="1" t="str">
        <f>IF(Table2[[#This Row],[In GSM?]],_xlfn.TEXTAFTER(Table2[[#This Row],[rxn]],"RXN-",,,,"BIOMASS_RT_CLIM"),"")</f>
        <v/>
      </c>
      <c r="K30" s="1" t="str">
        <f>IF(Table2[[#This Row],[In GSM?]],_xlfn.TEXTBEFORE(SUBSTITUTE(Table2[[#This Row],[rxn name]],"_REV-","_FWD-"),"_FWD-",,,,Table2[[#This Row],[rxn name]]),"")</f>
        <v/>
      </c>
      <c r="L30" s="1" t="str">
        <f>IF(Table2[[#This Row],[In GSM?]],_xlfn.TEXTBEFORE(_xlfn.TEXTAFTER(Table2[[#This Row],[rxn name]],Table2[[#This Row],[b4 FWD/REV]]&amp;"_",,,,"FWD"),"-",,,,"FWD"),"")</f>
        <v/>
      </c>
      <c r="M30" s="1" t="str" cm="1">
        <f t="array" ref="M30">IF(Table2[[#This Row],[In GSM?]],_xlfn.SWITCH(Table2[[#This Row],[dir]],"FWD",Table2[[#This Row],[max]],"REV",-Table2[[#This Row],[min]])/1000,"")</f>
        <v/>
      </c>
      <c r="N30" s="1" t="str" cm="1">
        <f t="array" ref="N30">IF(Table2[[#This Row],[In GSM?]],_xlfn.SWITCH(Table2[[#This Row],[dir]],"FWD",Table2[[#This Row],[min]],"REV",-Table2[[#This Row],[max]])/1000,"")</f>
        <v/>
      </c>
      <c r="O30">
        <v>3.1045702822300001</v>
      </c>
      <c r="P30">
        <v>0</v>
      </c>
      <c r="Q30" t="str">
        <v>EX_3c3hmp_e</v>
      </c>
      <c r="S30" t="str">
        <v>EX_ac_e</v>
      </c>
      <c r="V30" s="5"/>
    </row>
    <row r="31" spans="1:22" ht="17" x14ac:dyDescent="0.25">
      <c r="A31" t="s">
        <v>1132</v>
      </c>
      <c r="B31">
        <v>0</v>
      </c>
      <c r="C31">
        <v>0</v>
      </c>
      <c r="E31" s="5" t="s">
        <v>14</v>
      </c>
      <c r="F31" s="1" t="str">
        <f t="shared" si="0"/>
        <v>ENZLOAD-3HAD160_c_FWD-rt0302</v>
      </c>
      <c r="G31" s="1">
        <f t="shared" si="1"/>
        <v>0</v>
      </c>
      <c r="H31" s="1">
        <f t="shared" si="2"/>
        <v>8.1999999999999994E-6</v>
      </c>
      <c r="I31" s="1" t="b">
        <f>OR(LEFT(Table2[[#This Row],[rxn]],4)="RXN-",Table2[[#This Row],[rxn]]="BIOSYN-BIODILAERO")</f>
        <v>0</v>
      </c>
      <c r="J31" s="1" t="str">
        <f>IF(Table2[[#This Row],[In GSM?]],_xlfn.TEXTAFTER(Table2[[#This Row],[rxn]],"RXN-",,,,"BIOMASS_RT_CLIM"),"")</f>
        <v/>
      </c>
      <c r="K31" s="1" t="str">
        <f>IF(Table2[[#This Row],[In GSM?]],_xlfn.TEXTBEFORE(SUBSTITUTE(Table2[[#This Row],[rxn name]],"_REV-","_FWD-"),"_FWD-",,,,Table2[[#This Row],[rxn name]]),"")</f>
        <v/>
      </c>
      <c r="L31" s="1" t="str">
        <f>IF(Table2[[#This Row],[In GSM?]],_xlfn.TEXTBEFORE(_xlfn.TEXTAFTER(Table2[[#This Row],[rxn name]],Table2[[#This Row],[b4 FWD/REV]]&amp;"_",,,,"FWD"),"-",,,,"FWD"),"")</f>
        <v/>
      </c>
      <c r="M31" s="1" t="str" cm="1">
        <f t="array" ref="M31">IF(Table2[[#This Row],[In GSM?]],_xlfn.SWITCH(Table2[[#This Row],[dir]],"FWD",Table2[[#This Row],[max]],"REV",-Table2[[#This Row],[min]])/1000,"")</f>
        <v/>
      </c>
      <c r="N31" s="1" t="str" cm="1">
        <f t="array" ref="N31">IF(Table2[[#This Row],[In GSM?]],_xlfn.SWITCH(Table2[[#This Row],[dir]],"FWD",Table2[[#This Row],[min]],"REV",-Table2[[#This Row],[max]])/1000,"")</f>
        <v/>
      </c>
      <c r="O31">
        <v>0</v>
      </c>
      <c r="P31">
        <v>0</v>
      </c>
      <c r="Q31" t="str">
        <v>EX_3c3hmp_e</v>
      </c>
      <c r="S31" t="str">
        <v>EX_ade_e</v>
      </c>
      <c r="V31" s="5"/>
    </row>
    <row r="32" spans="1:22" ht="17" x14ac:dyDescent="0.25">
      <c r="A32" t="s">
        <v>1133</v>
      </c>
      <c r="B32">
        <v>0</v>
      </c>
      <c r="C32">
        <v>0</v>
      </c>
      <c r="E32" s="5" t="s">
        <v>3578</v>
      </c>
      <c r="F32" s="1" t="str">
        <f t="shared" si="0"/>
        <v>ENZLOAD-3HAD180_c_FWD-rt0302</v>
      </c>
      <c r="G32" s="1">
        <f t="shared" si="1"/>
        <v>0</v>
      </c>
      <c r="H32" s="1">
        <f t="shared" si="2"/>
        <v>0</v>
      </c>
      <c r="I32" s="1" t="b">
        <f>OR(LEFT(Table2[[#This Row],[rxn]],4)="RXN-",Table2[[#This Row],[rxn]]="BIOSYN-BIODILAERO")</f>
        <v>0</v>
      </c>
      <c r="J32" s="1" t="str">
        <f>IF(Table2[[#This Row],[In GSM?]],_xlfn.TEXTAFTER(Table2[[#This Row],[rxn]],"RXN-",,,,"BIOMASS_RT_CLIM"),"")</f>
        <v/>
      </c>
      <c r="K32" s="1" t="str">
        <f>IF(Table2[[#This Row],[In GSM?]],_xlfn.TEXTBEFORE(SUBSTITUTE(Table2[[#This Row],[rxn name]],"_REV-","_FWD-"),"_FWD-",,,,Table2[[#This Row],[rxn name]]),"")</f>
        <v/>
      </c>
      <c r="L32" s="1" t="str">
        <f>IF(Table2[[#This Row],[In GSM?]],_xlfn.TEXTBEFORE(_xlfn.TEXTAFTER(Table2[[#This Row],[rxn name]],Table2[[#This Row],[b4 FWD/REV]]&amp;"_",,,,"FWD"),"-",,,,"FWD"),"")</f>
        <v/>
      </c>
      <c r="M32" s="1" t="str" cm="1">
        <f t="array" ref="M32">IF(Table2[[#This Row],[In GSM?]],_xlfn.SWITCH(Table2[[#This Row],[dir]],"FWD",Table2[[#This Row],[max]],"REV",-Table2[[#This Row],[min]])/1000,"")</f>
        <v/>
      </c>
      <c r="N32" s="1" t="str" cm="1">
        <f t="array" ref="N32">IF(Table2[[#This Row],[In GSM?]],_xlfn.SWITCH(Table2[[#This Row],[dir]],"FWD",Table2[[#This Row],[min]],"REV",-Table2[[#This Row],[max]])/1000,"")</f>
        <v/>
      </c>
      <c r="O32">
        <v>3.41724116881</v>
      </c>
      <c r="P32">
        <v>0</v>
      </c>
      <c r="Q32" t="str">
        <v>EX_2mbald_e</v>
      </c>
      <c r="S32" t="str">
        <v>EX_pap_e</v>
      </c>
      <c r="V32" s="5"/>
    </row>
    <row r="33" spans="1:22" ht="17" x14ac:dyDescent="0.25">
      <c r="A33" t="s">
        <v>1134</v>
      </c>
      <c r="B33">
        <v>0</v>
      </c>
      <c r="C33">
        <v>0</v>
      </c>
      <c r="E33" s="5" t="s">
        <v>3579</v>
      </c>
      <c r="F33" s="1" t="str">
        <f t="shared" si="0"/>
        <v>ENZLOAD-3HAD40_c_FWD-rt0302</v>
      </c>
      <c r="G33" s="1">
        <f t="shared" si="1"/>
        <v>0</v>
      </c>
      <c r="H33" s="1">
        <f t="shared" si="2"/>
        <v>8.1999999999999994E-6</v>
      </c>
      <c r="I33" s="1" t="b">
        <f>OR(LEFT(Table2[[#This Row],[rxn]],4)="RXN-",Table2[[#This Row],[rxn]]="BIOSYN-BIODILAERO")</f>
        <v>0</v>
      </c>
      <c r="J33" s="1" t="str">
        <f>IF(Table2[[#This Row],[In GSM?]],_xlfn.TEXTAFTER(Table2[[#This Row],[rxn]],"RXN-",,,,"BIOMASS_RT_CLIM"),"")</f>
        <v/>
      </c>
      <c r="K33" s="1" t="str">
        <f>IF(Table2[[#This Row],[In GSM?]],_xlfn.TEXTBEFORE(SUBSTITUTE(Table2[[#This Row],[rxn name]],"_REV-","_FWD-"),"_FWD-",,,,Table2[[#This Row],[rxn name]]),"")</f>
        <v/>
      </c>
      <c r="L33" s="1" t="str">
        <f>IF(Table2[[#This Row],[In GSM?]],_xlfn.TEXTBEFORE(_xlfn.TEXTAFTER(Table2[[#This Row],[rxn name]],Table2[[#This Row],[b4 FWD/REV]]&amp;"_",,,,"FWD"),"-",,,,"FWD"),"")</f>
        <v/>
      </c>
      <c r="M33" s="1" t="str" cm="1">
        <f t="array" ref="M33">IF(Table2[[#This Row],[In GSM?]],_xlfn.SWITCH(Table2[[#This Row],[dir]],"FWD",Table2[[#This Row],[max]],"REV",-Table2[[#This Row],[min]])/1000,"")</f>
        <v/>
      </c>
      <c r="N33" s="1" t="str" cm="1">
        <f t="array" ref="N33">IF(Table2[[#This Row],[In GSM?]],_xlfn.SWITCH(Table2[[#This Row],[dir]],"FWD",Table2[[#This Row],[min]],"REV",-Table2[[#This Row],[max]])/1000,"")</f>
        <v/>
      </c>
      <c r="O33">
        <v>0</v>
      </c>
      <c r="P33">
        <v>0</v>
      </c>
      <c r="Q33" t="str">
        <v>EX_2mbald_e</v>
      </c>
      <c r="S33" t="str">
        <v>EX_adn_e</v>
      </c>
      <c r="V33" s="5"/>
    </row>
    <row r="34" spans="1:22" ht="17" x14ac:dyDescent="0.25">
      <c r="A34" t="s">
        <v>1135</v>
      </c>
      <c r="B34">
        <v>0</v>
      </c>
      <c r="C34">
        <v>0</v>
      </c>
      <c r="E34" s="5" t="s">
        <v>3580</v>
      </c>
      <c r="F34" s="1" t="str">
        <f t="shared" si="0"/>
        <v>ENZLOAD-3HAD40_c_REV-rt0302</v>
      </c>
      <c r="G34" s="1">
        <f t="shared" si="1"/>
        <v>4.4247849999999998E-2</v>
      </c>
      <c r="H34" s="1">
        <f t="shared" si="2"/>
        <v>0</v>
      </c>
      <c r="I34" s="1" t="b">
        <f>OR(LEFT(Table2[[#This Row],[rxn]],4)="RXN-",Table2[[#This Row],[rxn]]="BIOSYN-BIODILAERO")</f>
        <v>0</v>
      </c>
      <c r="J34" s="1" t="str">
        <f>IF(Table2[[#This Row],[In GSM?]],_xlfn.TEXTAFTER(Table2[[#This Row],[rxn]],"RXN-",,,,"BIOMASS_RT_CLIM"),"")</f>
        <v/>
      </c>
      <c r="K34" s="1" t="str">
        <f>IF(Table2[[#This Row],[In GSM?]],_xlfn.TEXTBEFORE(SUBSTITUTE(Table2[[#This Row],[rxn name]],"_REV-","_FWD-"),"_FWD-",,,,Table2[[#This Row],[rxn name]]),"")</f>
        <v/>
      </c>
      <c r="L34" s="1" t="str">
        <f>IF(Table2[[#This Row],[In GSM?]],_xlfn.TEXTBEFORE(_xlfn.TEXTAFTER(Table2[[#This Row],[rxn name]],Table2[[#This Row],[b4 FWD/REV]]&amp;"_",,,,"FWD"),"-",,,,"FWD"),"")</f>
        <v/>
      </c>
      <c r="M34" s="1" t="str" cm="1">
        <f t="array" ref="M34">IF(Table2[[#This Row],[In GSM?]],_xlfn.SWITCH(Table2[[#This Row],[dir]],"FWD",Table2[[#This Row],[max]],"REV",-Table2[[#This Row],[min]])/1000,"")</f>
        <v/>
      </c>
      <c r="N34" s="1" t="str" cm="1">
        <f t="array" ref="N34">IF(Table2[[#This Row],[In GSM?]],_xlfn.SWITCH(Table2[[#This Row],[dir]],"FWD",Table2[[#This Row],[min]],"REV",-Table2[[#This Row],[max]])/1000,"")</f>
        <v/>
      </c>
      <c r="O34">
        <v>3.2163898402700002</v>
      </c>
      <c r="P34">
        <v>0</v>
      </c>
      <c r="Q34" t="str">
        <v>EX_2mbtoh_e</v>
      </c>
      <c r="S34" t="str">
        <v>EX_alltt_e</v>
      </c>
      <c r="V34" s="5"/>
    </row>
    <row r="35" spans="1:22" ht="17" x14ac:dyDescent="0.25">
      <c r="A35" t="s">
        <v>1136</v>
      </c>
      <c r="B35">
        <v>0</v>
      </c>
      <c r="C35">
        <v>0</v>
      </c>
      <c r="E35" s="5" t="s">
        <v>3581</v>
      </c>
      <c r="F35" s="1" t="str">
        <f t="shared" si="0"/>
        <v>ENZLOAD-3HAD40_m_FWD-rt7207_m</v>
      </c>
      <c r="G35" s="1">
        <f t="shared" si="1"/>
        <v>0.16091548999999999</v>
      </c>
      <c r="H35" s="1">
        <f t="shared" si="2"/>
        <v>0</v>
      </c>
      <c r="I35" s="1" t="b">
        <f>OR(LEFT(Table2[[#This Row],[rxn]],4)="RXN-",Table2[[#This Row],[rxn]]="BIOSYN-BIODILAERO")</f>
        <v>0</v>
      </c>
      <c r="J35" s="1" t="str">
        <f>IF(Table2[[#This Row],[In GSM?]],_xlfn.TEXTAFTER(Table2[[#This Row],[rxn]],"RXN-",,,,"BIOMASS_RT_CLIM"),"")</f>
        <v/>
      </c>
      <c r="K35" s="1" t="str">
        <f>IF(Table2[[#This Row],[In GSM?]],_xlfn.TEXTBEFORE(SUBSTITUTE(Table2[[#This Row],[rxn name]],"_REV-","_FWD-"),"_FWD-",,,,Table2[[#This Row],[rxn name]]),"")</f>
        <v/>
      </c>
      <c r="L35" s="1" t="str">
        <f>IF(Table2[[#This Row],[In GSM?]],_xlfn.TEXTBEFORE(_xlfn.TEXTAFTER(Table2[[#This Row],[rxn name]],Table2[[#This Row],[b4 FWD/REV]]&amp;"_",,,,"FWD"),"-",,,,"FWD"),"")</f>
        <v/>
      </c>
      <c r="M35" s="1" t="str" cm="1">
        <f t="array" ref="M35">IF(Table2[[#This Row],[In GSM?]],_xlfn.SWITCH(Table2[[#This Row],[dir]],"FWD",Table2[[#This Row],[max]],"REV",-Table2[[#This Row],[min]])/1000,"")</f>
        <v/>
      </c>
      <c r="N35" s="1" t="str" cm="1">
        <f t="array" ref="N35">IF(Table2[[#This Row],[In GSM?]],_xlfn.SWITCH(Table2[[#This Row],[dir]],"FWD",Table2[[#This Row],[min]],"REV",-Table2[[#This Row],[max]])/1000,"")</f>
        <v/>
      </c>
      <c r="O35">
        <v>0</v>
      </c>
      <c r="P35">
        <v>0</v>
      </c>
      <c r="Q35" t="str">
        <v>EX_2mbtoh_e</v>
      </c>
      <c r="S35" t="str">
        <v>EX_alltn_e</v>
      </c>
      <c r="V35" s="5"/>
    </row>
    <row r="36" spans="1:22" ht="17" x14ac:dyDescent="0.25">
      <c r="A36" t="s">
        <v>1137</v>
      </c>
      <c r="B36">
        <v>0</v>
      </c>
      <c r="C36">
        <v>0</v>
      </c>
      <c r="E36" s="5" t="s">
        <v>3582</v>
      </c>
      <c r="F36" s="1" t="str">
        <f t="shared" si="0"/>
        <v>ENZLOAD-3HAD40_m_REV-rt7207_m</v>
      </c>
      <c r="G36" s="1">
        <f t="shared" si="1"/>
        <v>0.16091548999999999</v>
      </c>
      <c r="H36" s="1">
        <f t="shared" si="2"/>
        <v>0</v>
      </c>
      <c r="I36" s="1" t="b">
        <f>OR(LEFT(Table2[[#This Row],[rxn]],4)="RXN-",Table2[[#This Row],[rxn]]="BIOSYN-BIODILAERO")</f>
        <v>0</v>
      </c>
      <c r="J36" s="1" t="str">
        <f>IF(Table2[[#This Row],[In GSM?]],_xlfn.TEXTAFTER(Table2[[#This Row],[rxn]],"RXN-",,,,"BIOMASS_RT_CLIM"),"")</f>
        <v/>
      </c>
      <c r="K36" s="1" t="str">
        <f>IF(Table2[[#This Row],[In GSM?]],_xlfn.TEXTBEFORE(SUBSTITUTE(Table2[[#This Row],[rxn name]],"_REV-","_FWD-"),"_FWD-",,,,Table2[[#This Row],[rxn name]]),"")</f>
        <v/>
      </c>
      <c r="L36" s="1" t="str">
        <f>IF(Table2[[#This Row],[In GSM?]],_xlfn.TEXTBEFORE(_xlfn.TEXTAFTER(Table2[[#This Row],[rxn name]],Table2[[#This Row],[b4 FWD/REV]]&amp;"_",,,,"FWD"),"-",,,,"FWD"),"")</f>
        <v/>
      </c>
      <c r="M36" s="1" t="str" cm="1">
        <f t="array" ref="M36">IF(Table2[[#This Row],[In GSM?]],_xlfn.SWITCH(Table2[[#This Row],[dir]],"FWD",Table2[[#This Row],[max]],"REV",-Table2[[#This Row],[min]])/1000,"")</f>
        <v/>
      </c>
      <c r="N36" s="1" t="str" cm="1">
        <f t="array" ref="N36">IF(Table2[[#This Row],[In GSM?]],_xlfn.SWITCH(Table2[[#This Row],[dir]],"FWD",Table2[[#This Row],[min]],"REV",-Table2[[#This Row],[max]])/1000,"")</f>
        <v/>
      </c>
      <c r="O36">
        <v>0</v>
      </c>
      <c r="P36">
        <v>0</v>
      </c>
      <c r="Q36" t="str">
        <v>EX_2mbac_e</v>
      </c>
      <c r="S36" t="str">
        <v>EX_tre_e</v>
      </c>
      <c r="V36" s="5"/>
    </row>
    <row r="37" spans="1:22" ht="17" x14ac:dyDescent="0.25">
      <c r="A37" t="s">
        <v>1138</v>
      </c>
      <c r="B37">
        <v>0</v>
      </c>
      <c r="C37">
        <v>0</v>
      </c>
      <c r="E37" s="5" t="s">
        <v>3583</v>
      </c>
      <c r="F37" s="1" t="str">
        <f t="shared" si="0"/>
        <v>ENZLOAD-3HAD60_c_FWD-rt0302</v>
      </c>
      <c r="G37" s="1">
        <f t="shared" si="1"/>
        <v>0</v>
      </c>
      <c r="H37" s="1">
        <f t="shared" si="2"/>
        <v>8.1999999999999994E-6</v>
      </c>
      <c r="I37" s="1" t="b">
        <f>OR(LEFT(Table2[[#This Row],[rxn]],4)="RXN-",Table2[[#This Row],[rxn]]="BIOSYN-BIODILAERO")</f>
        <v>0</v>
      </c>
      <c r="J37" s="1" t="str">
        <f>IF(Table2[[#This Row],[In GSM?]],_xlfn.TEXTAFTER(Table2[[#This Row],[rxn]],"RXN-",,,,"BIOMASS_RT_CLIM"),"")</f>
        <v/>
      </c>
      <c r="K37" s="1" t="str">
        <f>IF(Table2[[#This Row],[In GSM?]],_xlfn.TEXTBEFORE(SUBSTITUTE(Table2[[#This Row],[rxn name]],"_REV-","_FWD-"),"_FWD-",,,,Table2[[#This Row],[rxn name]]),"")</f>
        <v/>
      </c>
      <c r="L37" s="1" t="str">
        <f>IF(Table2[[#This Row],[In GSM?]],_xlfn.TEXTBEFORE(_xlfn.TEXTAFTER(Table2[[#This Row],[rxn name]],Table2[[#This Row],[b4 FWD/REV]]&amp;"_",,,,"FWD"),"-",,,,"FWD"),"")</f>
        <v/>
      </c>
      <c r="M37" s="1" t="str" cm="1">
        <f t="array" ref="M37">IF(Table2[[#This Row],[In GSM?]],_xlfn.SWITCH(Table2[[#This Row],[dir]],"FWD",Table2[[#This Row],[max]],"REV",-Table2[[#This Row],[min]])/1000,"")</f>
        <v/>
      </c>
      <c r="N37" s="1" t="str" cm="1">
        <f t="array" ref="N37">IF(Table2[[#This Row],[In GSM?]],_xlfn.SWITCH(Table2[[#This Row],[dir]],"FWD",Table2[[#This Row],[min]],"REV",-Table2[[#This Row],[max]])/1000,"")</f>
        <v/>
      </c>
      <c r="O37">
        <v>0</v>
      </c>
      <c r="P37">
        <v>0</v>
      </c>
      <c r="Q37" t="str">
        <v>EX_2mbac_e</v>
      </c>
      <c r="S37" t="str">
        <v>EX_gam6p_e</v>
      </c>
      <c r="V37" s="5"/>
    </row>
    <row r="38" spans="1:22" ht="17" x14ac:dyDescent="0.25">
      <c r="A38" t="s">
        <v>1139</v>
      </c>
      <c r="B38">
        <v>0</v>
      </c>
      <c r="C38">
        <v>0</v>
      </c>
      <c r="E38" s="5" t="s">
        <v>3584</v>
      </c>
      <c r="F38" s="1" t="str">
        <f t="shared" si="0"/>
        <v>ENZLOAD-3HAD60_m_FWD-rt7207_m</v>
      </c>
      <c r="G38" s="1">
        <f t="shared" si="1"/>
        <v>0.16091548999999999</v>
      </c>
      <c r="H38" s="1">
        <f t="shared" si="2"/>
        <v>0</v>
      </c>
      <c r="I38" s="1" t="b">
        <f>OR(LEFT(Table2[[#This Row],[rxn]],4)="RXN-",Table2[[#This Row],[rxn]]="BIOSYN-BIODILAERO")</f>
        <v>0</v>
      </c>
      <c r="J38" s="1" t="str">
        <f>IF(Table2[[#This Row],[In GSM?]],_xlfn.TEXTAFTER(Table2[[#This Row],[rxn]],"RXN-",,,,"BIOMASS_RT_CLIM"),"")</f>
        <v/>
      </c>
      <c r="K38" s="1" t="str">
        <f>IF(Table2[[#This Row],[In GSM?]],_xlfn.TEXTBEFORE(SUBSTITUTE(Table2[[#This Row],[rxn name]],"_REV-","_FWD-"),"_FWD-",,,,Table2[[#This Row],[rxn name]]),"")</f>
        <v/>
      </c>
      <c r="L38" s="1" t="str">
        <f>IF(Table2[[#This Row],[In GSM?]],_xlfn.TEXTBEFORE(_xlfn.TEXTAFTER(Table2[[#This Row],[rxn name]],Table2[[#This Row],[b4 FWD/REV]]&amp;"_",,,,"FWD"),"-",,,,"FWD"),"")</f>
        <v/>
      </c>
      <c r="M38" s="1" t="str" cm="1">
        <f t="array" ref="M38">IF(Table2[[#This Row],[In GSM?]],_xlfn.SWITCH(Table2[[#This Row],[dir]],"FWD",Table2[[#This Row],[max]],"REV",-Table2[[#This Row],[min]])/1000,"")</f>
        <v/>
      </c>
      <c r="N38" s="1" t="str" cm="1">
        <f t="array" ref="N38">IF(Table2[[#This Row],[In GSM?]],_xlfn.SWITCH(Table2[[#This Row],[dir]],"FWD",Table2[[#This Row],[min]],"REV",-Table2[[#This Row],[max]])/1000,"")</f>
        <v/>
      </c>
      <c r="O38">
        <v>5.3052378178000001</v>
      </c>
      <c r="P38">
        <v>0</v>
      </c>
      <c r="Q38" t="str">
        <v>EX_akg_e</v>
      </c>
      <c r="S38" t="str">
        <v>EX_nh4_e</v>
      </c>
      <c r="V38" s="5"/>
    </row>
    <row r="39" spans="1:22" ht="17" x14ac:dyDescent="0.25">
      <c r="A39" t="s">
        <v>1140</v>
      </c>
      <c r="B39">
        <v>0</v>
      </c>
      <c r="C39">
        <v>0</v>
      </c>
      <c r="E39" s="5" t="s">
        <v>3585</v>
      </c>
      <c r="F39" s="1" t="str">
        <f t="shared" si="0"/>
        <v>ENZLOAD-3HAD60_m_REV-rt7207_m</v>
      </c>
      <c r="G39" s="1">
        <f t="shared" si="1"/>
        <v>0.16091548999999999</v>
      </c>
      <c r="H39" s="1">
        <f t="shared" si="2"/>
        <v>0</v>
      </c>
      <c r="I39" s="1" t="b">
        <f>OR(LEFT(Table2[[#This Row],[rxn]],4)="RXN-",Table2[[#This Row],[rxn]]="BIOSYN-BIODILAERO")</f>
        <v>0</v>
      </c>
      <c r="J39" s="1" t="str">
        <f>IF(Table2[[#This Row],[In GSM?]],_xlfn.TEXTAFTER(Table2[[#This Row],[rxn]],"RXN-",,,,"BIOMASS_RT_CLIM"),"")</f>
        <v/>
      </c>
      <c r="K39" s="1" t="str">
        <f>IF(Table2[[#This Row],[In GSM?]],_xlfn.TEXTBEFORE(SUBSTITUTE(Table2[[#This Row],[rxn name]],"_REV-","_FWD-"),"_FWD-",,,,Table2[[#This Row],[rxn name]]),"")</f>
        <v/>
      </c>
      <c r="L39" s="1" t="str">
        <f>IF(Table2[[#This Row],[In GSM?]],_xlfn.TEXTBEFORE(_xlfn.TEXTAFTER(Table2[[#This Row],[rxn name]],Table2[[#This Row],[b4 FWD/REV]]&amp;"_",,,,"FWD"),"-",,,,"FWD"),"")</f>
        <v/>
      </c>
      <c r="M39" s="1" t="str" cm="1">
        <f t="array" ref="M39">IF(Table2[[#This Row],[In GSM?]],_xlfn.SWITCH(Table2[[#This Row],[dir]],"FWD",Table2[[#This Row],[max]],"REV",-Table2[[#This Row],[min]])/1000,"")</f>
        <v/>
      </c>
      <c r="N39" s="1" t="str" cm="1">
        <f t="array" ref="N39">IF(Table2[[#This Row],[In GSM?]],_xlfn.SWITCH(Table2[[#This Row],[dir]],"FWD",Table2[[#This Row],[min]],"REV",-Table2[[#This Row],[max]])/1000,"")</f>
        <v/>
      </c>
      <c r="O39">
        <v>0</v>
      </c>
      <c r="P39">
        <v>0</v>
      </c>
      <c r="Q39" t="str">
        <v>EX_akg_e</v>
      </c>
      <c r="S39" t="str">
        <v>EX_hco3_e</v>
      </c>
      <c r="V39" s="5"/>
    </row>
    <row r="40" spans="1:22" ht="17" x14ac:dyDescent="0.25">
      <c r="A40" t="s">
        <v>1141</v>
      </c>
      <c r="B40">
        <v>0</v>
      </c>
      <c r="C40">
        <v>0</v>
      </c>
      <c r="E40" s="5" t="s">
        <v>3586</v>
      </c>
      <c r="F40" s="1" t="str">
        <f t="shared" si="0"/>
        <v>ENZLOAD-3HAD80_c_FWD-rt0302</v>
      </c>
      <c r="G40" s="1">
        <f t="shared" si="1"/>
        <v>0</v>
      </c>
      <c r="H40" s="1">
        <f t="shared" si="2"/>
        <v>8.1999999999999994E-6</v>
      </c>
      <c r="I40" s="1" t="b">
        <f>OR(LEFT(Table2[[#This Row],[rxn]],4)="RXN-",Table2[[#This Row],[rxn]]="BIOSYN-BIODILAERO")</f>
        <v>0</v>
      </c>
      <c r="J40" s="1" t="str">
        <f>IF(Table2[[#This Row],[In GSM?]],_xlfn.TEXTAFTER(Table2[[#This Row],[rxn]],"RXN-",,,,"BIOMASS_RT_CLIM"),"")</f>
        <v/>
      </c>
      <c r="K40" s="1" t="str">
        <f>IF(Table2[[#This Row],[In GSM?]],_xlfn.TEXTBEFORE(SUBSTITUTE(Table2[[#This Row],[rxn name]],"_REV-","_FWD-"),"_FWD-",,,,Table2[[#This Row],[rxn name]]),"")</f>
        <v/>
      </c>
      <c r="L40" s="1" t="str">
        <f>IF(Table2[[#This Row],[In GSM?]],_xlfn.TEXTBEFORE(_xlfn.TEXTAFTER(Table2[[#This Row],[rxn name]],Table2[[#This Row],[b4 FWD/REV]]&amp;"_",,,,"FWD"),"-",,,,"FWD"),"")</f>
        <v/>
      </c>
      <c r="M40" s="1" t="str" cm="1">
        <f t="array" ref="M40">IF(Table2[[#This Row],[In GSM?]],_xlfn.SWITCH(Table2[[#This Row],[dir]],"FWD",Table2[[#This Row],[max]],"REV",-Table2[[#This Row],[min]])/1000,"")</f>
        <v/>
      </c>
      <c r="N40" s="1" t="str" cm="1">
        <f t="array" ref="N40">IF(Table2[[#This Row],[In GSM?]],_xlfn.SWITCH(Table2[[#This Row],[dir]],"FWD",Table2[[#This Row],[min]],"REV",-Table2[[#This Row],[max]])/1000,"")</f>
        <v/>
      </c>
      <c r="O40">
        <v>0</v>
      </c>
      <c r="P40">
        <v>0</v>
      </c>
      <c r="Q40" t="str">
        <v>EX_2phetoh_e</v>
      </c>
      <c r="S40" t="str">
        <v>EX_co2_e</v>
      </c>
      <c r="V40" s="5"/>
    </row>
    <row r="41" spans="1:22" ht="17" x14ac:dyDescent="0.25">
      <c r="A41" t="s">
        <v>1142</v>
      </c>
      <c r="B41">
        <v>0</v>
      </c>
      <c r="C41">
        <v>0</v>
      </c>
      <c r="E41" s="5" t="s">
        <v>3587</v>
      </c>
      <c r="F41" s="1" t="str">
        <f t="shared" si="0"/>
        <v>ENZLOAD-3HAD80_m_FWD-rt7207_m</v>
      </c>
      <c r="G41" s="1">
        <f t="shared" si="1"/>
        <v>0.16091548999999999</v>
      </c>
      <c r="H41" s="1">
        <f t="shared" si="2"/>
        <v>0</v>
      </c>
      <c r="I41" s="1" t="b">
        <f>OR(LEFT(Table2[[#This Row],[rxn]],4)="RXN-",Table2[[#This Row],[rxn]]="BIOSYN-BIODILAERO")</f>
        <v>0</v>
      </c>
      <c r="J41" s="1" t="str">
        <f>IF(Table2[[#This Row],[In GSM?]],_xlfn.TEXTAFTER(Table2[[#This Row],[rxn]],"RXN-",,,,"BIOMASS_RT_CLIM"),"")</f>
        <v/>
      </c>
      <c r="K41" s="1" t="str">
        <f>IF(Table2[[#This Row],[In GSM?]],_xlfn.TEXTBEFORE(SUBSTITUTE(Table2[[#This Row],[rxn name]],"_REV-","_FWD-"),"_FWD-",,,,Table2[[#This Row],[rxn name]]),"")</f>
        <v/>
      </c>
      <c r="L41" s="1" t="str">
        <f>IF(Table2[[#This Row],[In GSM?]],_xlfn.TEXTBEFORE(_xlfn.TEXTAFTER(Table2[[#This Row],[rxn name]],Table2[[#This Row],[b4 FWD/REV]]&amp;"_",,,,"FWD"),"-",,,,"FWD"),"")</f>
        <v/>
      </c>
      <c r="M41" s="1" t="str" cm="1">
        <f t="array" ref="M41">IF(Table2[[#This Row],[In GSM?]],_xlfn.SWITCH(Table2[[#This Row],[dir]],"FWD",Table2[[#This Row],[max]],"REV",-Table2[[#This Row],[min]])/1000,"")</f>
        <v/>
      </c>
      <c r="N41" s="1" t="str" cm="1">
        <f t="array" ref="N41">IF(Table2[[#This Row],[In GSM?]],_xlfn.SWITCH(Table2[[#This Row],[dir]],"FWD",Table2[[#This Row],[min]],"REV",-Table2[[#This Row],[max]])/1000,"")</f>
        <v/>
      </c>
      <c r="O41">
        <v>0</v>
      </c>
      <c r="P41">
        <v>0</v>
      </c>
      <c r="Q41" t="str">
        <v>EX_2phetoh_e</v>
      </c>
      <c r="S41" t="str">
        <v>EX_chol_e</v>
      </c>
      <c r="V41" s="5"/>
    </row>
    <row r="42" spans="1:22" ht="17" x14ac:dyDescent="0.25">
      <c r="A42" t="s">
        <v>1143</v>
      </c>
      <c r="B42">
        <v>0</v>
      </c>
      <c r="C42">
        <v>0</v>
      </c>
      <c r="E42" s="5" t="s">
        <v>3588</v>
      </c>
      <c r="F42" s="1" t="str">
        <f t="shared" si="0"/>
        <v>ENZLOAD-3HAD80_m_REV-rt7207_m</v>
      </c>
      <c r="G42" s="1">
        <f t="shared" si="1"/>
        <v>0.16091548999999999</v>
      </c>
      <c r="H42" s="1">
        <f t="shared" si="2"/>
        <v>0</v>
      </c>
      <c r="I42" s="1" t="b">
        <f>OR(LEFT(Table2[[#This Row],[rxn]],4)="RXN-",Table2[[#This Row],[rxn]]="BIOSYN-BIODILAERO")</f>
        <v>0</v>
      </c>
      <c r="J42" s="1" t="str">
        <f>IF(Table2[[#This Row],[In GSM?]],_xlfn.TEXTAFTER(Table2[[#This Row],[rxn]],"RXN-",,,,"BIOMASS_RT_CLIM"),"")</f>
        <v/>
      </c>
      <c r="K42" s="1" t="str">
        <f>IF(Table2[[#This Row],[In GSM?]],_xlfn.TEXTBEFORE(SUBSTITUTE(Table2[[#This Row],[rxn name]],"_REV-","_FWD-"),"_FWD-",,,,Table2[[#This Row],[rxn name]]),"")</f>
        <v/>
      </c>
      <c r="L42" s="1" t="str">
        <f>IF(Table2[[#This Row],[In GSM?]],_xlfn.TEXTBEFORE(_xlfn.TEXTAFTER(Table2[[#This Row],[rxn name]],Table2[[#This Row],[b4 FWD/REV]]&amp;"_",,,,"FWD"),"-",,,,"FWD"),"")</f>
        <v/>
      </c>
      <c r="M42" s="1" t="str" cm="1">
        <f t="array" ref="M42">IF(Table2[[#This Row],[In GSM?]],_xlfn.SWITCH(Table2[[#This Row],[dir]],"FWD",Table2[[#This Row],[max]],"REV",-Table2[[#This Row],[min]])/1000,"")</f>
        <v/>
      </c>
      <c r="N42" s="1" t="str" cm="1">
        <f t="array" ref="N42">IF(Table2[[#This Row],[In GSM?]],_xlfn.SWITCH(Table2[[#This Row],[dir]],"FWD",Table2[[#This Row],[min]],"REV",-Table2[[#This Row],[max]])/1000,"")</f>
        <v/>
      </c>
      <c r="O42">
        <v>0</v>
      </c>
      <c r="P42">
        <v>0</v>
      </c>
      <c r="Q42" t="str">
        <v>EX_3mbald_e</v>
      </c>
      <c r="S42" t="str">
        <v>EX_cit_e</v>
      </c>
      <c r="V42" s="5"/>
    </row>
    <row r="43" spans="1:22" ht="17" x14ac:dyDescent="0.25">
      <c r="A43" t="s">
        <v>1144</v>
      </c>
      <c r="B43">
        <v>0</v>
      </c>
      <c r="C43">
        <v>0</v>
      </c>
      <c r="E43" s="5" t="s">
        <v>3589</v>
      </c>
      <c r="F43" s="1" t="str">
        <f t="shared" si="0"/>
        <v>ENZLOAD-3HAO_c_FWD-rt0234</v>
      </c>
      <c r="G43" s="1">
        <f t="shared" si="1"/>
        <v>0</v>
      </c>
      <c r="H43" s="1">
        <f t="shared" si="2"/>
        <v>0</v>
      </c>
      <c r="I43" s="1" t="b">
        <f>OR(LEFT(Table2[[#This Row],[rxn]],4)="RXN-",Table2[[#This Row],[rxn]]="BIOSYN-BIODILAERO")</f>
        <v>0</v>
      </c>
      <c r="J43" s="1" t="str">
        <f>IF(Table2[[#This Row],[In GSM?]],_xlfn.TEXTAFTER(Table2[[#This Row],[rxn]],"RXN-",,,,"BIOMASS_RT_CLIM"),"")</f>
        <v/>
      </c>
      <c r="K43" s="1" t="str">
        <f>IF(Table2[[#This Row],[In GSM?]],_xlfn.TEXTBEFORE(SUBSTITUTE(Table2[[#This Row],[rxn name]],"_REV-","_FWD-"),"_FWD-",,,,Table2[[#This Row],[rxn name]]),"")</f>
        <v/>
      </c>
      <c r="L43" s="1" t="str">
        <f>IF(Table2[[#This Row],[In GSM?]],_xlfn.TEXTBEFORE(_xlfn.TEXTAFTER(Table2[[#This Row],[rxn name]],Table2[[#This Row],[b4 FWD/REV]]&amp;"_",,,,"FWD"),"-",,,,"FWD"),"")</f>
        <v/>
      </c>
      <c r="M43" s="1" t="str" cm="1">
        <f t="array" ref="M43">IF(Table2[[#This Row],[In GSM?]],_xlfn.SWITCH(Table2[[#This Row],[dir]],"FWD",Table2[[#This Row],[max]],"REV",-Table2[[#This Row],[min]])/1000,"")</f>
        <v/>
      </c>
      <c r="N43" s="1" t="str" cm="1">
        <f t="array" ref="N43">IF(Table2[[#This Row],[In GSM?]],_xlfn.SWITCH(Table2[[#This Row],[dir]],"FWD",Table2[[#This Row],[min]],"REV",-Table2[[#This Row],[max]])/1000,"")</f>
        <v/>
      </c>
      <c r="O43">
        <v>0</v>
      </c>
      <c r="P43">
        <v>0</v>
      </c>
      <c r="Q43" t="str">
        <v>EX_3mbald_e</v>
      </c>
      <c r="S43" t="str">
        <v>EX_cytd_e</v>
      </c>
      <c r="V43" s="5"/>
    </row>
    <row r="44" spans="1:22" ht="17" x14ac:dyDescent="0.25">
      <c r="A44" t="s">
        <v>1145</v>
      </c>
      <c r="B44">
        <v>0</v>
      </c>
      <c r="C44">
        <v>0</v>
      </c>
      <c r="E44" s="5" t="s">
        <v>3590</v>
      </c>
      <c r="F44" s="1" t="str">
        <f t="shared" si="0"/>
        <v>ENZLOAD-3HBHYOX_c_FWD-rt5813</v>
      </c>
      <c r="G44" s="1">
        <f t="shared" si="1"/>
        <v>0</v>
      </c>
      <c r="H44" s="1">
        <f t="shared" si="2"/>
        <v>0</v>
      </c>
      <c r="I44" s="1" t="b">
        <f>OR(LEFT(Table2[[#This Row],[rxn]],4)="RXN-",Table2[[#This Row],[rxn]]="BIOSYN-BIODILAERO")</f>
        <v>0</v>
      </c>
      <c r="J44" s="1" t="str">
        <f>IF(Table2[[#This Row],[In GSM?]],_xlfn.TEXTAFTER(Table2[[#This Row],[rxn]],"RXN-",,,,"BIOMASS_RT_CLIM"),"")</f>
        <v/>
      </c>
      <c r="K44" s="1" t="str">
        <f>IF(Table2[[#This Row],[In GSM?]],_xlfn.TEXTBEFORE(SUBSTITUTE(Table2[[#This Row],[rxn name]],"_REV-","_FWD-"),"_FWD-",,,,Table2[[#This Row],[rxn name]]),"")</f>
        <v/>
      </c>
      <c r="L44" s="1" t="str">
        <f>IF(Table2[[#This Row],[In GSM?]],_xlfn.TEXTBEFORE(_xlfn.TEXTAFTER(Table2[[#This Row],[rxn name]],Table2[[#This Row],[b4 FWD/REV]]&amp;"_",,,,"FWD"),"-",,,,"FWD"),"")</f>
        <v/>
      </c>
      <c r="M44" s="1" t="str" cm="1">
        <f t="array" ref="M44">IF(Table2[[#This Row],[In GSM?]],_xlfn.SWITCH(Table2[[#This Row],[dir]],"FWD",Table2[[#This Row],[max]],"REV",-Table2[[#This Row],[min]])/1000,"")</f>
        <v/>
      </c>
      <c r="N44" s="1" t="str" cm="1">
        <f t="array" ref="N44">IF(Table2[[#This Row],[In GSM?]],_xlfn.SWITCH(Table2[[#This Row],[dir]],"FWD",Table2[[#This Row],[min]],"REV",-Table2[[#This Row],[max]])/1000,"")</f>
        <v/>
      </c>
      <c r="O44">
        <v>3.2790914931500001</v>
      </c>
      <c r="P44">
        <v>0</v>
      </c>
      <c r="Q44" t="str">
        <v>EX_4abz_e</v>
      </c>
      <c r="S44" t="str">
        <v>EX_csn_e</v>
      </c>
      <c r="V44" s="5"/>
    </row>
    <row r="45" spans="1:22" ht="17" x14ac:dyDescent="0.25">
      <c r="A45" t="s">
        <v>1146</v>
      </c>
      <c r="B45">
        <v>0</v>
      </c>
      <c r="C45">
        <v>0</v>
      </c>
      <c r="E45" s="5" t="s">
        <v>3591</v>
      </c>
      <c r="F45" s="1" t="str">
        <f t="shared" si="0"/>
        <v>ENZLOAD-3HBRDH_c_FWD-rt4427</v>
      </c>
      <c r="G45" s="1">
        <f t="shared" si="1"/>
        <v>0.19677755999999999</v>
      </c>
      <c r="H45" s="1">
        <f t="shared" si="2"/>
        <v>0</v>
      </c>
      <c r="I45" s="1" t="b">
        <f>OR(LEFT(Table2[[#This Row],[rxn]],4)="RXN-",Table2[[#This Row],[rxn]]="BIOSYN-BIODILAERO")</f>
        <v>0</v>
      </c>
      <c r="J45" s="1" t="str">
        <f>IF(Table2[[#This Row],[In GSM?]],_xlfn.TEXTAFTER(Table2[[#This Row],[rxn]],"RXN-",,,,"BIOMASS_RT_CLIM"),"")</f>
        <v/>
      </c>
      <c r="K45" s="1" t="str">
        <f>IF(Table2[[#This Row],[In GSM?]],_xlfn.TEXTBEFORE(SUBSTITUTE(Table2[[#This Row],[rxn name]],"_REV-","_FWD-"),"_FWD-",,,,Table2[[#This Row],[rxn name]]),"")</f>
        <v/>
      </c>
      <c r="L45" s="1" t="str">
        <f>IF(Table2[[#This Row],[In GSM?]],_xlfn.TEXTBEFORE(_xlfn.TEXTAFTER(Table2[[#This Row],[rxn name]],Table2[[#This Row],[b4 FWD/REV]]&amp;"_",,,,"FWD"),"-",,,,"FWD"),"")</f>
        <v/>
      </c>
      <c r="M45" s="1" t="str" cm="1">
        <f t="array" ref="M45">IF(Table2[[#This Row],[In GSM?]],_xlfn.SWITCH(Table2[[#This Row],[dir]],"FWD",Table2[[#This Row],[max]],"REV",-Table2[[#This Row],[min]])/1000,"")</f>
        <v/>
      </c>
      <c r="N45" s="1" t="str" cm="1">
        <f t="array" ref="N45">IF(Table2[[#This Row],[In GSM?]],_xlfn.SWITCH(Table2[[#This Row],[dir]],"FWD",Table2[[#This Row],[min]],"REV",-Table2[[#This Row],[max]])/1000,"")</f>
        <v/>
      </c>
      <c r="O45">
        <v>0</v>
      </c>
      <c r="P45">
        <v>-0.25</v>
      </c>
      <c r="Q45" t="str">
        <v>EX_4abz_e</v>
      </c>
      <c r="S45" t="str">
        <v>EX_arab__D_e</v>
      </c>
      <c r="V45" s="5"/>
    </row>
    <row r="46" spans="1:22" ht="17" x14ac:dyDescent="0.25">
      <c r="A46" t="s">
        <v>1147</v>
      </c>
      <c r="B46">
        <v>0</v>
      </c>
      <c r="C46">
        <v>0</v>
      </c>
      <c r="E46" s="5" t="s">
        <v>3592</v>
      </c>
      <c r="F46" s="1" t="str">
        <f t="shared" si="0"/>
        <v>ENZLOAD-3HBRDH_c_REV-rt4427</v>
      </c>
      <c r="G46" s="1">
        <f t="shared" si="1"/>
        <v>0.19677755999999999</v>
      </c>
      <c r="H46" s="1">
        <f t="shared" si="2"/>
        <v>0</v>
      </c>
      <c r="I46" s="1" t="b">
        <f>OR(LEFT(Table2[[#This Row],[rxn]],4)="RXN-",Table2[[#This Row],[rxn]]="BIOSYN-BIODILAERO")</f>
        <v>0</v>
      </c>
      <c r="J46" s="1" t="str">
        <f>IF(Table2[[#This Row],[In GSM?]],_xlfn.TEXTAFTER(Table2[[#This Row],[rxn]],"RXN-",,,,"BIOMASS_RT_CLIM"),"")</f>
        <v/>
      </c>
      <c r="K46" s="1" t="str">
        <f>IF(Table2[[#This Row],[In GSM?]],_xlfn.TEXTBEFORE(SUBSTITUTE(Table2[[#This Row],[rxn name]],"_REV-","_FWD-"),"_FWD-",,,,Table2[[#This Row],[rxn name]]),"")</f>
        <v/>
      </c>
      <c r="L46" s="1" t="str">
        <f>IF(Table2[[#This Row],[In GSM?]],_xlfn.TEXTBEFORE(_xlfn.TEXTAFTER(Table2[[#This Row],[rxn name]],Table2[[#This Row],[b4 FWD/REV]]&amp;"_",,,,"FWD"),"-",,,,"FWD"),"")</f>
        <v/>
      </c>
      <c r="M46" s="1" t="str" cm="1">
        <f t="array" ref="M46">IF(Table2[[#This Row],[In GSM?]],_xlfn.SWITCH(Table2[[#This Row],[dir]],"FWD",Table2[[#This Row],[max]],"REV",-Table2[[#This Row],[min]])/1000,"")</f>
        <v/>
      </c>
      <c r="N46" s="1" t="str" cm="1">
        <f t="array" ref="N46">IF(Table2[[#This Row],[In GSM?]],_xlfn.SWITCH(Table2[[#This Row],[dir]],"FWD",Table2[[#This Row],[min]],"REV",-Table2[[#This Row],[max]])/1000,"")</f>
        <v/>
      </c>
      <c r="O46">
        <v>0</v>
      </c>
      <c r="P46">
        <v>0</v>
      </c>
      <c r="Q46" t="str">
        <v>EX_5aop_e</v>
      </c>
      <c r="S46" t="str">
        <v>EX_fru_e</v>
      </c>
      <c r="V46" s="5"/>
    </row>
    <row r="47" spans="1:22" ht="17" x14ac:dyDescent="0.25">
      <c r="A47" t="s">
        <v>1148</v>
      </c>
      <c r="B47">
        <v>0</v>
      </c>
      <c r="C47">
        <v>0</v>
      </c>
      <c r="E47" s="5" t="s">
        <v>3593</v>
      </c>
      <c r="F47" s="1" t="str">
        <f t="shared" si="0"/>
        <v>ENZLOAD-3HCINNMH_c_FWD-rt6518</v>
      </c>
      <c r="G47" s="1">
        <f t="shared" si="1"/>
        <v>0</v>
      </c>
      <c r="H47" s="1">
        <f t="shared" si="2"/>
        <v>0</v>
      </c>
      <c r="I47" s="1" t="b">
        <f>OR(LEFT(Table2[[#This Row],[rxn]],4)="RXN-",Table2[[#This Row],[rxn]]="BIOSYN-BIODILAERO")</f>
        <v>0</v>
      </c>
      <c r="J47" s="1" t="str">
        <f>IF(Table2[[#This Row],[In GSM?]],_xlfn.TEXTAFTER(Table2[[#This Row],[rxn]],"RXN-",,,,"BIOMASS_RT_CLIM"),"")</f>
        <v/>
      </c>
      <c r="K47" s="1" t="str">
        <f>IF(Table2[[#This Row],[In GSM?]],_xlfn.TEXTBEFORE(SUBSTITUTE(Table2[[#This Row],[rxn name]],"_REV-","_FWD-"),"_FWD-",,,,Table2[[#This Row],[rxn name]]),"")</f>
        <v/>
      </c>
      <c r="L47" s="1" t="str">
        <f>IF(Table2[[#This Row],[In GSM?]],_xlfn.TEXTBEFORE(_xlfn.TEXTAFTER(Table2[[#This Row],[rxn name]],Table2[[#This Row],[b4 FWD/REV]]&amp;"_",,,,"FWD"),"-",,,,"FWD"),"")</f>
        <v/>
      </c>
      <c r="M47" s="1" t="str" cm="1">
        <f t="array" ref="M47">IF(Table2[[#This Row],[In GSM?]],_xlfn.SWITCH(Table2[[#This Row],[dir]],"FWD",Table2[[#This Row],[max]],"REV",-Table2[[#This Row],[min]])/1000,"")</f>
        <v/>
      </c>
      <c r="N47" s="1" t="str" cm="1">
        <f t="array" ref="N47">IF(Table2[[#This Row],[In GSM?]],_xlfn.SWITCH(Table2[[#This Row],[dir]],"FWD",Table2[[#This Row],[min]],"REV",-Table2[[#This Row],[max]])/1000,"")</f>
        <v/>
      </c>
      <c r="O47">
        <v>0</v>
      </c>
      <c r="P47">
        <v>0</v>
      </c>
      <c r="Q47" t="str">
        <v>EX_5aop_e</v>
      </c>
      <c r="S47" t="str">
        <v>EX_gal_e</v>
      </c>
      <c r="V47" s="5"/>
    </row>
    <row r="48" spans="1:22" ht="17" x14ac:dyDescent="0.25">
      <c r="A48" t="s">
        <v>1149</v>
      </c>
      <c r="B48">
        <v>0</v>
      </c>
      <c r="C48">
        <v>0</v>
      </c>
      <c r="E48" s="5" t="s">
        <v>3594</v>
      </c>
      <c r="F48" s="1" t="str">
        <f t="shared" si="0"/>
        <v>ENZLOAD-3HPPPNH_c_FWD-rt6518</v>
      </c>
      <c r="G48" s="1">
        <f t="shared" si="1"/>
        <v>0</v>
      </c>
      <c r="H48" s="1">
        <f t="shared" si="2"/>
        <v>0</v>
      </c>
      <c r="I48" s="1" t="b">
        <f>OR(LEFT(Table2[[#This Row],[rxn]],4)="RXN-",Table2[[#This Row],[rxn]]="BIOSYN-BIODILAERO")</f>
        <v>0</v>
      </c>
      <c r="J48" s="1" t="str">
        <f>IF(Table2[[#This Row],[In GSM?]],_xlfn.TEXTAFTER(Table2[[#This Row],[rxn]],"RXN-",,,,"BIOMASS_RT_CLIM"),"")</f>
        <v/>
      </c>
      <c r="K48" s="1" t="str">
        <f>IF(Table2[[#This Row],[In GSM?]],_xlfn.TEXTBEFORE(SUBSTITUTE(Table2[[#This Row],[rxn name]],"_REV-","_FWD-"),"_FWD-",,,,Table2[[#This Row],[rxn name]]),"")</f>
        <v/>
      </c>
      <c r="L48" s="1" t="str">
        <f>IF(Table2[[#This Row],[In GSM?]],_xlfn.TEXTBEFORE(_xlfn.TEXTAFTER(Table2[[#This Row],[rxn name]],Table2[[#This Row],[b4 FWD/REV]]&amp;"_",,,,"FWD"),"-",,,,"FWD"),"")</f>
        <v/>
      </c>
      <c r="M48" s="1" t="str" cm="1">
        <f t="array" ref="M48">IF(Table2[[#This Row],[In GSM?]],_xlfn.SWITCH(Table2[[#This Row],[dir]],"FWD",Table2[[#This Row],[max]],"REV",-Table2[[#This Row],[min]])/1000,"")</f>
        <v/>
      </c>
      <c r="N48" s="1" t="str" cm="1">
        <f t="array" ref="N48">IF(Table2[[#This Row],[In GSM?]],_xlfn.SWITCH(Table2[[#This Row],[dir]],"FWD",Table2[[#This Row],[min]],"REV",-Table2[[#This Row],[max]])/1000,"")</f>
        <v/>
      </c>
      <c r="O48">
        <v>0</v>
      </c>
      <c r="P48">
        <v>0</v>
      </c>
      <c r="Q48" t="str">
        <v>EX_5fthf_e</v>
      </c>
      <c r="S48" t="str">
        <v>EX_galur_e</v>
      </c>
      <c r="V48" s="5"/>
    </row>
    <row r="49" spans="1:22" ht="17" x14ac:dyDescent="0.25">
      <c r="A49" t="s">
        <v>1150</v>
      </c>
      <c r="B49">
        <v>0</v>
      </c>
      <c r="C49">
        <v>0</v>
      </c>
      <c r="E49" s="5" t="s">
        <v>3595</v>
      </c>
      <c r="F49" s="1" t="str">
        <f t="shared" si="0"/>
        <v>ENZSYN-rt2093</v>
      </c>
      <c r="G49" s="1">
        <f t="shared" si="1"/>
        <v>0</v>
      </c>
      <c r="H49" s="1">
        <f t="shared" si="2"/>
        <v>0</v>
      </c>
      <c r="I49" s="1" t="b">
        <f>OR(LEFT(Table2[[#This Row],[rxn]],4)="RXN-",Table2[[#This Row],[rxn]]="BIOSYN-BIODILAERO")</f>
        <v>0</v>
      </c>
      <c r="J49" s="1" t="str">
        <f>IF(Table2[[#This Row],[In GSM?]],_xlfn.TEXTAFTER(Table2[[#This Row],[rxn]],"RXN-",,,,"BIOMASS_RT_CLIM"),"")</f>
        <v/>
      </c>
      <c r="K49" s="1" t="str">
        <f>IF(Table2[[#This Row],[In GSM?]],_xlfn.TEXTBEFORE(SUBSTITUTE(Table2[[#This Row],[rxn name]],"_REV-","_FWD-"),"_FWD-",,,,Table2[[#This Row],[rxn name]]),"")</f>
        <v/>
      </c>
      <c r="L49" s="1" t="str">
        <f>IF(Table2[[#This Row],[In GSM?]],_xlfn.TEXTBEFORE(_xlfn.TEXTAFTER(Table2[[#This Row],[rxn name]],Table2[[#This Row],[b4 FWD/REV]]&amp;"_",,,,"FWD"),"-",,,,"FWD"),"")</f>
        <v/>
      </c>
      <c r="M49" s="1" t="str" cm="1">
        <f t="array" ref="M49">IF(Table2[[#This Row],[In GSM?]],_xlfn.SWITCH(Table2[[#This Row],[dir]],"FWD",Table2[[#This Row],[max]],"REV",-Table2[[#This Row],[min]])/1000,"")</f>
        <v/>
      </c>
      <c r="N49" s="1" t="str" cm="1">
        <f t="array" ref="N49">IF(Table2[[#This Row],[In GSM?]],_xlfn.SWITCH(Table2[[#This Row],[dir]],"FWD",Table2[[#This Row],[min]],"REV",-Table2[[#This Row],[max]])/1000,"")</f>
        <v/>
      </c>
      <c r="O49">
        <v>0</v>
      </c>
      <c r="P49">
        <v>0</v>
      </c>
      <c r="Q49" t="str">
        <v>EX_5fthf_e</v>
      </c>
      <c r="S49" t="str">
        <v>EX_sbt__D_e</v>
      </c>
      <c r="V49" s="5"/>
    </row>
    <row r="50" spans="1:22" ht="17" x14ac:dyDescent="0.25">
      <c r="A50" t="s">
        <v>1151</v>
      </c>
      <c r="B50">
        <v>0</v>
      </c>
      <c r="C50">
        <v>0</v>
      </c>
      <c r="E50" s="5" t="s">
        <v>15</v>
      </c>
      <c r="F50" s="1" t="str">
        <f t="shared" si="0"/>
        <v>ENZSYN-rt7201</v>
      </c>
      <c r="G50" s="1">
        <f t="shared" si="1"/>
        <v>0</v>
      </c>
      <c r="H50" s="1">
        <f t="shared" si="2"/>
        <v>0</v>
      </c>
      <c r="I50" s="1" t="b">
        <f>OR(LEFT(Table2[[#This Row],[rxn]],4)="RXN-",Table2[[#This Row],[rxn]]="BIOSYN-BIODILAERO")</f>
        <v>0</v>
      </c>
      <c r="J50" s="1" t="str">
        <f>IF(Table2[[#This Row],[In GSM?]],_xlfn.TEXTAFTER(Table2[[#This Row],[rxn]],"RXN-",,,,"BIOMASS_RT_CLIM"),"")</f>
        <v/>
      </c>
      <c r="K50" s="1" t="str">
        <f>IF(Table2[[#This Row],[In GSM?]],_xlfn.TEXTBEFORE(SUBSTITUTE(Table2[[#This Row],[rxn name]],"_REV-","_FWD-"),"_FWD-",,,,Table2[[#This Row],[rxn name]]),"")</f>
        <v/>
      </c>
      <c r="L50" s="1" t="str">
        <f>IF(Table2[[#This Row],[In GSM?]],_xlfn.TEXTBEFORE(_xlfn.TEXTAFTER(Table2[[#This Row],[rxn name]],Table2[[#This Row],[b4 FWD/REV]]&amp;"_",,,,"FWD"),"-",,,,"FWD"),"")</f>
        <v/>
      </c>
      <c r="M50" s="1" t="str" cm="1">
        <f t="array" ref="M50">IF(Table2[[#This Row],[In GSM?]],_xlfn.SWITCH(Table2[[#This Row],[dir]],"FWD",Table2[[#This Row],[max]],"REV",-Table2[[#This Row],[min]])/1000,"")</f>
        <v/>
      </c>
      <c r="N50" s="1" t="str" cm="1">
        <f t="array" ref="N50">IF(Table2[[#This Row],[In GSM?]],_xlfn.SWITCH(Table2[[#This Row],[dir]],"FWD",Table2[[#This Row],[min]],"REV",-Table2[[#This Row],[max]])/1000,"")</f>
        <v/>
      </c>
      <c r="O50">
        <v>0</v>
      </c>
      <c r="P50">
        <v>0</v>
      </c>
      <c r="Q50" t="str">
        <v>EX_dann_e</v>
      </c>
      <c r="S50" t="str">
        <v>EX_glc__D_e</v>
      </c>
      <c r="V50" s="5"/>
    </row>
    <row r="51" spans="1:22" ht="17" x14ac:dyDescent="0.25">
      <c r="A51" t="s">
        <v>1152</v>
      </c>
      <c r="B51">
        <v>0</v>
      </c>
      <c r="C51">
        <v>0</v>
      </c>
      <c r="E51" s="5" t="s">
        <v>16</v>
      </c>
      <c r="F51" s="1" t="str">
        <f t="shared" si="0"/>
        <v>ENZSYN-rt5185</v>
      </c>
      <c r="G51" s="1">
        <f t="shared" si="1"/>
        <v>0</v>
      </c>
      <c r="H51" s="1">
        <f t="shared" si="2"/>
        <v>0</v>
      </c>
      <c r="I51" s="1" t="b">
        <f>OR(LEFT(Table2[[#This Row],[rxn]],4)="RXN-",Table2[[#This Row],[rxn]]="BIOSYN-BIODILAERO")</f>
        <v>0</v>
      </c>
      <c r="J51" s="1" t="str">
        <f>IF(Table2[[#This Row],[In GSM?]],_xlfn.TEXTAFTER(Table2[[#This Row],[rxn]],"RXN-",,,,"BIOMASS_RT_CLIM"),"")</f>
        <v/>
      </c>
      <c r="K51" s="1" t="str">
        <f>IF(Table2[[#This Row],[In GSM?]],_xlfn.TEXTBEFORE(SUBSTITUTE(Table2[[#This Row],[rxn name]],"_REV-","_FWD-"),"_FWD-",,,,Table2[[#This Row],[rxn name]]),"")</f>
        <v/>
      </c>
      <c r="L51" s="1" t="str">
        <f>IF(Table2[[#This Row],[In GSM?]],_xlfn.TEXTBEFORE(_xlfn.TEXTAFTER(Table2[[#This Row],[rxn name]],Table2[[#This Row],[b4 FWD/REV]]&amp;"_",,,,"FWD"),"-",,,,"FWD"),"")</f>
        <v/>
      </c>
      <c r="M51" s="1" t="str" cm="1">
        <f t="array" ref="M51">IF(Table2[[#This Row],[In GSM?]],_xlfn.SWITCH(Table2[[#This Row],[dir]],"FWD",Table2[[#This Row],[max]],"REV",-Table2[[#This Row],[min]])/1000,"")</f>
        <v/>
      </c>
      <c r="N51" s="1" t="str" cm="1">
        <f t="array" ref="N51">IF(Table2[[#This Row],[In GSM?]],_xlfn.SWITCH(Table2[[#This Row],[dir]],"FWD",Table2[[#This Row],[min]],"REV",-Table2[[#This Row],[max]])/1000,"")</f>
        <v/>
      </c>
      <c r="O51">
        <v>0</v>
      </c>
      <c r="P51">
        <v>0</v>
      </c>
      <c r="Q51" t="str">
        <v>EX_dann_e</v>
      </c>
      <c r="S51" t="str">
        <v>EX_man_e</v>
      </c>
      <c r="V51" s="5"/>
    </row>
    <row r="52" spans="1:22" ht="17" x14ac:dyDescent="0.25">
      <c r="A52" t="s">
        <v>1153</v>
      </c>
      <c r="B52">
        <v>0</v>
      </c>
      <c r="C52">
        <v>0</v>
      </c>
      <c r="E52" s="5" t="s">
        <v>17</v>
      </c>
      <c r="F52" s="1" t="str">
        <f t="shared" si="0"/>
        <v>ENZSYN-rt7616</v>
      </c>
      <c r="G52" s="1">
        <f t="shared" si="1"/>
        <v>3.2459999999999998E-5</v>
      </c>
      <c r="H52" s="1">
        <f t="shared" si="2"/>
        <v>3.2459999999999998E-5</v>
      </c>
      <c r="I52" s="1" t="b">
        <f>OR(LEFT(Table2[[#This Row],[rxn]],4)="RXN-",Table2[[#This Row],[rxn]]="BIOSYN-BIODILAERO")</f>
        <v>0</v>
      </c>
      <c r="J52" s="1" t="str">
        <f>IF(Table2[[#This Row],[In GSM?]],_xlfn.TEXTAFTER(Table2[[#This Row],[rxn]],"RXN-",,,,"BIOMASS_RT_CLIM"),"")</f>
        <v/>
      </c>
      <c r="K52" s="1" t="str">
        <f>IF(Table2[[#This Row],[In GSM?]],_xlfn.TEXTBEFORE(SUBSTITUTE(Table2[[#This Row],[rxn name]],"_REV-","_FWD-"),"_FWD-",,,,Table2[[#This Row],[rxn name]]),"")</f>
        <v/>
      </c>
      <c r="L52" s="1" t="str">
        <f>IF(Table2[[#This Row],[In GSM?]],_xlfn.TEXTBEFORE(_xlfn.TEXTAFTER(Table2[[#This Row],[rxn name]],Table2[[#This Row],[b4 FWD/REV]]&amp;"_",,,,"FWD"),"-",,,,"FWD"),"")</f>
        <v/>
      </c>
      <c r="M52" s="1" t="str" cm="1">
        <f t="array" ref="M52">IF(Table2[[#This Row],[In GSM?]],_xlfn.SWITCH(Table2[[#This Row],[dir]],"FWD",Table2[[#This Row],[max]],"REV",-Table2[[#This Row],[min]])/1000,"")</f>
        <v/>
      </c>
      <c r="N52" s="1" t="str" cm="1">
        <f t="array" ref="N52">IF(Table2[[#This Row],[In GSM?]],_xlfn.SWITCH(Table2[[#This Row],[dir]],"FWD",Table2[[#This Row],[min]],"REV",-Table2[[#This Row],[max]])/1000,"")</f>
        <v/>
      </c>
      <c r="O52">
        <v>0</v>
      </c>
      <c r="P52">
        <v>0</v>
      </c>
      <c r="Q52" t="str">
        <v>EX_8aonn_e</v>
      </c>
      <c r="S52" t="str">
        <v>EX_rib__D_e</v>
      </c>
      <c r="V52" s="5"/>
    </row>
    <row r="53" spans="1:22" ht="17" x14ac:dyDescent="0.25">
      <c r="A53" t="s">
        <v>1154</v>
      </c>
      <c r="B53">
        <v>0</v>
      </c>
      <c r="C53">
        <v>0</v>
      </c>
      <c r="E53" s="5" t="s">
        <v>3596</v>
      </c>
      <c r="F53" s="1" t="str">
        <f t="shared" si="0"/>
        <v>ENZSYN-rt6298</v>
      </c>
      <c r="G53" s="1">
        <f t="shared" si="1"/>
        <v>0.22076546999999999</v>
      </c>
      <c r="H53" s="1">
        <f t="shared" si="2"/>
        <v>4.9999999999999998E-7</v>
      </c>
      <c r="I53" s="1" t="b">
        <f>OR(LEFT(Table2[[#This Row],[rxn]],4)="RXN-",Table2[[#This Row],[rxn]]="BIOSYN-BIODILAERO")</f>
        <v>0</v>
      </c>
      <c r="J53" s="1" t="str">
        <f>IF(Table2[[#This Row],[In GSM?]],_xlfn.TEXTAFTER(Table2[[#This Row],[rxn]],"RXN-",,,,"BIOMASS_RT_CLIM"),"")</f>
        <v/>
      </c>
      <c r="K53" s="1" t="str">
        <f>IF(Table2[[#This Row],[In GSM?]],_xlfn.TEXTBEFORE(SUBSTITUTE(Table2[[#This Row],[rxn name]],"_REV-","_FWD-"),"_FWD-",,,,Table2[[#This Row],[rxn name]]),"")</f>
        <v/>
      </c>
      <c r="L53" s="1" t="str">
        <f>IF(Table2[[#This Row],[In GSM?]],_xlfn.TEXTBEFORE(_xlfn.TEXTAFTER(Table2[[#This Row],[rxn name]],Table2[[#This Row],[b4 FWD/REV]]&amp;"_",,,,"FWD"),"-",,,,"FWD"),"")</f>
        <v/>
      </c>
      <c r="M53" s="1" t="str" cm="1">
        <f t="array" ref="M53">IF(Table2[[#This Row],[In GSM?]],_xlfn.SWITCH(Table2[[#This Row],[dir]],"FWD",Table2[[#This Row],[max]],"REV",-Table2[[#This Row],[min]])/1000,"")</f>
        <v/>
      </c>
      <c r="N53" s="1" t="str" cm="1">
        <f t="array" ref="N53">IF(Table2[[#This Row],[In GSM?]],_xlfn.SWITCH(Table2[[#This Row],[dir]],"FWD",Table2[[#This Row],[min]],"REV",-Table2[[#This Row],[max]])/1000,"")</f>
        <v/>
      </c>
      <c r="O53">
        <v>0</v>
      </c>
      <c r="P53">
        <v>0</v>
      </c>
      <c r="Q53" t="str">
        <v>EX_8aonn_e</v>
      </c>
      <c r="S53" t="str">
        <v>EX_xyl__D_e</v>
      </c>
      <c r="V53" s="5"/>
    </row>
    <row r="54" spans="1:22" ht="17" x14ac:dyDescent="0.25">
      <c r="A54" t="s">
        <v>1155</v>
      </c>
      <c r="B54">
        <v>0</v>
      </c>
      <c r="C54">
        <v>0</v>
      </c>
      <c r="E54" s="5" t="s">
        <v>18</v>
      </c>
      <c r="F54" s="1" t="str">
        <f t="shared" si="0"/>
        <v>ENZSYN-rt0150</v>
      </c>
      <c r="G54" s="1">
        <f t="shared" si="1"/>
        <v>0</v>
      </c>
      <c r="H54" s="1">
        <f t="shared" si="2"/>
        <v>0</v>
      </c>
      <c r="I54" s="1" t="b">
        <f>OR(LEFT(Table2[[#This Row],[rxn]],4)="RXN-",Table2[[#This Row],[rxn]]="BIOSYN-BIODILAERO")</f>
        <v>0</v>
      </c>
      <c r="J54" s="1" t="str">
        <f>IF(Table2[[#This Row],[In GSM?]],_xlfn.TEXTAFTER(Table2[[#This Row],[rxn]],"RXN-",,,,"BIOMASS_RT_CLIM"),"")</f>
        <v/>
      </c>
      <c r="K54" s="1" t="str">
        <f>IF(Table2[[#This Row],[In GSM?]],_xlfn.TEXTBEFORE(SUBSTITUTE(Table2[[#This Row],[rxn name]],"_REV-","_FWD-"),"_FWD-",,,,Table2[[#This Row],[rxn name]]),"")</f>
        <v/>
      </c>
      <c r="L54" s="1" t="str">
        <f>IF(Table2[[#This Row],[In GSM?]],_xlfn.TEXTBEFORE(_xlfn.TEXTAFTER(Table2[[#This Row],[rxn name]],Table2[[#This Row],[b4 FWD/REV]]&amp;"_",,,,"FWD"),"-",,,,"FWD"),"")</f>
        <v/>
      </c>
      <c r="M54" s="1" t="str" cm="1">
        <f t="array" ref="M54">IF(Table2[[#This Row],[In GSM?]],_xlfn.SWITCH(Table2[[#This Row],[dir]],"FWD",Table2[[#This Row],[max]],"REV",-Table2[[#This Row],[min]])/1000,"")</f>
        <v/>
      </c>
      <c r="N54" s="1" t="str" cm="1">
        <f t="array" ref="N54">IF(Table2[[#This Row],[In GSM?]],_xlfn.SWITCH(Table2[[#This Row],[dir]],"FWD",Table2[[#This Row],[min]],"REV",-Table2[[#This Row],[max]])/1000,"")</f>
        <v/>
      </c>
      <c r="O54">
        <v>2.9759223135299999</v>
      </c>
      <c r="P54">
        <v>0</v>
      </c>
      <c r="Q54" t="str">
        <v>EX_xan_e</v>
      </c>
      <c r="S54" t="str">
        <v>EX_dca_e</v>
      </c>
      <c r="V54" s="5"/>
    </row>
    <row r="55" spans="1:22" ht="17" x14ac:dyDescent="0.25">
      <c r="A55" t="s">
        <v>1156</v>
      </c>
      <c r="B55">
        <v>0</v>
      </c>
      <c r="C55">
        <v>0</v>
      </c>
      <c r="E55" s="5" t="s">
        <v>19</v>
      </c>
      <c r="F55" s="1" t="str">
        <f t="shared" si="0"/>
        <v>ENZSYN-rt3279</v>
      </c>
      <c r="G55" s="1">
        <f t="shared" si="1"/>
        <v>0</v>
      </c>
      <c r="H55" s="1">
        <f t="shared" si="2"/>
        <v>0</v>
      </c>
      <c r="I55" s="1" t="b">
        <f>OR(LEFT(Table2[[#This Row],[rxn]],4)="RXN-",Table2[[#This Row],[rxn]]="BIOSYN-BIODILAERO")</f>
        <v>0</v>
      </c>
      <c r="J55" s="1" t="str">
        <f>IF(Table2[[#This Row],[In GSM?]],_xlfn.TEXTAFTER(Table2[[#This Row],[rxn]],"RXN-",,,,"BIOMASS_RT_CLIM"),"")</f>
        <v/>
      </c>
      <c r="K55" s="1" t="str">
        <f>IF(Table2[[#This Row],[In GSM?]],_xlfn.TEXTBEFORE(SUBSTITUTE(Table2[[#This Row],[rxn name]],"_REV-","_FWD-"),"_FWD-",,,,Table2[[#This Row],[rxn name]]),"")</f>
        <v/>
      </c>
      <c r="L55" s="1" t="str">
        <f>IF(Table2[[#This Row],[In GSM?]],_xlfn.TEXTBEFORE(_xlfn.TEXTAFTER(Table2[[#This Row],[rxn name]],Table2[[#This Row],[b4 FWD/REV]]&amp;"_",,,,"FWD"),"-",,,,"FWD"),"")</f>
        <v/>
      </c>
      <c r="M55" s="1" t="str" cm="1">
        <f t="array" ref="M55">IF(Table2[[#This Row],[In GSM?]],_xlfn.SWITCH(Table2[[#This Row],[dir]],"FWD",Table2[[#This Row],[max]],"REV",-Table2[[#This Row],[min]])/1000,"")</f>
        <v/>
      </c>
      <c r="N55" s="1" t="str" cm="1">
        <f t="array" ref="N55">IF(Table2[[#This Row],[In GSM?]],_xlfn.SWITCH(Table2[[#This Row],[dir]],"FWD",Table2[[#This Row],[min]],"REV",-Table2[[#This Row],[max]])/1000,"")</f>
        <v/>
      </c>
      <c r="O55">
        <v>0</v>
      </c>
      <c r="P55">
        <v>0</v>
      </c>
      <c r="Q55" t="str">
        <v>EX_xan_e</v>
      </c>
      <c r="S55" t="str">
        <v>EX_dcyt_e</v>
      </c>
      <c r="V55" s="5"/>
    </row>
    <row r="56" spans="1:22" ht="17" x14ac:dyDescent="0.25">
      <c r="A56" t="s">
        <v>1157</v>
      </c>
      <c r="B56">
        <v>0</v>
      </c>
      <c r="C56">
        <v>0</v>
      </c>
      <c r="E56" s="5" t="s">
        <v>3597</v>
      </c>
      <c r="F56" s="1" t="str">
        <f t="shared" si="0"/>
        <v>ENZSYN-rt8106</v>
      </c>
      <c r="G56" s="1">
        <f t="shared" si="1"/>
        <v>0</v>
      </c>
      <c r="H56" s="1">
        <f t="shared" si="2"/>
        <v>0</v>
      </c>
      <c r="I56" s="1" t="b">
        <f>OR(LEFT(Table2[[#This Row],[rxn]],4)="RXN-",Table2[[#This Row],[rxn]]="BIOSYN-BIODILAERO")</f>
        <v>0</v>
      </c>
      <c r="J56" s="1" t="str">
        <f>IF(Table2[[#This Row],[In GSM?]],_xlfn.TEXTAFTER(Table2[[#This Row],[rxn]],"RXN-",,,,"BIOMASS_RT_CLIM"),"")</f>
        <v/>
      </c>
      <c r="K56" s="1" t="str">
        <f>IF(Table2[[#This Row],[In GSM?]],_xlfn.TEXTBEFORE(SUBSTITUTE(Table2[[#This Row],[rxn name]],"_REV-","_FWD-"),"_FWD-",,,,Table2[[#This Row],[rxn name]]),"")</f>
        <v/>
      </c>
      <c r="L56" s="1" t="str">
        <f>IF(Table2[[#This Row],[In GSM?]],_xlfn.TEXTBEFORE(_xlfn.TEXTAFTER(Table2[[#This Row],[rxn name]],Table2[[#This Row],[b4 FWD/REV]]&amp;"_",,,,"FWD"),"-",,,,"FWD"),"")</f>
        <v/>
      </c>
      <c r="M56" s="1" t="str" cm="1">
        <f t="array" ref="M56">IF(Table2[[#This Row],[In GSM?]],_xlfn.SWITCH(Table2[[#This Row],[dir]],"FWD",Table2[[#This Row],[max]],"REV",-Table2[[#This Row],[min]])/1000,"")</f>
        <v/>
      </c>
      <c r="N56" s="1" t="str" cm="1">
        <f t="array" ref="N56">IF(Table2[[#This Row],[In GSM?]],_xlfn.SWITCH(Table2[[#This Row],[dir]],"FWD",Table2[[#This Row],[min]],"REV",-Table2[[#This Row],[max]])/1000,"")</f>
        <v/>
      </c>
      <c r="O56">
        <v>9.8040213395200002</v>
      </c>
      <c r="P56">
        <v>0</v>
      </c>
      <c r="Q56" t="str">
        <v>EX_acald_e</v>
      </c>
      <c r="S56" t="str">
        <v>EX_dttp_e</v>
      </c>
      <c r="V56" s="5"/>
    </row>
    <row r="57" spans="1:22" ht="17" x14ac:dyDescent="0.25">
      <c r="A57" t="s">
        <v>1158</v>
      </c>
      <c r="B57">
        <v>0</v>
      </c>
      <c r="C57">
        <v>0</v>
      </c>
      <c r="E57" s="5" t="s">
        <v>20</v>
      </c>
      <c r="F57" s="1" t="str">
        <f t="shared" si="0"/>
        <v>ENZSYN-rt0208</v>
      </c>
      <c r="G57" s="1">
        <f t="shared" si="1"/>
        <v>0</v>
      </c>
      <c r="H57" s="1">
        <f t="shared" si="2"/>
        <v>0</v>
      </c>
      <c r="I57" s="1" t="b">
        <f>OR(LEFT(Table2[[#This Row],[rxn]],4)="RXN-",Table2[[#This Row],[rxn]]="BIOSYN-BIODILAERO")</f>
        <v>0</v>
      </c>
      <c r="J57" s="1" t="str">
        <f>IF(Table2[[#This Row],[In GSM?]],_xlfn.TEXTAFTER(Table2[[#This Row],[rxn]],"RXN-",,,,"BIOMASS_RT_CLIM"),"")</f>
        <v/>
      </c>
      <c r="K57" s="1" t="str">
        <f>IF(Table2[[#This Row],[In GSM?]],_xlfn.TEXTBEFORE(SUBSTITUTE(Table2[[#This Row],[rxn name]],"_REV-","_FWD-"),"_FWD-",,,,Table2[[#This Row],[rxn name]]),"")</f>
        <v/>
      </c>
      <c r="L57" s="1" t="str">
        <f>IF(Table2[[#This Row],[In GSM?]],_xlfn.TEXTBEFORE(_xlfn.TEXTAFTER(Table2[[#This Row],[rxn name]],Table2[[#This Row],[b4 FWD/REV]]&amp;"_",,,,"FWD"),"-",,,,"FWD"),"")</f>
        <v/>
      </c>
      <c r="M57" s="1" t="str" cm="1">
        <f t="array" ref="M57">IF(Table2[[#This Row],[In GSM?]],_xlfn.SWITCH(Table2[[#This Row],[dir]],"FWD",Table2[[#This Row],[max]],"REV",-Table2[[#This Row],[min]])/1000,"")</f>
        <v/>
      </c>
      <c r="N57" s="1" t="str" cm="1">
        <f t="array" ref="N57">IF(Table2[[#This Row],[In GSM?]],_xlfn.SWITCH(Table2[[#This Row],[dir]],"FWD",Table2[[#This Row],[min]],"REV",-Table2[[#This Row],[max]])/1000,"")</f>
        <v/>
      </c>
      <c r="O57">
        <v>0</v>
      </c>
      <c r="P57">
        <v>0</v>
      </c>
      <c r="Q57" t="str">
        <v>EX_acald_e</v>
      </c>
      <c r="S57" t="str">
        <v>EX_epist_e</v>
      </c>
      <c r="V57" s="5"/>
    </row>
    <row r="58" spans="1:22" ht="17" x14ac:dyDescent="0.25">
      <c r="A58" t="s">
        <v>1159</v>
      </c>
      <c r="B58">
        <v>0</v>
      </c>
      <c r="C58">
        <v>0</v>
      </c>
      <c r="E58" s="5" t="s">
        <v>21</v>
      </c>
      <c r="F58" s="1" t="str">
        <f t="shared" si="0"/>
        <v>ENZSYN-rt5045</v>
      </c>
      <c r="G58" s="1">
        <f t="shared" si="1"/>
        <v>0</v>
      </c>
      <c r="H58" s="1">
        <f t="shared" si="2"/>
        <v>0</v>
      </c>
      <c r="I58" s="1" t="b">
        <f>OR(LEFT(Table2[[#This Row],[rxn]],4)="RXN-",Table2[[#This Row],[rxn]]="BIOSYN-BIODILAERO")</f>
        <v>0</v>
      </c>
      <c r="J58" s="1" t="str">
        <f>IF(Table2[[#This Row],[In GSM?]],_xlfn.TEXTAFTER(Table2[[#This Row],[rxn]],"RXN-",,,,"BIOMASS_RT_CLIM"),"")</f>
        <v/>
      </c>
      <c r="K58" s="1" t="str">
        <f>IF(Table2[[#This Row],[In GSM?]],_xlfn.TEXTBEFORE(SUBSTITUTE(Table2[[#This Row],[rxn name]],"_REV-","_FWD-"),"_FWD-",,,,Table2[[#This Row],[rxn name]]),"")</f>
        <v/>
      </c>
      <c r="L58" s="1" t="str">
        <f>IF(Table2[[#This Row],[In GSM?]],_xlfn.TEXTBEFORE(_xlfn.TEXTAFTER(Table2[[#This Row],[rxn name]],Table2[[#This Row],[b4 FWD/REV]]&amp;"_",,,,"FWD"),"-",,,,"FWD"),"")</f>
        <v/>
      </c>
      <c r="M58" s="1" t="str" cm="1">
        <f t="array" ref="M58">IF(Table2[[#This Row],[In GSM?]],_xlfn.SWITCH(Table2[[#This Row],[dir]],"FWD",Table2[[#This Row],[max]],"REV",-Table2[[#This Row],[min]])/1000,"")</f>
        <v/>
      </c>
      <c r="N58" s="1" t="str" cm="1">
        <f t="array" ref="N58">IF(Table2[[#This Row],[In GSM?]],_xlfn.SWITCH(Table2[[#This Row],[dir]],"FWD",Table2[[#This Row],[min]],"REV",-Table2[[#This Row],[max]])/1000,"")</f>
        <v/>
      </c>
      <c r="O58">
        <v>11.886363941300001</v>
      </c>
      <c r="P58">
        <v>0</v>
      </c>
      <c r="Q58" t="str">
        <v>EX_ac_e</v>
      </c>
      <c r="S58" t="str">
        <v>EX_ergst_e</v>
      </c>
      <c r="V58" s="5"/>
    </row>
    <row r="59" spans="1:22" ht="17" x14ac:dyDescent="0.25">
      <c r="A59" t="s">
        <v>1160</v>
      </c>
      <c r="B59">
        <v>0</v>
      </c>
      <c r="C59">
        <v>0</v>
      </c>
      <c r="E59" s="5" t="s">
        <v>22</v>
      </c>
      <c r="F59" s="1" t="str">
        <f t="shared" si="0"/>
        <v>ENZSYN-rt6557</v>
      </c>
      <c r="G59" s="1">
        <f t="shared" si="1"/>
        <v>0</v>
      </c>
      <c r="H59" s="1">
        <f t="shared" si="2"/>
        <v>0</v>
      </c>
      <c r="I59" s="1" t="b">
        <f>OR(LEFT(Table2[[#This Row],[rxn]],4)="RXN-",Table2[[#This Row],[rxn]]="BIOSYN-BIODILAERO")</f>
        <v>0</v>
      </c>
      <c r="J59" s="1" t="str">
        <f>IF(Table2[[#This Row],[In GSM?]],_xlfn.TEXTAFTER(Table2[[#This Row],[rxn]],"RXN-",,,,"BIOMASS_RT_CLIM"),"")</f>
        <v/>
      </c>
      <c r="K59" s="1" t="str">
        <f>IF(Table2[[#This Row],[In GSM?]],_xlfn.TEXTBEFORE(SUBSTITUTE(Table2[[#This Row],[rxn name]],"_REV-","_FWD-"),"_FWD-",,,,Table2[[#This Row],[rxn name]]),"")</f>
        <v/>
      </c>
      <c r="L59" s="1" t="str">
        <f>IF(Table2[[#This Row],[In GSM?]],_xlfn.TEXTBEFORE(_xlfn.TEXTAFTER(Table2[[#This Row],[rxn name]],Table2[[#This Row],[b4 FWD/REV]]&amp;"_",,,,"FWD"),"-",,,,"FWD"),"")</f>
        <v/>
      </c>
      <c r="M59" s="1" t="str" cm="1">
        <f t="array" ref="M59">IF(Table2[[#This Row],[In GSM?]],_xlfn.SWITCH(Table2[[#This Row],[dir]],"FWD",Table2[[#This Row],[max]],"REV",-Table2[[#This Row],[min]])/1000,"")</f>
        <v/>
      </c>
      <c r="N59" s="1" t="str" cm="1">
        <f t="array" ref="N59">IF(Table2[[#This Row],[In GSM?]],_xlfn.SWITCH(Table2[[#This Row],[dir]],"FWD",Table2[[#This Row],[min]],"REV",-Table2[[#This Row],[max]])/1000,"")</f>
        <v/>
      </c>
      <c r="O59">
        <v>0</v>
      </c>
      <c r="P59">
        <v>0</v>
      </c>
      <c r="Q59" t="str">
        <v>EX_ac_e</v>
      </c>
      <c r="S59" t="str">
        <v>EX_etoh_e</v>
      </c>
      <c r="V59" s="5"/>
    </row>
    <row r="60" spans="1:22" ht="17" x14ac:dyDescent="0.25">
      <c r="A60" t="s">
        <v>1161</v>
      </c>
      <c r="B60">
        <v>0</v>
      </c>
      <c r="C60">
        <v>0</v>
      </c>
      <c r="E60" s="5" t="s">
        <v>3598</v>
      </c>
      <c r="F60" s="1" t="str">
        <f t="shared" si="0"/>
        <v>ENZSYN-rt2267</v>
      </c>
      <c r="G60" s="1">
        <f t="shared" si="1"/>
        <v>0.36737331000000001</v>
      </c>
      <c r="H60" s="1">
        <f t="shared" si="2"/>
        <v>0</v>
      </c>
      <c r="I60" s="1" t="b">
        <f>OR(LEFT(Table2[[#This Row],[rxn]],4)="RXN-",Table2[[#This Row],[rxn]]="BIOSYN-BIODILAERO")</f>
        <v>0</v>
      </c>
      <c r="J60" s="1" t="str">
        <f>IF(Table2[[#This Row],[In GSM?]],_xlfn.TEXTAFTER(Table2[[#This Row],[rxn]],"RXN-",,,,"BIOMASS_RT_CLIM"),"")</f>
        <v/>
      </c>
      <c r="K60" s="1" t="str">
        <f>IF(Table2[[#This Row],[In GSM?]],_xlfn.TEXTBEFORE(SUBSTITUTE(Table2[[#This Row],[rxn name]],"_REV-","_FWD-"),"_FWD-",,,,Table2[[#This Row],[rxn name]]),"")</f>
        <v/>
      </c>
      <c r="L60" s="1" t="str">
        <f>IF(Table2[[#This Row],[In GSM?]],_xlfn.TEXTBEFORE(_xlfn.TEXTAFTER(Table2[[#This Row],[rxn name]],Table2[[#This Row],[b4 FWD/REV]]&amp;"_",,,,"FWD"),"-",,,,"FWD"),"")</f>
        <v/>
      </c>
      <c r="M60" s="1" t="str" cm="1">
        <f t="array" ref="M60">IF(Table2[[#This Row],[In GSM?]],_xlfn.SWITCH(Table2[[#This Row],[dir]],"FWD",Table2[[#This Row],[max]],"REV",-Table2[[#This Row],[min]])/1000,"")</f>
        <v/>
      </c>
      <c r="N60" s="1" t="str" cm="1">
        <f t="array" ref="N60">IF(Table2[[#This Row],[In GSM?]],_xlfn.SWITCH(Table2[[#This Row],[dir]],"FWD",Table2[[#This Row],[min]],"REV",-Table2[[#This Row],[max]])/1000,"")</f>
        <v/>
      </c>
      <c r="O60">
        <v>0</v>
      </c>
      <c r="P60">
        <v>0</v>
      </c>
      <c r="Q60" t="str">
        <v>EX_ade_e</v>
      </c>
      <c r="S60" t="str">
        <v>EX_etha_e</v>
      </c>
      <c r="V60" s="5"/>
    </row>
    <row r="61" spans="1:22" ht="17" x14ac:dyDescent="0.25">
      <c r="A61" t="s">
        <v>1162</v>
      </c>
      <c r="B61">
        <v>0</v>
      </c>
      <c r="C61">
        <v>0</v>
      </c>
      <c r="E61" s="5" t="s">
        <v>3599</v>
      </c>
      <c r="F61" s="1" t="str">
        <f t="shared" si="0"/>
        <v>ENZSYN-rt3472</v>
      </c>
      <c r="G61" s="1">
        <f t="shared" si="1"/>
        <v>0.31125826000000001</v>
      </c>
      <c r="H61" s="1">
        <f t="shared" si="2"/>
        <v>0</v>
      </c>
      <c r="I61" s="1" t="b">
        <f>OR(LEFT(Table2[[#This Row],[rxn]],4)="RXN-",Table2[[#This Row],[rxn]]="BIOSYN-BIODILAERO")</f>
        <v>0</v>
      </c>
      <c r="J61" s="1" t="str">
        <f>IF(Table2[[#This Row],[In GSM?]],_xlfn.TEXTAFTER(Table2[[#This Row],[rxn]],"RXN-",,,,"BIOMASS_RT_CLIM"),"")</f>
        <v/>
      </c>
      <c r="K61" s="1" t="str">
        <f>IF(Table2[[#This Row],[In GSM?]],_xlfn.TEXTBEFORE(SUBSTITUTE(Table2[[#This Row],[rxn name]],"_REV-","_FWD-"),"_FWD-",,,,Table2[[#This Row],[rxn name]]),"")</f>
        <v/>
      </c>
      <c r="L61" s="1" t="str">
        <f>IF(Table2[[#This Row],[In GSM?]],_xlfn.TEXTBEFORE(_xlfn.TEXTAFTER(Table2[[#This Row],[rxn name]],Table2[[#This Row],[b4 FWD/REV]]&amp;"_",,,,"FWD"),"-",,,,"FWD"),"")</f>
        <v/>
      </c>
      <c r="M61" s="1" t="str" cm="1">
        <f t="array" ref="M61">IF(Table2[[#This Row],[In GSM?]],_xlfn.SWITCH(Table2[[#This Row],[dir]],"FWD",Table2[[#This Row],[max]],"REV",-Table2[[#This Row],[min]])/1000,"")</f>
        <v/>
      </c>
      <c r="N61" s="1" t="str" cm="1">
        <f t="array" ref="N61">IF(Table2[[#This Row],[In GSM?]],_xlfn.SWITCH(Table2[[#This Row],[dir]],"FWD",Table2[[#This Row],[min]],"REV",-Table2[[#This Row],[max]])/1000,"")</f>
        <v/>
      </c>
      <c r="O61">
        <v>0</v>
      </c>
      <c r="P61">
        <v>0</v>
      </c>
      <c r="Q61" t="str">
        <v>EX_ade_e</v>
      </c>
      <c r="S61" t="str">
        <v>EX_etac_e</v>
      </c>
      <c r="V61" s="5"/>
    </row>
    <row r="62" spans="1:22" ht="17" x14ac:dyDescent="0.25">
      <c r="A62" t="s">
        <v>1163</v>
      </c>
      <c r="B62">
        <v>0</v>
      </c>
      <c r="C62">
        <v>0</v>
      </c>
      <c r="E62" s="5" t="s">
        <v>3600</v>
      </c>
      <c r="F62" s="1" t="str">
        <f t="shared" si="0"/>
        <v>ENZSYN-rt1611</v>
      </c>
      <c r="G62" s="1">
        <f t="shared" si="1"/>
        <v>0</v>
      </c>
      <c r="H62" s="1">
        <f t="shared" si="2"/>
        <v>2.4999999999999999E-7</v>
      </c>
      <c r="I62" s="1" t="b">
        <f>OR(LEFT(Table2[[#This Row],[rxn]],4)="RXN-",Table2[[#This Row],[rxn]]="BIOSYN-BIODILAERO")</f>
        <v>0</v>
      </c>
      <c r="J62" s="1" t="str">
        <f>IF(Table2[[#This Row],[In GSM?]],_xlfn.TEXTAFTER(Table2[[#This Row],[rxn]],"RXN-",,,,"BIOMASS_RT_CLIM"),"")</f>
        <v/>
      </c>
      <c r="K62" s="1" t="str">
        <f>IF(Table2[[#This Row],[In GSM?]],_xlfn.TEXTBEFORE(SUBSTITUTE(Table2[[#This Row],[rxn name]],"_REV-","_FWD-"),"_FWD-",,,,Table2[[#This Row],[rxn name]]),"")</f>
        <v/>
      </c>
      <c r="L62" s="1" t="str">
        <f>IF(Table2[[#This Row],[In GSM?]],_xlfn.TEXTBEFORE(_xlfn.TEXTAFTER(Table2[[#This Row],[rxn name]],Table2[[#This Row],[b4 FWD/REV]]&amp;"_",,,,"FWD"),"-",,,,"FWD"),"")</f>
        <v/>
      </c>
      <c r="M62" s="1" t="str" cm="1">
        <f t="array" ref="M62">IF(Table2[[#This Row],[In GSM?]],_xlfn.SWITCH(Table2[[#This Row],[dir]],"FWD",Table2[[#This Row],[max]],"REV",-Table2[[#This Row],[min]])/1000,"")</f>
        <v/>
      </c>
      <c r="N62" s="1" t="str" cm="1">
        <f t="array" ref="N62">IF(Table2[[#This Row],[In GSM?]],_xlfn.SWITCH(Table2[[#This Row],[dir]],"FWD",Table2[[#This Row],[min]],"REV",-Table2[[#This Row],[max]])/1000,"")</f>
        <v/>
      </c>
      <c r="O62">
        <v>2.0576511229699999</v>
      </c>
      <c r="P62">
        <v>0</v>
      </c>
      <c r="Q62" t="str">
        <v>EX_pap_e</v>
      </c>
      <c r="S62" t="str">
        <v>EX_fecost_e</v>
      </c>
      <c r="V62" s="5"/>
    </row>
    <row r="63" spans="1:22" ht="17" x14ac:dyDescent="0.25">
      <c r="A63" t="s">
        <v>1164</v>
      </c>
      <c r="B63">
        <v>0</v>
      </c>
      <c r="C63">
        <v>0</v>
      </c>
      <c r="E63" s="5" t="s">
        <v>3601</v>
      </c>
      <c r="F63" s="1" t="str">
        <f t="shared" si="0"/>
        <v>ENZSYN-rt2309</v>
      </c>
      <c r="G63" s="1">
        <f t="shared" si="1"/>
        <v>0.38598881000000002</v>
      </c>
      <c r="H63" s="1">
        <f t="shared" si="2"/>
        <v>2.1900000000000002E-6</v>
      </c>
      <c r="I63" s="1" t="b">
        <f>OR(LEFT(Table2[[#This Row],[rxn]],4)="RXN-",Table2[[#This Row],[rxn]]="BIOSYN-BIODILAERO")</f>
        <v>0</v>
      </c>
      <c r="J63" s="1" t="str">
        <f>IF(Table2[[#This Row],[In GSM?]],_xlfn.TEXTAFTER(Table2[[#This Row],[rxn]],"RXN-",,,,"BIOMASS_RT_CLIM"),"")</f>
        <v/>
      </c>
      <c r="K63" s="1" t="str">
        <f>IF(Table2[[#This Row],[In GSM?]],_xlfn.TEXTBEFORE(SUBSTITUTE(Table2[[#This Row],[rxn name]],"_REV-","_FWD-"),"_FWD-",,,,Table2[[#This Row],[rxn name]]),"")</f>
        <v/>
      </c>
      <c r="L63" s="1" t="str">
        <f>IF(Table2[[#This Row],[In GSM?]],_xlfn.TEXTBEFORE(_xlfn.TEXTAFTER(Table2[[#This Row],[rxn name]],Table2[[#This Row],[b4 FWD/REV]]&amp;"_",,,,"FWD"),"-",,,,"FWD"),"")</f>
        <v/>
      </c>
      <c r="M63" s="1" t="str" cm="1">
        <f t="array" ref="M63">IF(Table2[[#This Row],[In GSM?]],_xlfn.SWITCH(Table2[[#This Row],[dir]],"FWD",Table2[[#This Row],[max]],"REV",-Table2[[#This Row],[min]])/1000,"")</f>
        <v/>
      </c>
      <c r="N63" s="1" t="str" cm="1">
        <f t="array" ref="N63">IF(Table2[[#This Row],[In GSM?]],_xlfn.SWITCH(Table2[[#This Row],[dir]],"FWD",Table2[[#This Row],[min]],"REV",-Table2[[#This Row],[max]])/1000,"")</f>
        <v/>
      </c>
      <c r="O63">
        <v>0</v>
      </c>
      <c r="P63">
        <v>0</v>
      </c>
      <c r="Q63" t="str">
        <v>EX_pap_e</v>
      </c>
      <c r="S63" t="str">
        <v>EX_fmn_e</v>
      </c>
      <c r="V63" s="5"/>
    </row>
    <row r="64" spans="1:22" ht="17" x14ac:dyDescent="0.25">
      <c r="A64" t="s">
        <v>1165</v>
      </c>
      <c r="B64">
        <v>0</v>
      </c>
      <c r="C64">
        <v>0</v>
      </c>
      <c r="E64" s="5" t="s">
        <v>3602</v>
      </c>
      <c r="F64" s="1" t="str">
        <f t="shared" si="0"/>
        <v>ENZSYN-rt0302</v>
      </c>
      <c r="G64" s="1">
        <f t="shared" si="1"/>
        <v>8.8702980000000001E-2</v>
      </c>
      <c r="H64" s="1">
        <f t="shared" si="2"/>
        <v>1.4365E-4</v>
      </c>
      <c r="I64" s="1" t="b">
        <f>OR(LEFT(Table2[[#This Row],[rxn]],4)="RXN-",Table2[[#This Row],[rxn]]="BIOSYN-BIODILAERO")</f>
        <v>0</v>
      </c>
      <c r="J64" s="1" t="str">
        <f>IF(Table2[[#This Row],[In GSM?]],_xlfn.TEXTAFTER(Table2[[#This Row],[rxn]],"RXN-",,,,"BIOMASS_RT_CLIM"),"")</f>
        <v/>
      </c>
      <c r="K64" s="1" t="str">
        <f>IF(Table2[[#This Row],[In GSM?]],_xlfn.TEXTBEFORE(SUBSTITUTE(Table2[[#This Row],[rxn name]],"_REV-","_FWD-"),"_FWD-",,,,Table2[[#This Row],[rxn name]]),"")</f>
        <v/>
      </c>
      <c r="L64" s="1" t="str">
        <f>IF(Table2[[#This Row],[In GSM?]],_xlfn.TEXTBEFORE(_xlfn.TEXTAFTER(Table2[[#This Row],[rxn name]],Table2[[#This Row],[b4 FWD/REV]]&amp;"_",,,,"FWD"),"-",,,,"FWD"),"")</f>
        <v/>
      </c>
      <c r="M64" s="1" t="str" cm="1">
        <f t="array" ref="M64">IF(Table2[[#This Row],[In GSM?]],_xlfn.SWITCH(Table2[[#This Row],[dir]],"FWD",Table2[[#This Row],[max]],"REV",-Table2[[#This Row],[min]])/1000,"")</f>
        <v/>
      </c>
      <c r="N64" s="1" t="str" cm="1">
        <f t="array" ref="N64">IF(Table2[[#This Row],[In GSM?]],_xlfn.SWITCH(Table2[[#This Row],[dir]],"FWD",Table2[[#This Row],[min]],"REV",-Table2[[#This Row],[max]])/1000,"")</f>
        <v/>
      </c>
      <c r="O64">
        <v>0</v>
      </c>
      <c r="P64">
        <v>0</v>
      </c>
      <c r="Q64" t="str">
        <v>EX_adn_e</v>
      </c>
      <c r="S64" t="str">
        <v>EX_fol_e</v>
      </c>
      <c r="V64" s="5"/>
    </row>
    <row r="65" spans="1:22" ht="17" x14ac:dyDescent="0.25">
      <c r="A65" t="s">
        <v>1166</v>
      </c>
      <c r="B65">
        <v>0</v>
      </c>
      <c r="C65">
        <v>0</v>
      </c>
      <c r="E65" s="5" t="s">
        <v>3603</v>
      </c>
      <c r="F65" s="1" t="str">
        <f t="shared" si="0"/>
        <v>ENZSYN-rt7207_m</v>
      </c>
      <c r="G65" s="1">
        <f t="shared" si="1"/>
        <v>0.32183097999999999</v>
      </c>
      <c r="H65" s="1">
        <f t="shared" si="2"/>
        <v>0</v>
      </c>
      <c r="I65" s="1" t="b">
        <f>OR(LEFT(Table2[[#This Row],[rxn]],4)="RXN-",Table2[[#This Row],[rxn]]="BIOSYN-BIODILAERO")</f>
        <v>0</v>
      </c>
      <c r="J65" s="1" t="str">
        <f>IF(Table2[[#This Row],[In GSM?]],_xlfn.TEXTAFTER(Table2[[#This Row],[rxn]],"RXN-",,,,"BIOMASS_RT_CLIM"),"")</f>
        <v/>
      </c>
      <c r="K65" s="1" t="str">
        <f>IF(Table2[[#This Row],[In GSM?]],_xlfn.TEXTBEFORE(SUBSTITUTE(Table2[[#This Row],[rxn name]],"_REV-","_FWD-"),"_FWD-",,,,Table2[[#This Row],[rxn name]]),"")</f>
        <v/>
      </c>
      <c r="L65" s="1" t="str">
        <f>IF(Table2[[#This Row],[In GSM?]],_xlfn.TEXTBEFORE(_xlfn.TEXTAFTER(Table2[[#This Row],[rxn name]],Table2[[#This Row],[b4 FWD/REV]]&amp;"_",,,,"FWD"),"-",,,,"FWD"),"")</f>
        <v/>
      </c>
      <c r="M65" s="1" t="str" cm="1">
        <f t="array" ref="M65">IF(Table2[[#This Row],[In GSM?]],_xlfn.SWITCH(Table2[[#This Row],[dir]],"FWD",Table2[[#This Row],[max]],"REV",-Table2[[#This Row],[min]])/1000,"")</f>
        <v/>
      </c>
      <c r="N65" s="1" t="str" cm="1">
        <f t="array" ref="N65">IF(Table2[[#This Row],[In GSM?]],_xlfn.SWITCH(Table2[[#This Row],[dir]],"FWD",Table2[[#This Row],[min]],"REV",-Table2[[#This Row],[max]])/1000,"")</f>
        <v/>
      </c>
      <c r="O65">
        <v>0</v>
      </c>
      <c r="P65">
        <v>0</v>
      </c>
      <c r="Q65" t="str">
        <v>EX_adn_e</v>
      </c>
      <c r="S65" t="str">
        <v>EX_for_e</v>
      </c>
      <c r="V65" s="5"/>
    </row>
    <row r="66" spans="1:22" ht="17" x14ac:dyDescent="0.25">
      <c r="A66" t="s">
        <v>1167</v>
      </c>
      <c r="B66">
        <v>0</v>
      </c>
      <c r="C66">
        <v>0</v>
      </c>
      <c r="E66" s="5" t="s">
        <v>23</v>
      </c>
      <c r="F66" s="1" t="str">
        <f t="shared" ref="F66:F129" si="3">_xlfn.TEXTBEFORE(E66," ")</f>
        <v>ENZSYN-rt0234</v>
      </c>
      <c r="G66" s="1">
        <f t="shared" ref="G66:G129" si="4">_xlfn.NUMBERVALUE(SUBSTITUTE(_xlfn.TEXTBEFORE(_xlfn.TEXTAFTER(E66," ")," ",-1)," ",""))</f>
        <v>0</v>
      </c>
      <c r="H66" s="1">
        <f t="shared" ref="H66:H129" si="5">_xlfn.NUMBERVALUE(_xlfn.TEXTAFTER(E66," ",-1))</f>
        <v>0</v>
      </c>
      <c r="I66" s="1" t="b">
        <f>OR(LEFT(Table2[[#This Row],[rxn]],4)="RXN-",Table2[[#This Row],[rxn]]="BIOSYN-BIODILAERO")</f>
        <v>0</v>
      </c>
      <c r="J66" s="1" t="str">
        <f>IF(Table2[[#This Row],[In GSM?]],_xlfn.TEXTAFTER(Table2[[#This Row],[rxn]],"RXN-",,,,"BIOMASS_RT_CLIM"),"")</f>
        <v/>
      </c>
      <c r="K66" s="1" t="str">
        <f>IF(Table2[[#This Row],[In GSM?]],_xlfn.TEXTBEFORE(SUBSTITUTE(Table2[[#This Row],[rxn name]],"_REV-","_FWD-"),"_FWD-",,,,Table2[[#This Row],[rxn name]]),"")</f>
        <v/>
      </c>
      <c r="L66" s="1" t="str">
        <f>IF(Table2[[#This Row],[In GSM?]],_xlfn.TEXTBEFORE(_xlfn.TEXTAFTER(Table2[[#This Row],[rxn name]],Table2[[#This Row],[b4 FWD/REV]]&amp;"_",,,,"FWD"),"-",,,,"FWD"),"")</f>
        <v/>
      </c>
      <c r="M66" s="1" t="str" cm="1">
        <f t="array" ref="M66">IF(Table2[[#This Row],[In GSM?]],_xlfn.SWITCH(Table2[[#This Row],[dir]],"FWD",Table2[[#This Row],[max]],"REV",-Table2[[#This Row],[min]])/1000,"")</f>
        <v/>
      </c>
      <c r="N66" s="1" t="str" cm="1">
        <f t="array" ref="N66">IF(Table2[[#This Row],[In GSM?]],_xlfn.SWITCH(Table2[[#This Row],[dir]],"FWD",Table2[[#This Row],[min]],"REV",-Table2[[#This Row],[max]])/1000,"")</f>
        <v/>
      </c>
      <c r="O66">
        <v>0</v>
      </c>
      <c r="P66">
        <v>0</v>
      </c>
      <c r="Q66" t="str">
        <v>EX_alltt_e</v>
      </c>
      <c r="S66" t="str">
        <v>EX_fum_e</v>
      </c>
      <c r="V66" s="5"/>
    </row>
    <row r="67" spans="1:22" ht="17" x14ac:dyDescent="0.25">
      <c r="A67" t="s">
        <v>1168</v>
      </c>
      <c r="B67">
        <v>0</v>
      </c>
      <c r="C67">
        <v>0</v>
      </c>
      <c r="E67" s="5" t="s">
        <v>24</v>
      </c>
      <c r="F67" s="1" t="str">
        <f t="shared" si="3"/>
        <v>ENZSYN-rt5813</v>
      </c>
      <c r="G67" s="1">
        <f t="shared" si="4"/>
        <v>0</v>
      </c>
      <c r="H67" s="1">
        <f t="shared" si="5"/>
        <v>0</v>
      </c>
      <c r="I67" s="1" t="b">
        <f>OR(LEFT(Table2[[#This Row],[rxn]],4)="RXN-",Table2[[#This Row],[rxn]]="BIOSYN-BIODILAERO")</f>
        <v>0</v>
      </c>
      <c r="J67" s="1" t="str">
        <f>IF(Table2[[#This Row],[In GSM?]],_xlfn.TEXTAFTER(Table2[[#This Row],[rxn]],"RXN-",,,,"BIOMASS_RT_CLIM"),"")</f>
        <v/>
      </c>
      <c r="K67" s="1" t="str">
        <f>IF(Table2[[#This Row],[In GSM?]],_xlfn.TEXTBEFORE(SUBSTITUTE(Table2[[#This Row],[rxn name]],"_REV-","_FWD-"),"_FWD-",,,,Table2[[#This Row],[rxn name]]),"")</f>
        <v/>
      </c>
      <c r="L67" s="1" t="str">
        <f>IF(Table2[[#This Row],[In GSM?]],_xlfn.TEXTBEFORE(_xlfn.TEXTAFTER(Table2[[#This Row],[rxn name]],Table2[[#This Row],[b4 FWD/REV]]&amp;"_",,,,"FWD"),"-",,,,"FWD"),"")</f>
        <v/>
      </c>
      <c r="M67" s="1" t="str" cm="1">
        <f t="array" ref="M67">IF(Table2[[#This Row],[In GSM?]],_xlfn.SWITCH(Table2[[#This Row],[dir]],"FWD",Table2[[#This Row],[max]],"REV",-Table2[[#This Row],[min]])/1000,"")</f>
        <v/>
      </c>
      <c r="N67" s="1" t="str" cm="1">
        <f t="array" ref="N67">IF(Table2[[#This Row],[In GSM?]],_xlfn.SWITCH(Table2[[#This Row],[dir]],"FWD",Table2[[#This Row],[min]],"REV",-Table2[[#This Row],[max]])/1000,"")</f>
        <v/>
      </c>
      <c r="O67">
        <v>0</v>
      </c>
      <c r="P67">
        <v>0</v>
      </c>
      <c r="Q67" t="str">
        <v>EX_alltt_e</v>
      </c>
      <c r="S67" t="str">
        <v>EX_4abut_e</v>
      </c>
      <c r="V67" s="5"/>
    </row>
    <row r="68" spans="1:22" ht="17" x14ac:dyDescent="0.25">
      <c r="A68" t="s">
        <v>1169</v>
      </c>
      <c r="B68">
        <v>0</v>
      </c>
      <c r="C68">
        <v>0</v>
      </c>
      <c r="E68" s="5" t="s">
        <v>3604</v>
      </c>
      <c r="F68" s="1" t="str">
        <f t="shared" si="3"/>
        <v>ENZSYN-rt4427</v>
      </c>
      <c r="G68" s="1">
        <f t="shared" si="4"/>
        <v>0.39355510999999999</v>
      </c>
      <c r="H68" s="1">
        <f t="shared" si="5"/>
        <v>0</v>
      </c>
      <c r="I68" s="1" t="b">
        <f>OR(LEFT(Table2[[#This Row],[rxn]],4)="RXN-",Table2[[#This Row],[rxn]]="BIOSYN-BIODILAERO")</f>
        <v>0</v>
      </c>
      <c r="J68" s="1" t="str">
        <f>IF(Table2[[#This Row],[In GSM?]],_xlfn.TEXTAFTER(Table2[[#This Row],[rxn]],"RXN-",,,,"BIOMASS_RT_CLIM"),"")</f>
        <v/>
      </c>
      <c r="K68" s="1" t="str">
        <f>IF(Table2[[#This Row],[In GSM?]],_xlfn.TEXTBEFORE(SUBSTITUTE(Table2[[#This Row],[rxn name]],"_REV-","_FWD-"),"_FWD-",,,,Table2[[#This Row],[rxn name]]),"")</f>
        <v/>
      </c>
      <c r="L68" s="1" t="str">
        <f>IF(Table2[[#This Row],[In GSM?]],_xlfn.TEXTBEFORE(_xlfn.TEXTAFTER(Table2[[#This Row],[rxn name]],Table2[[#This Row],[b4 FWD/REV]]&amp;"_",,,,"FWD"),"-",,,,"FWD"),"")</f>
        <v/>
      </c>
      <c r="M68" s="1" t="str" cm="1">
        <f t="array" ref="M68">IF(Table2[[#This Row],[In GSM?]],_xlfn.SWITCH(Table2[[#This Row],[dir]],"FWD",Table2[[#This Row],[max]],"REV",-Table2[[#This Row],[min]])/1000,"")</f>
        <v/>
      </c>
      <c r="N68" s="1" t="str" cm="1">
        <f t="array" ref="N68">IF(Table2[[#This Row],[In GSM?]],_xlfn.SWITCH(Table2[[#This Row],[dir]],"FWD",Table2[[#This Row],[min]],"REV",-Table2[[#This Row],[max]])/1000,"")</f>
        <v/>
      </c>
      <c r="O68">
        <v>0</v>
      </c>
      <c r="P68">
        <v>0</v>
      </c>
      <c r="Q68" t="str">
        <v>EX_alltn_e</v>
      </c>
      <c r="S68" t="str">
        <v>EX_gthox_e</v>
      </c>
      <c r="V68" s="5"/>
    </row>
    <row r="69" spans="1:22" ht="17" x14ac:dyDescent="0.25">
      <c r="A69" t="s">
        <v>1170</v>
      </c>
      <c r="B69">
        <v>0</v>
      </c>
      <c r="C69">
        <v>0</v>
      </c>
      <c r="E69" s="5" t="s">
        <v>25</v>
      </c>
      <c r="F69" s="1" t="str">
        <f t="shared" si="3"/>
        <v>ENZSYN-rt6518</v>
      </c>
      <c r="G69" s="1">
        <f t="shared" si="4"/>
        <v>0</v>
      </c>
      <c r="H69" s="1">
        <f t="shared" si="5"/>
        <v>0</v>
      </c>
      <c r="I69" s="1" t="b">
        <f>OR(LEFT(Table2[[#This Row],[rxn]],4)="RXN-",Table2[[#This Row],[rxn]]="BIOSYN-BIODILAERO")</f>
        <v>0</v>
      </c>
      <c r="J69" s="1" t="str">
        <f>IF(Table2[[#This Row],[In GSM?]],_xlfn.TEXTAFTER(Table2[[#This Row],[rxn]],"RXN-",,,,"BIOMASS_RT_CLIM"),"")</f>
        <v/>
      </c>
      <c r="K69" s="1" t="str">
        <f>IF(Table2[[#This Row],[In GSM?]],_xlfn.TEXTBEFORE(SUBSTITUTE(Table2[[#This Row],[rxn name]],"_REV-","_FWD-"),"_FWD-",,,,Table2[[#This Row],[rxn name]]),"")</f>
        <v/>
      </c>
      <c r="L69" s="1" t="str">
        <f>IF(Table2[[#This Row],[In GSM?]],_xlfn.TEXTBEFORE(_xlfn.TEXTAFTER(Table2[[#This Row],[rxn name]],Table2[[#This Row],[b4 FWD/REV]]&amp;"_",,,,"FWD"),"-",,,,"FWD"),"")</f>
        <v/>
      </c>
      <c r="M69" s="1" t="str" cm="1">
        <f t="array" ref="M69">IF(Table2[[#This Row],[In GSM?]],_xlfn.SWITCH(Table2[[#This Row],[dir]],"FWD",Table2[[#This Row],[max]],"REV",-Table2[[#This Row],[min]])/1000,"")</f>
        <v/>
      </c>
      <c r="N69" s="1" t="str" cm="1">
        <f t="array" ref="N69">IF(Table2[[#This Row],[In GSM?]],_xlfn.SWITCH(Table2[[#This Row],[dir]],"FWD",Table2[[#This Row],[min]],"REV",-Table2[[#This Row],[max]])/1000,"")</f>
        <v/>
      </c>
      <c r="O69">
        <v>0</v>
      </c>
      <c r="P69">
        <v>0</v>
      </c>
      <c r="Q69" t="str">
        <v>EX_alltn_e</v>
      </c>
      <c r="S69" t="str">
        <v>EX_gthrd_e</v>
      </c>
      <c r="V69" s="5"/>
    </row>
    <row r="70" spans="1:22" ht="17" x14ac:dyDescent="0.25">
      <c r="A70" t="s">
        <v>1171</v>
      </c>
      <c r="B70">
        <v>0</v>
      </c>
      <c r="C70">
        <v>0</v>
      </c>
      <c r="E70" s="5" t="s">
        <v>3605</v>
      </c>
      <c r="F70" s="1" t="str">
        <f t="shared" si="3"/>
        <v>ENZSYN-rt4042</v>
      </c>
      <c r="G70" s="1">
        <f t="shared" si="4"/>
        <v>0.37863778999999997</v>
      </c>
      <c r="H70" s="1">
        <f t="shared" si="5"/>
        <v>0</v>
      </c>
      <c r="I70" s="1" t="b">
        <f>OR(LEFT(Table2[[#This Row],[rxn]],4)="RXN-",Table2[[#This Row],[rxn]]="BIOSYN-BIODILAERO")</f>
        <v>0</v>
      </c>
      <c r="J70" s="1" t="str">
        <f>IF(Table2[[#This Row],[In GSM?]],_xlfn.TEXTAFTER(Table2[[#This Row],[rxn]],"RXN-",,,,"BIOMASS_RT_CLIM"),"")</f>
        <v/>
      </c>
      <c r="K70" s="1" t="str">
        <f>IF(Table2[[#This Row],[In GSM?]],_xlfn.TEXTBEFORE(SUBSTITUTE(Table2[[#This Row],[rxn name]],"_REV-","_FWD-"),"_FWD-",,,,Table2[[#This Row],[rxn name]]),"")</f>
        <v/>
      </c>
      <c r="L70" s="1" t="str">
        <f>IF(Table2[[#This Row],[In GSM?]],_xlfn.TEXTBEFORE(_xlfn.TEXTAFTER(Table2[[#This Row],[rxn name]],Table2[[#This Row],[b4 FWD/REV]]&amp;"_",,,,"FWD"),"-",,,,"FWD"),"")</f>
        <v/>
      </c>
      <c r="M70" s="1" t="str" cm="1">
        <f t="array" ref="M70">IF(Table2[[#This Row],[In GSM?]],_xlfn.SWITCH(Table2[[#This Row],[dir]],"FWD",Table2[[#This Row],[max]],"REV",-Table2[[#This Row],[min]])/1000,"")</f>
        <v/>
      </c>
      <c r="N70" s="1" t="str" cm="1">
        <f t="array" ref="N70">IF(Table2[[#This Row],[In GSM?]],_xlfn.SWITCH(Table2[[#This Row],[dir]],"FWD",Table2[[#This Row],[min]],"REV",-Table2[[#This Row],[max]])/1000,"")</f>
        <v/>
      </c>
      <c r="O70">
        <v>1.9515690275199999</v>
      </c>
      <c r="P70">
        <v>0</v>
      </c>
      <c r="Q70" t="str">
        <v>EX_tre_e</v>
      </c>
      <c r="S70" t="str">
        <v>EX_glyc_e</v>
      </c>
      <c r="V70" s="5"/>
    </row>
    <row r="71" spans="1:22" ht="17" x14ac:dyDescent="0.25">
      <c r="A71" t="s">
        <v>1172</v>
      </c>
      <c r="B71">
        <v>0</v>
      </c>
      <c r="C71">
        <v>0</v>
      </c>
      <c r="E71" s="5" t="s">
        <v>26</v>
      </c>
      <c r="F71" s="1" t="str">
        <f t="shared" si="3"/>
        <v>ENZSYN-rt6691</v>
      </c>
      <c r="G71" s="1">
        <f t="shared" si="4"/>
        <v>0</v>
      </c>
      <c r="H71" s="1">
        <f t="shared" si="5"/>
        <v>0</v>
      </c>
      <c r="I71" s="1" t="b">
        <f>OR(LEFT(Table2[[#This Row],[rxn]],4)="RXN-",Table2[[#This Row],[rxn]]="BIOSYN-BIODILAERO")</f>
        <v>0</v>
      </c>
      <c r="J71" s="1" t="str">
        <f>IF(Table2[[#This Row],[In GSM?]],_xlfn.TEXTAFTER(Table2[[#This Row],[rxn]],"RXN-",,,,"BIOMASS_RT_CLIM"),"")</f>
        <v/>
      </c>
      <c r="K71" s="1" t="str">
        <f>IF(Table2[[#This Row],[In GSM?]],_xlfn.TEXTBEFORE(SUBSTITUTE(Table2[[#This Row],[rxn name]],"_REV-","_FWD-"),"_FWD-",,,,Table2[[#This Row],[rxn name]]),"")</f>
        <v/>
      </c>
      <c r="L71" s="1" t="str">
        <f>IF(Table2[[#This Row],[In GSM?]],_xlfn.TEXTBEFORE(_xlfn.TEXTAFTER(Table2[[#This Row],[rxn name]],Table2[[#This Row],[b4 FWD/REV]]&amp;"_",,,,"FWD"),"-",,,,"FWD"),"")</f>
        <v/>
      </c>
      <c r="M71" s="1" t="str" cm="1">
        <f t="array" ref="M71">IF(Table2[[#This Row],[In GSM?]],_xlfn.SWITCH(Table2[[#This Row],[dir]],"FWD",Table2[[#This Row],[max]],"REV",-Table2[[#This Row],[min]])/1000,"")</f>
        <v/>
      </c>
      <c r="N71" s="1" t="str" cm="1">
        <f t="array" ref="N71">IF(Table2[[#This Row],[In GSM?]],_xlfn.SWITCH(Table2[[#This Row],[dir]],"FWD",Table2[[#This Row],[min]],"REV",-Table2[[#This Row],[max]])/1000,"")</f>
        <v/>
      </c>
      <c r="O71">
        <v>0</v>
      </c>
      <c r="P71">
        <v>0</v>
      </c>
      <c r="Q71" t="str">
        <v>EX_tre_e</v>
      </c>
      <c r="S71" t="str">
        <v>EX_gly_e</v>
      </c>
      <c r="V71" s="5"/>
    </row>
    <row r="72" spans="1:22" ht="17" x14ac:dyDescent="0.25">
      <c r="A72" t="s">
        <v>1173</v>
      </c>
      <c r="B72">
        <v>0</v>
      </c>
      <c r="C72">
        <v>0</v>
      </c>
      <c r="E72" s="5" t="s">
        <v>27</v>
      </c>
      <c r="F72" s="1" t="str">
        <f t="shared" si="3"/>
        <v>ENZSYN-rt7423</v>
      </c>
      <c r="G72" s="1">
        <f t="shared" si="4"/>
        <v>0</v>
      </c>
      <c r="H72" s="1">
        <f t="shared" si="5"/>
        <v>0</v>
      </c>
      <c r="I72" s="1" t="b">
        <f>OR(LEFT(Table2[[#This Row],[rxn]],4)="RXN-",Table2[[#This Row],[rxn]]="BIOSYN-BIODILAERO")</f>
        <v>0</v>
      </c>
      <c r="J72" s="1" t="str">
        <f>IF(Table2[[#This Row],[In GSM?]],_xlfn.TEXTAFTER(Table2[[#This Row],[rxn]],"RXN-",,,,"BIOMASS_RT_CLIM"),"")</f>
        <v/>
      </c>
      <c r="K72" s="1" t="str">
        <f>IF(Table2[[#This Row],[In GSM?]],_xlfn.TEXTBEFORE(SUBSTITUTE(Table2[[#This Row],[rxn name]],"_REV-","_FWD-"),"_FWD-",,,,Table2[[#This Row],[rxn name]]),"")</f>
        <v/>
      </c>
      <c r="L72" s="1" t="str">
        <f>IF(Table2[[#This Row],[In GSM?]],_xlfn.TEXTBEFORE(_xlfn.TEXTAFTER(Table2[[#This Row],[rxn name]],Table2[[#This Row],[b4 FWD/REV]]&amp;"_",,,,"FWD"),"-",,,,"FWD"),"")</f>
        <v/>
      </c>
      <c r="M72" s="1" t="str" cm="1">
        <f t="array" ref="M72">IF(Table2[[#This Row],[In GSM?]],_xlfn.SWITCH(Table2[[#This Row],[dir]],"FWD",Table2[[#This Row],[max]],"REV",-Table2[[#This Row],[min]])/1000,"")</f>
        <v/>
      </c>
      <c r="N72" s="1" t="str" cm="1">
        <f t="array" ref="N72">IF(Table2[[#This Row],[In GSM?]],_xlfn.SWITCH(Table2[[#This Row],[dir]],"FWD",Table2[[#This Row],[min]],"REV",-Table2[[#This Row],[max]])/1000,"")</f>
        <v/>
      </c>
      <c r="O72">
        <v>3.76170760239</v>
      </c>
      <c r="P72">
        <v>0</v>
      </c>
      <c r="Q72" t="str">
        <v>EX_gam6p_e</v>
      </c>
      <c r="S72" t="str">
        <v>EX_gcald_e</v>
      </c>
      <c r="V72" s="5"/>
    </row>
    <row r="73" spans="1:22" ht="17" x14ac:dyDescent="0.25">
      <c r="A73" t="s">
        <v>1174</v>
      </c>
      <c r="B73">
        <v>0</v>
      </c>
      <c r="C73">
        <v>0</v>
      </c>
      <c r="E73" s="5" t="s">
        <v>3606</v>
      </c>
      <c r="F73" s="1" t="str">
        <f t="shared" si="3"/>
        <v>ENZSYN-rt41987068</v>
      </c>
      <c r="G73" s="1">
        <f t="shared" si="4"/>
        <v>0.12519163</v>
      </c>
      <c r="H73" s="1">
        <f t="shared" si="5"/>
        <v>0</v>
      </c>
      <c r="I73" s="1" t="b">
        <f>OR(LEFT(Table2[[#This Row],[rxn]],4)="RXN-",Table2[[#This Row],[rxn]]="BIOSYN-BIODILAERO")</f>
        <v>0</v>
      </c>
      <c r="J73" s="1" t="str">
        <f>IF(Table2[[#This Row],[In GSM?]],_xlfn.TEXTAFTER(Table2[[#This Row],[rxn]],"RXN-",,,,"BIOMASS_RT_CLIM"),"")</f>
        <v/>
      </c>
      <c r="K73" s="1" t="str">
        <f>IF(Table2[[#This Row],[In GSM?]],_xlfn.TEXTBEFORE(SUBSTITUTE(Table2[[#This Row],[rxn name]],"_REV-","_FWD-"),"_FWD-",,,,Table2[[#This Row],[rxn name]]),"")</f>
        <v/>
      </c>
      <c r="L73" s="1" t="str">
        <f>IF(Table2[[#This Row],[In GSM?]],_xlfn.TEXTBEFORE(_xlfn.TEXTAFTER(Table2[[#This Row],[rxn name]],Table2[[#This Row],[b4 FWD/REV]]&amp;"_",,,,"FWD"),"-",,,,"FWD"),"")</f>
        <v/>
      </c>
      <c r="M73" s="1" t="str" cm="1">
        <f t="array" ref="M73">IF(Table2[[#This Row],[In GSM?]],_xlfn.SWITCH(Table2[[#This Row],[dir]],"FWD",Table2[[#This Row],[max]],"REV",-Table2[[#This Row],[min]])/1000,"")</f>
        <v/>
      </c>
      <c r="N73" s="1" t="str" cm="1">
        <f t="array" ref="N73">IF(Table2[[#This Row],[In GSM?]],_xlfn.SWITCH(Table2[[#This Row],[dir]],"FWD",Table2[[#This Row],[min]],"REV",-Table2[[#This Row],[max]])/1000,"")</f>
        <v/>
      </c>
      <c r="O73">
        <v>0</v>
      </c>
      <c r="P73">
        <v>0</v>
      </c>
      <c r="Q73" t="str">
        <v>EX_gam6p_e</v>
      </c>
      <c r="S73" t="str">
        <v>EX_glx_e</v>
      </c>
      <c r="V73" s="5"/>
    </row>
    <row r="74" spans="1:22" ht="17" x14ac:dyDescent="0.25">
      <c r="A74" t="s">
        <v>1175</v>
      </c>
      <c r="B74">
        <v>0</v>
      </c>
      <c r="C74">
        <v>0</v>
      </c>
      <c r="E74" s="5" t="s">
        <v>3607</v>
      </c>
      <c r="F74" s="1" t="str">
        <f t="shared" si="3"/>
        <v>ENZSYN-rt4198</v>
      </c>
      <c r="G74" s="1">
        <f t="shared" si="4"/>
        <v>0</v>
      </c>
      <c r="H74" s="1">
        <f t="shared" si="5"/>
        <v>0</v>
      </c>
      <c r="I74" s="1" t="b">
        <f>OR(LEFT(Table2[[#This Row],[rxn]],4)="RXN-",Table2[[#This Row],[rxn]]="BIOSYN-BIODILAERO")</f>
        <v>0</v>
      </c>
      <c r="J74" s="1" t="str">
        <f>IF(Table2[[#This Row],[In GSM?]],_xlfn.TEXTAFTER(Table2[[#This Row],[rxn]],"RXN-",,,,"BIOMASS_RT_CLIM"),"")</f>
        <v/>
      </c>
      <c r="K74" s="1" t="str">
        <f>IF(Table2[[#This Row],[In GSM?]],_xlfn.TEXTBEFORE(SUBSTITUTE(Table2[[#This Row],[rxn name]],"_REV-","_FWD-"),"_FWD-",,,,Table2[[#This Row],[rxn name]]),"")</f>
        <v/>
      </c>
      <c r="L74" s="1" t="str">
        <f>IF(Table2[[#This Row],[In GSM?]],_xlfn.TEXTBEFORE(_xlfn.TEXTAFTER(Table2[[#This Row],[rxn name]],Table2[[#This Row],[b4 FWD/REV]]&amp;"_",,,,"FWD"),"-",,,,"FWD"),"")</f>
        <v/>
      </c>
      <c r="M74" s="1" t="str" cm="1">
        <f t="array" ref="M74">IF(Table2[[#This Row],[In GSM?]],_xlfn.SWITCH(Table2[[#This Row],[dir]],"FWD",Table2[[#This Row],[max]],"REV",-Table2[[#This Row],[min]])/1000,"")</f>
        <v/>
      </c>
      <c r="N74" s="1" t="str" cm="1">
        <f t="array" ref="N74">IF(Table2[[#This Row],[In GSM?]],_xlfn.SWITCH(Table2[[#This Row],[dir]],"FWD",Table2[[#This Row],[min]],"REV",-Table2[[#This Row],[max]])/1000,"")</f>
        <v/>
      </c>
      <c r="O74">
        <v>0</v>
      </c>
      <c r="P74">
        <v>0</v>
      </c>
      <c r="Q74" t="str">
        <v>EX_nh4_e</v>
      </c>
      <c r="S74" t="str">
        <v>EX_gua_e</v>
      </c>
      <c r="V74" s="5"/>
    </row>
    <row r="75" spans="1:22" ht="17" x14ac:dyDescent="0.25">
      <c r="A75" t="s">
        <v>1176</v>
      </c>
      <c r="B75">
        <v>0</v>
      </c>
      <c r="C75">
        <v>0</v>
      </c>
      <c r="E75" s="5" t="s">
        <v>28</v>
      </c>
      <c r="F75" s="1" t="str">
        <f t="shared" si="3"/>
        <v>ENZSYN-rt7829</v>
      </c>
      <c r="G75" s="1">
        <f t="shared" si="4"/>
        <v>0</v>
      </c>
      <c r="H75" s="1">
        <f t="shared" si="5"/>
        <v>0</v>
      </c>
      <c r="I75" s="1" t="b">
        <f>OR(LEFT(Table2[[#This Row],[rxn]],4)="RXN-",Table2[[#This Row],[rxn]]="BIOSYN-BIODILAERO")</f>
        <v>0</v>
      </c>
      <c r="J75" s="1" t="str">
        <f>IF(Table2[[#This Row],[In GSM?]],_xlfn.TEXTAFTER(Table2[[#This Row],[rxn]],"RXN-",,,,"BIOMASS_RT_CLIM"),"")</f>
        <v/>
      </c>
      <c r="K75" s="1" t="str">
        <f>IF(Table2[[#This Row],[In GSM?]],_xlfn.TEXTBEFORE(SUBSTITUTE(Table2[[#This Row],[rxn name]],"_REV-","_FWD-"),"_FWD-",,,,Table2[[#This Row],[rxn name]]),"")</f>
        <v/>
      </c>
      <c r="L75" s="1" t="str">
        <f>IF(Table2[[#This Row],[In GSM?]],_xlfn.TEXTBEFORE(_xlfn.TEXTAFTER(Table2[[#This Row],[rxn name]],Table2[[#This Row],[b4 FWD/REV]]&amp;"_",,,,"FWD"),"-",,,,"FWD"),"")</f>
        <v/>
      </c>
      <c r="M75" s="1" t="str" cm="1">
        <f t="array" ref="M75">IF(Table2[[#This Row],[In GSM?]],_xlfn.SWITCH(Table2[[#This Row],[dir]],"FWD",Table2[[#This Row],[max]],"REV",-Table2[[#This Row],[min]])/1000,"")</f>
        <v/>
      </c>
      <c r="N75" s="1" t="str" cm="1">
        <f t="array" ref="N75">IF(Table2[[#This Row],[In GSM?]],_xlfn.SWITCH(Table2[[#This Row],[dir]],"FWD",Table2[[#This Row],[min]],"REV",-Table2[[#This Row],[max]])/1000,"")</f>
        <v/>
      </c>
      <c r="O75">
        <v>-0.36766887128000003</v>
      </c>
      <c r="P75">
        <v>-1000</v>
      </c>
      <c r="Q75" t="str">
        <v>EX_nh4_e</v>
      </c>
      <c r="S75" t="str">
        <v>EX_gsn_e</v>
      </c>
      <c r="V75" s="5"/>
    </row>
    <row r="76" spans="1:22" ht="17" x14ac:dyDescent="0.25">
      <c r="A76" t="s">
        <v>1177</v>
      </c>
      <c r="B76">
        <v>0</v>
      </c>
      <c r="C76">
        <v>0</v>
      </c>
      <c r="E76" s="5" t="s">
        <v>29</v>
      </c>
      <c r="F76" s="1" t="str">
        <f t="shared" si="3"/>
        <v>ENZSYN-rt3097</v>
      </c>
      <c r="G76" s="1">
        <f t="shared" si="4"/>
        <v>0</v>
      </c>
      <c r="H76" s="1">
        <f t="shared" si="5"/>
        <v>0</v>
      </c>
      <c r="I76" s="1" t="b">
        <f>OR(LEFT(Table2[[#This Row],[rxn]],4)="RXN-",Table2[[#This Row],[rxn]]="BIOSYN-BIODILAERO")</f>
        <v>0</v>
      </c>
      <c r="J76" s="1" t="str">
        <f>IF(Table2[[#This Row],[In GSM?]],_xlfn.TEXTAFTER(Table2[[#This Row],[rxn]],"RXN-",,,,"BIOMASS_RT_CLIM"),"")</f>
        <v/>
      </c>
      <c r="K76" s="1" t="str">
        <f>IF(Table2[[#This Row],[In GSM?]],_xlfn.TEXTBEFORE(SUBSTITUTE(Table2[[#This Row],[rxn name]],"_REV-","_FWD-"),"_FWD-",,,,Table2[[#This Row],[rxn name]]),"")</f>
        <v/>
      </c>
      <c r="L76" s="1" t="str">
        <f>IF(Table2[[#This Row],[In GSM?]],_xlfn.TEXTBEFORE(_xlfn.TEXTAFTER(Table2[[#This Row],[rxn name]],Table2[[#This Row],[b4 FWD/REV]]&amp;"_",,,,"FWD"),"-",,,,"FWD"),"")</f>
        <v/>
      </c>
      <c r="M76" s="1" t="str" cm="1">
        <f t="array" ref="M76">IF(Table2[[#This Row],[In GSM?]],_xlfn.SWITCH(Table2[[#This Row],[dir]],"FWD",Table2[[#This Row],[max]],"REV",-Table2[[#This Row],[min]])/1000,"")</f>
        <v/>
      </c>
      <c r="N76" s="1" t="str" cm="1">
        <f t="array" ref="N76">IF(Table2[[#This Row],[In GSM?]],_xlfn.SWITCH(Table2[[#This Row],[dir]],"FWD",Table2[[#This Row],[min]],"REV",-Table2[[#This Row],[max]])/1000,"")</f>
        <v/>
      </c>
      <c r="O76">
        <v>26.600614380489997</v>
      </c>
      <c r="P76">
        <v>0</v>
      </c>
      <c r="Q76" t="str">
        <v>EX_hco3_e</v>
      </c>
      <c r="S76" t="str">
        <v>EX_hxdcal_e</v>
      </c>
      <c r="V76" s="5"/>
    </row>
    <row r="77" spans="1:22" ht="17" x14ac:dyDescent="0.25">
      <c r="A77" t="s">
        <v>1178</v>
      </c>
      <c r="B77">
        <v>0</v>
      </c>
      <c r="C77">
        <v>0</v>
      </c>
      <c r="E77" s="5" t="s">
        <v>30</v>
      </c>
      <c r="F77" s="1" t="str">
        <f t="shared" si="3"/>
        <v>ENZSYN-rt2975</v>
      </c>
      <c r="G77" s="1">
        <f t="shared" si="4"/>
        <v>0</v>
      </c>
      <c r="H77" s="1">
        <f t="shared" si="5"/>
        <v>0</v>
      </c>
      <c r="I77" s="1" t="b">
        <f>OR(LEFT(Table2[[#This Row],[rxn]],4)="RXN-",Table2[[#This Row],[rxn]]="BIOSYN-BIODILAERO")</f>
        <v>0</v>
      </c>
      <c r="J77" s="1" t="str">
        <f>IF(Table2[[#This Row],[In GSM?]],_xlfn.TEXTAFTER(Table2[[#This Row],[rxn]],"RXN-",,,,"BIOMASS_RT_CLIM"),"")</f>
        <v/>
      </c>
      <c r="K77" s="1" t="str">
        <f>IF(Table2[[#This Row],[In GSM?]],_xlfn.TEXTBEFORE(SUBSTITUTE(Table2[[#This Row],[rxn name]],"_REV-","_FWD-"),"_FWD-",,,,Table2[[#This Row],[rxn name]]),"")</f>
        <v/>
      </c>
      <c r="L77" s="1" t="str">
        <f>IF(Table2[[#This Row],[In GSM?]],_xlfn.TEXTBEFORE(_xlfn.TEXTAFTER(Table2[[#This Row],[rxn name]],Table2[[#This Row],[b4 FWD/REV]]&amp;"_",,,,"FWD"),"-",,,,"FWD"),"")</f>
        <v/>
      </c>
      <c r="M77" s="1" t="str" cm="1">
        <f t="array" ref="M77">IF(Table2[[#This Row],[In GSM?]],_xlfn.SWITCH(Table2[[#This Row],[dir]],"FWD",Table2[[#This Row],[max]],"REV",-Table2[[#This Row],[min]])/1000,"")</f>
        <v/>
      </c>
      <c r="N77" s="1" t="str" cm="1">
        <f t="array" ref="N77">IF(Table2[[#This Row],[In GSM?]],_xlfn.SWITCH(Table2[[#This Row],[dir]],"FWD",Table2[[#This Row],[min]],"REV",-Table2[[#This Row],[max]])/1000,"")</f>
        <v/>
      </c>
      <c r="O77">
        <v>0</v>
      </c>
      <c r="P77">
        <v>0</v>
      </c>
      <c r="Q77" t="str">
        <v>EX_hco3_e</v>
      </c>
      <c r="S77" t="str">
        <v>EX_hxan_e</v>
      </c>
      <c r="V77" s="5"/>
    </row>
    <row r="78" spans="1:22" ht="17" x14ac:dyDescent="0.25">
      <c r="A78" t="s">
        <v>1179</v>
      </c>
      <c r="B78">
        <v>0</v>
      </c>
      <c r="C78">
        <v>0</v>
      </c>
      <c r="E78" s="5" t="s">
        <v>31</v>
      </c>
      <c r="F78" s="1" t="str">
        <f t="shared" si="3"/>
        <v>ENZSYN-rt8287</v>
      </c>
      <c r="G78" s="1">
        <f t="shared" si="4"/>
        <v>0</v>
      </c>
      <c r="H78" s="1">
        <f t="shared" si="5"/>
        <v>0</v>
      </c>
      <c r="I78" s="1" t="b">
        <f>OR(LEFT(Table2[[#This Row],[rxn]],4)="RXN-",Table2[[#This Row],[rxn]]="BIOSYN-BIODILAERO")</f>
        <v>0</v>
      </c>
      <c r="J78" s="1" t="str">
        <f>IF(Table2[[#This Row],[In GSM?]],_xlfn.TEXTAFTER(Table2[[#This Row],[rxn]],"RXN-",,,,"BIOMASS_RT_CLIM"),"")</f>
        <v/>
      </c>
      <c r="K78" s="1" t="str">
        <f>IF(Table2[[#This Row],[In GSM?]],_xlfn.TEXTBEFORE(SUBSTITUTE(Table2[[#This Row],[rxn name]],"_REV-","_FWD-"),"_FWD-",,,,Table2[[#This Row],[rxn name]]),"")</f>
        <v/>
      </c>
      <c r="L78" s="1" t="str">
        <f>IF(Table2[[#This Row],[In GSM?]],_xlfn.TEXTBEFORE(_xlfn.TEXTAFTER(Table2[[#This Row],[rxn name]],Table2[[#This Row],[b4 FWD/REV]]&amp;"_",,,,"FWD"),"-",,,,"FWD"),"")</f>
        <v/>
      </c>
      <c r="M78" s="1" t="str" cm="1">
        <f t="array" ref="M78">IF(Table2[[#This Row],[In GSM?]],_xlfn.SWITCH(Table2[[#This Row],[dir]],"FWD",Table2[[#This Row],[max]],"REV",-Table2[[#This Row],[min]])/1000,"")</f>
        <v/>
      </c>
      <c r="N78" s="1" t="str" cm="1">
        <f t="array" ref="N78">IF(Table2[[#This Row],[In GSM?]],_xlfn.SWITCH(Table2[[#This Row],[dir]],"FWD",Table2[[#This Row],[min]],"REV",-Table2[[#This Row],[max]])/1000,"")</f>
        <v/>
      </c>
      <c r="O78">
        <v>26.600614380489997</v>
      </c>
      <c r="P78">
        <v>0</v>
      </c>
      <c r="Q78" t="str">
        <v>EX_co2_e</v>
      </c>
      <c r="S78" t="str">
        <v>EX_id3acald_e</v>
      </c>
      <c r="V78" s="5"/>
    </row>
    <row r="79" spans="1:22" ht="17" x14ac:dyDescent="0.25">
      <c r="A79" t="s">
        <v>1180</v>
      </c>
      <c r="B79">
        <v>0</v>
      </c>
      <c r="C79">
        <v>0</v>
      </c>
      <c r="E79" s="5" t="s">
        <v>3608</v>
      </c>
      <c r="F79" s="1" t="str">
        <f t="shared" si="3"/>
        <v>ENZSYN-rt8327</v>
      </c>
      <c r="G79" s="1">
        <f t="shared" si="4"/>
        <v>0</v>
      </c>
      <c r="H79" s="1">
        <f t="shared" si="5"/>
        <v>2.1900000000000002E-6</v>
      </c>
      <c r="I79" s="1" t="b">
        <f>OR(LEFT(Table2[[#This Row],[rxn]],4)="RXN-",Table2[[#This Row],[rxn]]="BIOSYN-BIODILAERO")</f>
        <v>0</v>
      </c>
      <c r="J79" s="1" t="str">
        <f>IF(Table2[[#This Row],[In GSM?]],_xlfn.TEXTAFTER(Table2[[#This Row],[rxn]],"RXN-",,,,"BIOMASS_RT_CLIM"),"")</f>
        <v/>
      </c>
      <c r="K79" s="1" t="str">
        <f>IF(Table2[[#This Row],[In GSM?]],_xlfn.TEXTBEFORE(SUBSTITUTE(Table2[[#This Row],[rxn name]],"_REV-","_FWD-"),"_FWD-",,,,Table2[[#This Row],[rxn name]]),"")</f>
        <v/>
      </c>
      <c r="L79" s="1" t="str">
        <f>IF(Table2[[#This Row],[In GSM?]],_xlfn.TEXTBEFORE(_xlfn.TEXTAFTER(Table2[[#This Row],[rxn name]],Table2[[#This Row],[b4 FWD/REV]]&amp;"_",,,,"FWD"),"-",,,,"FWD"),"")</f>
        <v/>
      </c>
      <c r="M79" s="1" t="str" cm="1">
        <f t="array" ref="M79">IF(Table2[[#This Row],[In GSM?]],_xlfn.SWITCH(Table2[[#This Row],[dir]],"FWD",Table2[[#This Row],[max]],"REV",-Table2[[#This Row],[min]])/1000,"")</f>
        <v/>
      </c>
      <c r="N79" s="1" t="str" cm="1">
        <f t="array" ref="N79">IF(Table2[[#This Row],[In GSM?]],_xlfn.SWITCH(Table2[[#This Row],[dir]],"FWD",Table2[[#This Row],[min]],"REV",-Table2[[#This Row],[max]])/1000,"")</f>
        <v/>
      </c>
      <c r="O79">
        <v>0</v>
      </c>
      <c r="P79">
        <v>0</v>
      </c>
      <c r="Q79" t="str">
        <v>EX_co2_e</v>
      </c>
      <c r="S79" t="str">
        <v>EX_ins_e</v>
      </c>
      <c r="V79" s="5"/>
    </row>
    <row r="80" spans="1:22" ht="17" x14ac:dyDescent="0.25">
      <c r="A80" t="s">
        <v>1181</v>
      </c>
      <c r="B80">
        <v>0</v>
      </c>
      <c r="C80">
        <v>0</v>
      </c>
      <c r="E80" s="5" t="s">
        <v>3609</v>
      </c>
      <c r="F80" s="1" t="str">
        <f t="shared" si="3"/>
        <v>ENZSYN-rt4722</v>
      </c>
      <c r="G80" s="1">
        <f t="shared" si="4"/>
        <v>0.22034709999999999</v>
      </c>
      <c r="H80" s="1">
        <f t="shared" si="5"/>
        <v>0</v>
      </c>
      <c r="I80" s="1" t="b">
        <f>OR(LEFT(Table2[[#This Row],[rxn]],4)="RXN-",Table2[[#This Row],[rxn]]="BIOSYN-BIODILAERO")</f>
        <v>0</v>
      </c>
      <c r="J80" s="1" t="str">
        <f>IF(Table2[[#This Row],[In GSM?]],_xlfn.TEXTAFTER(Table2[[#This Row],[rxn]],"RXN-",,,,"BIOMASS_RT_CLIM"),"")</f>
        <v/>
      </c>
      <c r="K80" s="1" t="str">
        <f>IF(Table2[[#This Row],[In GSM?]],_xlfn.TEXTBEFORE(SUBSTITUTE(Table2[[#This Row],[rxn name]],"_REV-","_FWD-"),"_FWD-",,,,Table2[[#This Row],[rxn name]]),"")</f>
        <v/>
      </c>
      <c r="L80" s="1" t="str">
        <f>IF(Table2[[#This Row],[In GSM?]],_xlfn.TEXTBEFORE(_xlfn.TEXTAFTER(Table2[[#This Row],[rxn name]],Table2[[#This Row],[b4 FWD/REV]]&amp;"_",,,,"FWD"),"-",,,,"FWD"),"")</f>
        <v/>
      </c>
      <c r="M80" s="1" t="str" cm="1">
        <f t="array" ref="M80">IF(Table2[[#This Row],[In GSM?]],_xlfn.SWITCH(Table2[[#This Row],[dir]],"FWD",Table2[[#This Row],[max]],"REV",-Table2[[#This Row],[min]])/1000,"")</f>
        <v/>
      </c>
      <c r="N80" s="1" t="str" cm="1">
        <f t="array" ref="N80">IF(Table2[[#This Row],[In GSM?]],_xlfn.SWITCH(Table2[[#This Row],[dir]],"FWD",Table2[[#This Row],[min]],"REV",-Table2[[#This Row],[max]])/1000,"")</f>
        <v/>
      </c>
      <c r="O80">
        <v>0</v>
      </c>
      <c r="P80">
        <v>0</v>
      </c>
      <c r="Q80" t="str">
        <v>EX_chol_e</v>
      </c>
      <c r="S80" t="str">
        <v>EX_fe2_e</v>
      </c>
      <c r="V80" s="5"/>
    </row>
    <row r="81" spans="1:22" ht="17" x14ac:dyDescent="0.25">
      <c r="A81" t="s">
        <v>1182</v>
      </c>
      <c r="B81">
        <v>0</v>
      </c>
      <c r="C81">
        <v>0</v>
      </c>
      <c r="E81" s="5" t="s">
        <v>3610</v>
      </c>
      <c r="F81" s="1" t="str">
        <f t="shared" si="3"/>
        <v>ENZSYN-rt0409</v>
      </c>
      <c r="G81" s="1">
        <f t="shared" si="4"/>
        <v>3.8314760000000003E-2</v>
      </c>
      <c r="H81" s="1">
        <f t="shared" si="5"/>
        <v>6.3620000000000004E-5</v>
      </c>
      <c r="I81" s="1" t="b">
        <f>OR(LEFT(Table2[[#This Row],[rxn]],4)="RXN-",Table2[[#This Row],[rxn]]="BIOSYN-BIODILAERO")</f>
        <v>0</v>
      </c>
      <c r="J81" s="1" t="str">
        <f>IF(Table2[[#This Row],[In GSM?]],_xlfn.TEXTAFTER(Table2[[#This Row],[rxn]],"RXN-",,,,"BIOMASS_RT_CLIM"),"")</f>
        <v/>
      </c>
      <c r="K81" s="1" t="str">
        <f>IF(Table2[[#This Row],[In GSM?]],_xlfn.TEXTBEFORE(SUBSTITUTE(Table2[[#This Row],[rxn name]],"_REV-","_FWD-"),"_FWD-",,,,Table2[[#This Row],[rxn name]]),"")</f>
        <v/>
      </c>
      <c r="L81" s="1" t="str">
        <f>IF(Table2[[#This Row],[In GSM?]],_xlfn.TEXTBEFORE(_xlfn.TEXTAFTER(Table2[[#This Row],[rxn name]],Table2[[#This Row],[b4 FWD/REV]]&amp;"_",,,,"FWD"),"-",,,,"FWD"),"")</f>
        <v/>
      </c>
      <c r="M81" s="1" t="str" cm="1">
        <f t="array" ref="M81">IF(Table2[[#This Row],[In GSM?]],_xlfn.SWITCH(Table2[[#This Row],[dir]],"FWD",Table2[[#This Row],[max]],"REV",-Table2[[#This Row],[min]])/1000,"")</f>
        <v/>
      </c>
      <c r="N81" s="1" t="str" cm="1">
        <f t="array" ref="N81">IF(Table2[[#This Row],[In GSM?]],_xlfn.SWITCH(Table2[[#This Row],[dir]],"FWD",Table2[[#This Row],[min]],"REV",-Table2[[#This Row],[max]])/1000,"")</f>
        <v/>
      </c>
      <c r="O81">
        <v>0</v>
      </c>
      <c r="P81">
        <v>0</v>
      </c>
      <c r="Q81" t="str">
        <v>EX_chol_e</v>
      </c>
      <c r="S81" t="str">
        <v>EX_iamac_e</v>
      </c>
      <c r="V81" s="5"/>
    </row>
    <row r="82" spans="1:22" ht="17" x14ac:dyDescent="0.25">
      <c r="A82" t="s">
        <v>1183</v>
      </c>
      <c r="B82">
        <v>0</v>
      </c>
      <c r="C82">
        <v>0</v>
      </c>
      <c r="E82" s="5" t="s">
        <v>3611</v>
      </c>
      <c r="F82" s="1" t="str">
        <f t="shared" si="3"/>
        <v>ENZSYN-rt1363</v>
      </c>
      <c r="G82" s="1">
        <f t="shared" si="4"/>
        <v>0.38192779999999998</v>
      </c>
      <c r="H82" s="1">
        <f t="shared" si="5"/>
        <v>0</v>
      </c>
      <c r="I82" s="1" t="b">
        <f>OR(LEFT(Table2[[#This Row],[rxn]],4)="RXN-",Table2[[#This Row],[rxn]]="BIOSYN-BIODILAERO")</f>
        <v>0</v>
      </c>
      <c r="J82" s="1" t="str">
        <f>IF(Table2[[#This Row],[In GSM?]],_xlfn.TEXTAFTER(Table2[[#This Row],[rxn]],"RXN-",,,,"BIOMASS_RT_CLIM"),"")</f>
        <v/>
      </c>
      <c r="K82" s="1" t="str">
        <f>IF(Table2[[#This Row],[In GSM?]],_xlfn.TEXTBEFORE(SUBSTITUTE(Table2[[#This Row],[rxn name]],"_REV-","_FWD-"),"_FWD-",,,,Table2[[#This Row],[rxn name]]),"")</f>
        <v/>
      </c>
      <c r="L82" s="1" t="str">
        <f>IF(Table2[[#This Row],[In GSM?]],_xlfn.TEXTBEFORE(_xlfn.TEXTAFTER(Table2[[#This Row],[rxn name]],Table2[[#This Row],[b4 FWD/REV]]&amp;"_",,,,"FWD"),"-",,,,"FWD"),"")</f>
        <v/>
      </c>
      <c r="M82" s="1" t="str" cm="1">
        <f t="array" ref="M82">IF(Table2[[#This Row],[In GSM?]],_xlfn.SWITCH(Table2[[#This Row],[dir]],"FWD",Table2[[#This Row],[max]],"REV",-Table2[[#This Row],[min]])/1000,"")</f>
        <v/>
      </c>
      <c r="N82" s="1" t="str" cm="1">
        <f t="array" ref="N82">IF(Table2[[#This Row],[In GSM?]],_xlfn.SWITCH(Table2[[#This Row],[dir]],"FWD",Table2[[#This Row],[min]],"REV",-Table2[[#This Row],[max]])/1000,"")</f>
        <v/>
      </c>
      <c r="O82">
        <v>4.4327578812700006</v>
      </c>
      <c r="P82">
        <v>0</v>
      </c>
      <c r="Q82" t="str">
        <v>EX_cit_e</v>
      </c>
      <c r="S82" t="str">
        <v>EX_iamoh_e</v>
      </c>
      <c r="V82" s="5"/>
    </row>
    <row r="83" spans="1:22" ht="17" x14ac:dyDescent="0.25">
      <c r="A83" t="s">
        <v>1184</v>
      </c>
      <c r="B83">
        <v>0</v>
      </c>
      <c r="C83">
        <v>0</v>
      </c>
      <c r="E83" s="5" t="s">
        <v>3612</v>
      </c>
      <c r="F83" s="1" t="str">
        <f t="shared" si="3"/>
        <v>ENZSYN-rt2183</v>
      </c>
      <c r="G83" s="1">
        <f t="shared" si="4"/>
        <v>0.38998143000000002</v>
      </c>
      <c r="H83" s="1">
        <f t="shared" si="5"/>
        <v>0</v>
      </c>
      <c r="I83" s="1" t="b">
        <f>OR(LEFT(Table2[[#This Row],[rxn]],4)="RXN-",Table2[[#This Row],[rxn]]="BIOSYN-BIODILAERO")</f>
        <v>0</v>
      </c>
      <c r="J83" s="1" t="str">
        <f>IF(Table2[[#This Row],[In GSM?]],_xlfn.TEXTAFTER(Table2[[#This Row],[rxn]],"RXN-",,,,"BIOMASS_RT_CLIM"),"")</f>
        <v/>
      </c>
      <c r="K83" s="1" t="str">
        <f>IF(Table2[[#This Row],[In GSM?]],_xlfn.TEXTBEFORE(SUBSTITUTE(Table2[[#This Row],[rxn name]],"_REV-","_FWD-"),"_FWD-",,,,Table2[[#This Row],[rxn name]]),"")</f>
        <v/>
      </c>
      <c r="L83" s="1" t="str">
        <f>IF(Table2[[#This Row],[In GSM?]],_xlfn.TEXTBEFORE(_xlfn.TEXTAFTER(Table2[[#This Row],[rxn name]],Table2[[#This Row],[b4 FWD/REV]]&amp;"_",,,,"FWD"),"-",,,,"FWD"),"")</f>
        <v/>
      </c>
      <c r="M83" s="1" t="str" cm="1">
        <f t="array" ref="M83">IF(Table2[[#This Row],[In GSM?]],_xlfn.SWITCH(Table2[[#This Row],[dir]],"FWD",Table2[[#This Row],[max]],"REV",-Table2[[#This Row],[min]])/1000,"")</f>
        <v/>
      </c>
      <c r="N83" s="1" t="str" cm="1">
        <f t="array" ref="N83">IF(Table2[[#This Row],[In GSM?]],_xlfn.SWITCH(Table2[[#This Row],[dir]],"FWD",Table2[[#This Row],[min]],"REV",-Table2[[#This Row],[max]])/1000,"")</f>
        <v/>
      </c>
      <c r="O83">
        <v>0</v>
      </c>
      <c r="P83">
        <v>0</v>
      </c>
      <c r="Q83" t="str">
        <v>EX_cit_e</v>
      </c>
      <c r="S83" t="str">
        <v>EX_ibutoh_e</v>
      </c>
      <c r="V83" s="5"/>
    </row>
    <row r="84" spans="1:22" ht="17" x14ac:dyDescent="0.25">
      <c r="A84" t="s">
        <v>1185</v>
      </c>
      <c r="B84">
        <v>0</v>
      </c>
      <c r="C84">
        <v>0</v>
      </c>
      <c r="E84" s="5" t="s">
        <v>3613</v>
      </c>
      <c r="F84" s="1" t="str">
        <f t="shared" si="3"/>
        <v>ENZSYN-rt2190</v>
      </c>
      <c r="G84" s="1">
        <f t="shared" si="4"/>
        <v>0.39639861999999998</v>
      </c>
      <c r="H84" s="1">
        <f t="shared" si="5"/>
        <v>0</v>
      </c>
      <c r="I84" s="1" t="b">
        <f>OR(LEFT(Table2[[#This Row],[rxn]],4)="RXN-",Table2[[#This Row],[rxn]]="BIOSYN-BIODILAERO")</f>
        <v>0</v>
      </c>
      <c r="J84" s="1" t="str">
        <f>IF(Table2[[#This Row],[In GSM?]],_xlfn.TEXTAFTER(Table2[[#This Row],[rxn]],"RXN-",,,,"BIOMASS_RT_CLIM"),"")</f>
        <v/>
      </c>
      <c r="K84" s="1" t="str">
        <f>IF(Table2[[#This Row],[In GSM?]],_xlfn.TEXTBEFORE(SUBSTITUTE(Table2[[#This Row],[rxn name]],"_REV-","_FWD-"),"_FWD-",,,,Table2[[#This Row],[rxn name]]),"")</f>
        <v/>
      </c>
      <c r="L84" s="1" t="str">
        <f>IF(Table2[[#This Row],[In GSM?]],_xlfn.TEXTBEFORE(_xlfn.TEXTAFTER(Table2[[#This Row],[rxn name]],Table2[[#This Row],[b4 FWD/REV]]&amp;"_",,,,"FWD"),"-",,,,"FWD"),"")</f>
        <v/>
      </c>
      <c r="M84" s="1" t="str" cm="1">
        <f t="array" ref="M84">IF(Table2[[#This Row],[In GSM?]],_xlfn.SWITCH(Table2[[#This Row],[dir]],"FWD",Table2[[#This Row],[max]],"REV",-Table2[[#This Row],[min]])/1000,"")</f>
        <v/>
      </c>
      <c r="N84" s="1" t="str" cm="1">
        <f t="array" ref="N84">IF(Table2[[#This Row],[In GSM?]],_xlfn.SWITCH(Table2[[#This Row],[dir]],"FWD",Table2[[#This Row],[min]],"REV",-Table2[[#This Row],[max]])/1000,"")</f>
        <v/>
      </c>
      <c r="O84">
        <v>0</v>
      </c>
      <c r="P84">
        <v>0</v>
      </c>
      <c r="Q84" t="str">
        <v>EX_cytd_e</v>
      </c>
      <c r="S84" t="str">
        <v>EX_ibutac_e</v>
      </c>
      <c r="V84" s="5"/>
    </row>
    <row r="85" spans="1:22" ht="17" x14ac:dyDescent="0.25">
      <c r="A85" t="s">
        <v>1186</v>
      </c>
      <c r="B85">
        <v>0</v>
      </c>
      <c r="C85">
        <v>0</v>
      </c>
      <c r="E85" s="5" t="s">
        <v>3614</v>
      </c>
      <c r="F85" s="1" t="str">
        <f t="shared" si="3"/>
        <v>ENZSYN-rt1622_m</v>
      </c>
      <c r="G85" s="1">
        <f t="shared" si="4"/>
        <v>0</v>
      </c>
      <c r="H85" s="1">
        <f t="shared" si="5"/>
        <v>0</v>
      </c>
      <c r="I85" s="1" t="b">
        <f>OR(LEFT(Table2[[#This Row],[rxn]],4)="RXN-",Table2[[#This Row],[rxn]]="BIOSYN-BIODILAERO")</f>
        <v>0</v>
      </c>
      <c r="J85" s="1" t="str">
        <f>IF(Table2[[#This Row],[In GSM?]],_xlfn.TEXTAFTER(Table2[[#This Row],[rxn]],"RXN-",,,,"BIOMASS_RT_CLIM"),"")</f>
        <v/>
      </c>
      <c r="K85" s="1" t="str">
        <f>IF(Table2[[#This Row],[In GSM?]],_xlfn.TEXTBEFORE(SUBSTITUTE(Table2[[#This Row],[rxn name]],"_REV-","_FWD-"),"_FWD-",,,,Table2[[#This Row],[rxn name]]),"")</f>
        <v/>
      </c>
      <c r="L85" s="1" t="str">
        <f>IF(Table2[[#This Row],[In GSM?]],_xlfn.TEXTBEFORE(_xlfn.TEXTAFTER(Table2[[#This Row],[rxn name]],Table2[[#This Row],[b4 FWD/REV]]&amp;"_",,,,"FWD"),"-",,,,"FWD"),"")</f>
        <v/>
      </c>
      <c r="M85" s="1" t="str" cm="1">
        <f t="array" ref="M85">IF(Table2[[#This Row],[In GSM?]],_xlfn.SWITCH(Table2[[#This Row],[dir]],"FWD",Table2[[#This Row],[max]],"REV",-Table2[[#This Row],[min]])/1000,"")</f>
        <v/>
      </c>
      <c r="N85" s="1" t="str" cm="1">
        <f t="array" ref="N85">IF(Table2[[#This Row],[In GSM?]],_xlfn.SWITCH(Table2[[#This Row],[dir]],"FWD",Table2[[#This Row],[min]],"REV",-Table2[[#This Row],[max]])/1000,"")</f>
        <v/>
      </c>
      <c r="O85">
        <v>0</v>
      </c>
      <c r="P85">
        <v>0</v>
      </c>
      <c r="Q85" t="str">
        <v>EX_cytd_e</v>
      </c>
      <c r="S85" t="str">
        <v>EX_ibtald_e</v>
      </c>
      <c r="V85" s="5"/>
    </row>
    <row r="86" spans="1:22" ht="17" x14ac:dyDescent="0.25">
      <c r="A86" t="s">
        <v>1187</v>
      </c>
      <c r="B86">
        <v>0</v>
      </c>
      <c r="C86">
        <v>0</v>
      </c>
      <c r="E86" s="5" t="s">
        <v>3615</v>
      </c>
      <c r="F86" s="1" t="str">
        <f t="shared" si="3"/>
        <v>ENZSYN-rt2901</v>
      </c>
      <c r="G86" s="1">
        <f t="shared" si="4"/>
        <v>0</v>
      </c>
      <c r="H86" s="1">
        <f t="shared" si="5"/>
        <v>0</v>
      </c>
      <c r="I86" s="1" t="b">
        <f>OR(LEFT(Table2[[#This Row],[rxn]],4)="RXN-",Table2[[#This Row],[rxn]]="BIOSYN-BIODILAERO")</f>
        <v>0</v>
      </c>
      <c r="J86" s="1" t="str">
        <f>IF(Table2[[#This Row],[In GSM?]],_xlfn.TEXTAFTER(Table2[[#This Row],[rxn]],"RXN-",,,,"BIOMASS_RT_CLIM"),"")</f>
        <v/>
      </c>
      <c r="K86" s="1" t="str">
        <f>IF(Table2[[#This Row],[In GSM?]],_xlfn.TEXTBEFORE(SUBSTITUTE(Table2[[#This Row],[rxn name]],"_REV-","_FWD-"),"_FWD-",,,,Table2[[#This Row],[rxn name]]),"")</f>
        <v/>
      </c>
      <c r="L86" s="1" t="str">
        <f>IF(Table2[[#This Row],[In GSM?]],_xlfn.TEXTBEFORE(_xlfn.TEXTAFTER(Table2[[#This Row],[rxn name]],Table2[[#This Row],[b4 FWD/REV]]&amp;"_",,,,"FWD"),"-",,,,"FWD"),"")</f>
        <v/>
      </c>
      <c r="M86" s="1" t="str" cm="1">
        <f t="array" ref="M86">IF(Table2[[#This Row],[In GSM?]],_xlfn.SWITCH(Table2[[#This Row],[dir]],"FWD",Table2[[#This Row],[max]],"REV",-Table2[[#This Row],[min]])/1000,"")</f>
        <v/>
      </c>
      <c r="N86" s="1" t="str" cm="1">
        <f t="array" ref="N86">IF(Table2[[#This Row],[In GSM?]],_xlfn.SWITCH(Table2[[#This Row],[dir]],"FWD",Table2[[#This Row],[min]],"REV",-Table2[[#This Row],[max]])/1000,"")</f>
        <v/>
      </c>
      <c r="O86">
        <v>0</v>
      </c>
      <c r="P86">
        <v>0</v>
      </c>
      <c r="Q86" t="str">
        <v>EX_csn_e</v>
      </c>
      <c r="S86" t="str">
        <v>EX_ala__L_e</v>
      </c>
      <c r="V86" s="5"/>
    </row>
    <row r="87" spans="1:22" ht="17" x14ac:dyDescent="0.25">
      <c r="A87" t="s">
        <v>1188</v>
      </c>
      <c r="B87">
        <v>0</v>
      </c>
      <c r="C87">
        <v>0</v>
      </c>
      <c r="E87" s="5" t="s">
        <v>3616</v>
      </c>
      <c r="F87" s="1" t="str">
        <f t="shared" si="3"/>
        <v>ENZSYN-rt4390</v>
      </c>
      <c r="G87" s="1">
        <f t="shared" si="4"/>
        <v>0.20195025</v>
      </c>
      <c r="H87" s="1">
        <f t="shared" si="5"/>
        <v>0</v>
      </c>
      <c r="I87" s="1" t="b">
        <f>OR(LEFT(Table2[[#This Row],[rxn]],4)="RXN-",Table2[[#This Row],[rxn]]="BIOSYN-BIODILAERO")</f>
        <v>0</v>
      </c>
      <c r="J87" s="1" t="str">
        <f>IF(Table2[[#This Row],[In GSM?]],_xlfn.TEXTAFTER(Table2[[#This Row],[rxn]],"RXN-",,,,"BIOMASS_RT_CLIM"),"")</f>
        <v/>
      </c>
      <c r="K87" s="1" t="str">
        <f>IF(Table2[[#This Row],[In GSM?]],_xlfn.TEXTBEFORE(SUBSTITUTE(Table2[[#This Row],[rxn name]],"_REV-","_FWD-"),"_FWD-",,,,Table2[[#This Row],[rxn name]]),"")</f>
        <v/>
      </c>
      <c r="L87" s="1" t="str">
        <f>IF(Table2[[#This Row],[In GSM?]],_xlfn.TEXTBEFORE(_xlfn.TEXTAFTER(Table2[[#This Row],[rxn name]],Table2[[#This Row],[b4 FWD/REV]]&amp;"_",,,,"FWD"),"-",,,,"FWD"),"")</f>
        <v/>
      </c>
      <c r="M87" s="1" t="str" cm="1">
        <f t="array" ref="M87">IF(Table2[[#This Row],[In GSM?]],_xlfn.SWITCH(Table2[[#This Row],[dir]],"FWD",Table2[[#This Row],[max]],"REV",-Table2[[#This Row],[min]])/1000,"")</f>
        <v/>
      </c>
      <c r="N87" s="1" t="str" cm="1">
        <f t="array" ref="N87">IF(Table2[[#This Row],[In GSM?]],_xlfn.SWITCH(Table2[[#This Row],[dir]],"FWD",Table2[[#This Row],[min]],"REV",-Table2[[#This Row],[max]])/1000,"")</f>
        <v/>
      </c>
      <c r="O87">
        <v>0</v>
      </c>
      <c r="P87">
        <v>0</v>
      </c>
      <c r="Q87" t="str">
        <v>EX_csn_e</v>
      </c>
      <c r="S87" t="str">
        <v>EX_abt__L_e</v>
      </c>
      <c r="V87" s="5"/>
    </row>
    <row r="88" spans="1:22" ht="17" x14ac:dyDescent="0.25">
      <c r="A88" t="s">
        <v>1189</v>
      </c>
      <c r="B88">
        <v>0</v>
      </c>
      <c r="C88">
        <v>0</v>
      </c>
      <c r="E88" s="5" t="s">
        <v>3617</v>
      </c>
      <c r="F88" s="1" t="str">
        <f t="shared" si="3"/>
        <v>ENZSYN-rt2779</v>
      </c>
      <c r="G88" s="1">
        <f t="shared" si="4"/>
        <v>0</v>
      </c>
      <c r="H88" s="1">
        <f t="shared" si="5"/>
        <v>0</v>
      </c>
      <c r="I88" s="1" t="b">
        <f>OR(LEFT(Table2[[#This Row],[rxn]],4)="RXN-",Table2[[#This Row],[rxn]]="BIOSYN-BIODILAERO")</f>
        <v>0</v>
      </c>
      <c r="J88" s="1" t="str">
        <f>IF(Table2[[#This Row],[In GSM?]],_xlfn.TEXTAFTER(Table2[[#This Row],[rxn]],"RXN-",,,,"BIOMASS_RT_CLIM"),"")</f>
        <v/>
      </c>
      <c r="K88" s="1" t="str">
        <f>IF(Table2[[#This Row],[In GSM?]],_xlfn.TEXTBEFORE(SUBSTITUTE(Table2[[#This Row],[rxn name]],"_REV-","_FWD-"),"_FWD-",,,,Table2[[#This Row],[rxn name]]),"")</f>
        <v/>
      </c>
      <c r="L88" s="1" t="str">
        <f>IF(Table2[[#This Row],[In GSM?]],_xlfn.TEXTBEFORE(_xlfn.TEXTAFTER(Table2[[#This Row],[rxn name]],Table2[[#This Row],[b4 FWD/REV]]&amp;"_",,,,"FWD"),"-",,,,"FWD"),"")</f>
        <v/>
      </c>
      <c r="M88" s="1" t="str" cm="1">
        <f t="array" ref="M88">IF(Table2[[#This Row],[In GSM?]],_xlfn.SWITCH(Table2[[#This Row],[dir]],"FWD",Table2[[#This Row],[max]],"REV",-Table2[[#This Row],[min]])/1000,"")</f>
        <v/>
      </c>
      <c r="N88" s="1" t="str" cm="1">
        <f t="array" ref="N88">IF(Table2[[#This Row],[In GSM?]],_xlfn.SWITCH(Table2[[#This Row],[dir]],"FWD",Table2[[#This Row],[min]],"REV",-Table2[[#This Row],[max]])/1000,"")</f>
        <v/>
      </c>
      <c r="O88">
        <v>0</v>
      </c>
      <c r="P88">
        <v>0</v>
      </c>
      <c r="Q88" t="str">
        <v>EX_arab__D_e</v>
      </c>
      <c r="S88" t="str">
        <v>EX_arab__L_e</v>
      </c>
      <c r="V88" s="5"/>
    </row>
    <row r="89" spans="1:22" ht="17" x14ac:dyDescent="0.25">
      <c r="A89" t="s">
        <v>1190</v>
      </c>
      <c r="B89">
        <v>0</v>
      </c>
      <c r="C89">
        <v>0</v>
      </c>
      <c r="E89" s="5" t="s">
        <v>3618</v>
      </c>
      <c r="F89" s="1" t="str">
        <f t="shared" si="3"/>
        <v>ENZSYN-rt3465</v>
      </c>
      <c r="G89" s="1">
        <f t="shared" si="4"/>
        <v>0</v>
      </c>
      <c r="H89" s="1">
        <f t="shared" si="5"/>
        <v>0</v>
      </c>
      <c r="I89" s="1" t="b">
        <f>OR(LEFT(Table2[[#This Row],[rxn]],4)="RXN-",Table2[[#This Row],[rxn]]="BIOSYN-BIODILAERO")</f>
        <v>0</v>
      </c>
      <c r="J89" s="1" t="str">
        <f>IF(Table2[[#This Row],[In GSM?]],_xlfn.TEXTAFTER(Table2[[#This Row],[rxn]],"RXN-",,,,"BIOMASS_RT_CLIM"),"")</f>
        <v/>
      </c>
      <c r="K89" s="1" t="str">
        <f>IF(Table2[[#This Row],[In GSM?]],_xlfn.TEXTBEFORE(SUBSTITUTE(Table2[[#This Row],[rxn name]],"_REV-","_FWD-"),"_FWD-",,,,Table2[[#This Row],[rxn name]]),"")</f>
        <v/>
      </c>
      <c r="L89" s="1" t="str">
        <f>IF(Table2[[#This Row],[In GSM?]],_xlfn.TEXTBEFORE(_xlfn.TEXTAFTER(Table2[[#This Row],[rxn name]],Table2[[#This Row],[b4 FWD/REV]]&amp;"_",,,,"FWD"),"-",,,,"FWD"),"")</f>
        <v/>
      </c>
      <c r="M89" s="1" t="str" cm="1">
        <f t="array" ref="M89">IF(Table2[[#This Row],[In GSM?]],_xlfn.SWITCH(Table2[[#This Row],[dir]],"FWD",Table2[[#This Row],[max]],"REV",-Table2[[#This Row],[min]])/1000,"")</f>
        <v/>
      </c>
      <c r="N89" s="1" t="str" cm="1">
        <f t="array" ref="N89">IF(Table2[[#This Row],[In GSM?]],_xlfn.SWITCH(Table2[[#This Row],[dir]],"FWD",Table2[[#This Row],[min]],"REV",-Table2[[#This Row],[max]])/1000,"")</f>
        <v/>
      </c>
      <c r="O89">
        <v>0</v>
      </c>
      <c r="P89">
        <v>0</v>
      </c>
      <c r="Q89" t="str">
        <v>EX_arab__D_e</v>
      </c>
      <c r="S89" t="str">
        <v>EX_arg__L_e</v>
      </c>
      <c r="V89" s="5"/>
    </row>
    <row r="90" spans="1:22" ht="17" x14ac:dyDescent="0.25">
      <c r="A90" t="s">
        <v>1191</v>
      </c>
      <c r="B90">
        <v>0</v>
      </c>
      <c r="C90">
        <v>33.080179774840801</v>
      </c>
      <c r="E90" s="5" t="s">
        <v>3619</v>
      </c>
      <c r="F90" s="1" t="str">
        <f t="shared" si="3"/>
        <v>ENZSYN-rt5332</v>
      </c>
      <c r="G90" s="1">
        <f t="shared" si="4"/>
        <v>0</v>
      </c>
      <c r="H90" s="1">
        <f t="shared" si="5"/>
        <v>0</v>
      </c>
      <c r="I90" s="1" t="b">
        <f>OR(LEFT(Table2[[#This Row],[rxn]],4)="RXN-",Table2[[#This Row],[rxn]]="BIOSYN-BIODILAERO")</f>
        <v>0</v>
      </c>
      <c r="J90" s="1" t="str">
        <f>IF(Table2[[#This Row],[In GSM?]],_xlfn.TEXTAFTER(Table2[[#This Row],[rxn]],"RXN-",,,,"BIOMASS_RT_CLIM"),"")</f>
        <v/>
      </c>
      <c r="K90" s="1" t="str">
        <f>IF(Table2[[#This Row],[In GSM?]],_xlfn.TEXTBEFORE(SUBSTITUTE(Table2[[#This Row],[rxn name]],"_REV-","_FWD-"),"_FWD-",,,,Table2[[#This Row],[rxn name]]),"")</f>
        <v/>
      </c>
      <c r="L90" s="1" t="str">
        <f>IF(Table2[[#This Row],[In GSM?]],_xlfn.TEXTBEFORE(_xlfn.TEXTAFTER(Table2[[#This Row],[rxn name]],Table2[[#This Row],[b4 FWD/REV]]&amp;"_",,,,"FWD"),"-",,,,"FWD"),"")</f>
        <v/>
      </c>
      <c r="M90" s="1" t="str" cm="1">
        <f t="array" ref="M90">IF(Table2[[#This Row],[In GSM?]],_xlfn.SWITCH(Table2[[#This Row],[dir]],"FWD",Table2[[#This Row],[max]],"REV",-Table2[[#This Row],[min]])/1000,"")</f>
        <v/>
      </c>
      <c r="N90" s="1" t="str" cm="1">
        <f t="array" ref="N90">IF(Table2[[#This Row],[In GSM?]],_xlfn.SWITCH(Table2[[#This Row],[dir]],"FWD",Table2[[#This Row],[min]],"REV",-Table2[[#This Row],[max]])/1000,"")</f>
        <v/>
      </c>
      <c r="O90">
        <v>0</v>
      </c>
      <c r="P90">
        <v>0</v>
      </c>
      <c r="Q90" t="str">
        <v>EX_fru_e</v>
      </c>
      <c r="S90" t="str">
        <v>EX_asn__L_e</v>
      </c>
      <c r="V90" s="5"/>
    </row>
    <row r="91" spans="1:22" ht="17" x14ac:dyDescent="0.25">
      <c r="A91" t="s">
        <v>1192</v>
      </c>
      <c r="B91">
        <v>0</v>
      </c>
      <c r="C91">
        <v>29.404604244302899</v>
      </c>
      <c r="E91" s="5" t="s">
        <v>3620</v>
      </c>
      <c r="F91" s="1" t="str">
        <f t="shared" si="3"/>
        <v>ENZSYN-rt6434_c</v>
      </c>
      <c r="G91" s="1">
        <f t="shared" si="4"/>
        <v>0</v>
      </c>
      <c r="H91" s="1">
        <f t="shared" si="5"/>
        <v>0</v>
      </c>
      <c r="I91" s="1" t="b">
        <f>OR(LEFT(Table2[[#This Row],[rxn]],4)="RXN-",Table2[[#This Row],[rxn]]="BIOSYN-BIODILAERO")</f>
        <v>0</v>
      </c>
      <c r="J91" s="1" t="str">
        <f>IF(Table2[[#This Row],[In GSM?]],_xlfn.TEXTAFTER(Table2[[#This Row],[rxn]],"RXN-",,,,"BIOMASS_RT_CLIM"),"")</f>
        <v/>
      </c>
      <c r="K91" s="1" t="str">
        <f>IF(Table2[[#This Row],[In GSM?]],_xlfn.TEXTBEFORE(SUBSTITUTE(Table2[[#This Row],[rxn name]],"_REV-","_FWD-"),"_FWD-",,,,Table2[[#This Row],[rxn name]]),"")</f>
        <v/>
      </c>
      <c r="L91" s="1" t="str">
        <f>IF(Table2[[#This Row],[In GSM?]],_xlfn.TEXTBEFORE(_xlfn.TEXTAFTER(Table2[[#This Row],[rxn name]],Table2[[#This Row],[b4 FWD/REV]]&amp;"_",,,,"FWD"),"-",,,,"FWD"),"")</f>
        <v/>
      </c>
      <c r="M91" s="1" t="str" cm="1">
        <f t="array" ref="M91">IF(Table2[[#This Row],[In GSM?]],_xlfn.SWITCH(Table2[[#This Row],[dir]],"FWD",Table2[[#This Row],[max]],"REV",-Table2[[#This Row],[min]])/1000,"")</f>
        <v/>
      </c>
      <c r="N91" s="1" t="str" cm="1">
        <f t="array" ref="N91">IF(Table2[[#This Row],[In GSM?]],_xlfn.SWITCH(Table2[[#This Row],[dir]],"FWD",Table2[[#This Row],[min]],"REV",-Table2[[#This Row],[max]])/1000,"")</f>
        <v/>
      </c>
      <c r="O91">
        <v>0</v>
      </c>
      <c r="P91">
        <v>0</v>
      </c>
      <c r="Q91" t="str">
        <v>EX_fru_e</v>
      </c>
      <c r="S91" t="str">
        <v>EX_asp__L_e</v>
      </c>
      <c r="V91" s="5"/>
    </row>
    <row r="92" spans="1:22" ht="17" x14ac:dyDescent="0.25">
      <c r="A92" t="s">
        <v>1193</v>
      </c>
      <c r="B92">
        <v>-4.3534814726292899</v>
      </c>
      <c r="C92">
        <v>0</v>
      </c>
      <c r="E92" s="5" t="s">
        <v>3621</v>
      </c>
      <c r="F92" s="1" t="str">
        <f t="shared" si="3"/>
        <v>ENZSYN-rt8267_c</v>
      </c>
      <c r="G92" s="1">
        <f t="shared" si="4"/>
        <v>0</v>
      </c>
      <c r="H92" s="1">
        <f t="shared" si="5"/>
        <v>0</v>
      </c>
      <c r="I92" s="1" t="b">
        <f>OR(LEFT(Table2[[#This Row],[rxn]],4)="RXN-",Table2[[#This Row],[rxn]]="BIOSYN-BIODILAERO")</f>
        <v>0</v>
      </c>
      <c r="J92" s="1" t="str">
        <f>IF(Table2[[#This Row],[In GSM?]],_xlfn.TEXTAFTER(Table2[[#This Row],[rxn]],"RXN-",,,,"BIOMASS_RT_CLIM"),"")</f>
        <v/>
      </c>
      <c r="K92" s="1" t="str">
        <f>IF(Table2[[#This Row],[In GSM?]],_xlfn.TEXTBEFORE(SUBSTITUTE(Table2[[#This Row],[rxn name]],"_REV-","_FWD-"),"_FWD-",,,,Table2[[#This Row],[rxn name]]),"")</f>
        <v/>
      </c>
      <c r="L92" s="1" t="str">
        <f>IF(Table2[[#This Row],[In GSM?]],_xlfn.TEXTBEFORE(_xlfn.TEXTAFTER(Table2[[#This Row],[rxn name]],Table2[[#This Row],[b4 FWD/REV]]&amp;"_",,,,"FWD"),"-",,,,"FWD"),"")</f>
        <v/>
      </c>
      <c r="M92" s="1" t="str" cm="1">
        <f t="array" ref="M92">IF(Table2[[#This Row],[In GSM?]],_xlfn.SWITCH(Table2[[#This Row],[dir]],"FWD",Table2[[#This Row],[max]],"REV",-Table2[[#This Row],[min]])/1000,"")</f>
        <v/>
      </c>
      <c r="N92" s="1" t="str" cm="1">
        <f t="array" ref="N92">IF(Table2[[#This Row],[In GSM?]],_xlfn.SWITCH(Table2[[#This Row],[dir]],"FWD",Table2[[#This Row],[min]],"REV",-Table2[[#This Row],[max]])/1000,"")</f>
        <v/>
      </c>
      <c r="O92">
        <v>0</v>
      </c>
      <c r="P92">
        <v>0</v>
      </c>
      <c r="Q92" t="str">
        <v>EX_gal_e</v>
      </c>
      <c r="S92" t="str">
        <v>EX_cys__L_e</v>
      </c>
      <c r="V92" s="5"/>
    </row>
    <row r="93" spans="1:22" ht="17" x14ac:dyDescent="0.25">
      <c r="A93" t="s">
        <v>1194</v>
      </c>
      <c r="B93">
        <v>0</v>
      </c>
      <c r="C93">
        <v>30.788737116217298</v>
      </c>
      <c r="E93" s="5" t="s">
        <v>3622</v>
      </c>
      <c r="F93" s="1" t="str">
        <f t="shared" si="3"/>
        <v>ENZSYN-rt3465_x</v>
      </c>
      <c r="G93" s="1">
        <f t="shared" si="4"/>
        <v>0</v>
      </c>
      <c r="H93" s="1">
        <f t="shared" si="5"/>
        <v>0</v>
      </c>
      <c r="I93" s="1" t="b">
        <f>OR(LEFT(Table2[[#This Row],[rxn]],4)="RXN-",Table2[[#This Row],[rxn]]="BIOSYN-BIODILAERO")</f>
        <v>0</v>
      </c>
      <c r="J93" s="1" t="str">
        <f>IF(Table2[[#This Row],[In GSM?]],_xlfn.TEXTAFTER(Table2[[#This Row],[rxn]],"RXN-",,,,"BIOMASS_RT_CLIM"),"")</f>
        <v/>
      </c>
      <c r="K93" s="1" t="str">
        <f>IF(Table2[[#This Row],[In GSM?]],_xlfn.TEXTBEFORE(SUBSTITUTE(Table2[[#This Row],[rxn name]],"_REV-","_FWD-"),"_FWD-",,,,Table2[[#This Row],[rxn name]]),"")</f>
        <v/>
      </c>
      <c r="L93" s="1" t="str">
        <f>IF(Table2[[#This Row],[In GSM?]],_xlfn.TEXTBEFORE(_xlfn.TEXTAFTER(Table2[[#This Row],[rxn name]],Table2[[#This Row],[b4 FWD/REV]]&amp;"_",,,,"FWD"),"-",,,,"FWD"),"")</f>
        <v/>
      </c>
      <c r="M93" s="1" t="str" cm="1">
        <f t="array" ref="M93">IF(Table2[[#This Row],[In GSM?]],_xlfn.SWITCH(Table2[[#This Row],[dir]],"FWD",Table2[[#This Row],[max]],"REV",-Table2[[#This Row],[min]])/1000,"")</f>
        <v/>
      </c>
      <c r="N93" s="1" t="str" cm="1">
        <f t="array" ref="N93">IF(Table2[[#This Row],[In GSM?]],_xlfn.SWITCH(Table2[[#This Row],[dir]],"FWD",Table2[[#This Row],[min]],"REV",-Table2[[#This Row],[max]])/1000,"")</f>
        <v/>
      </c>
      <c r="O93">
        <v>0</v>
      </c>
      <c r="P93">
        <v>0</v>
      </c>
      <c r="Q93" t="str">
        <v>EX_gal_e</v>
      </c>
      <c r="S93" t="str">
        <v>EX_sbt__L_e</v>
      </c>
      <c r="V93" s="5"/>
    </row>
    <row r="94" spans="1:22" ht="17" x14ac:dyDescent="0.25">
      <c r="A94" t="s">
        <v>1195</v>
      </c>
      <c r="B94">
        <v>0.1001123</v>
      </c>
      <c r="C94">
        <v>0.1001123</v>
      </c>
      <c r="E94" s="5" t="s">
        <v>3623</v>
      </c>
      <c r="F94" s="1" t="str">
        <f t="shared" si="3"/>
        <v>ENZSYN-rt5332_x</v>
      </c>
      <c r="G94" s="1">
        <f t="shared" si="4"/>
        <v>0</v>
      </c>
      <c r="H94" s="1">
        <f t="shared" si="5"/>
        <v>0</v>
      </c>
      <c r="I94" s="1" t="b">
        <f>OR(LEFT(Table2[[#This Row],[rxn]],4)="RXN-",Table2[[#This Row],[rxn]]="BIOSYN-BIODILAERO")</f>
        <v>0</v>
      </c>
      <c r="J94" s="1" t="str">
        <f>IF(Table2[[#This Row],[In GSM?]],_xlfn.TEXTAFTER(Table2[[#This Row],[rxn]],"RXN-",,,,"BIOMASS_RT_CLIM"),"")</f>
        <v/>
      </c>
      <c r="K94" s="1" t="str">
        <f>IF(Table2[[#This Row],[In GSM?]],_xlfn.TEXTBEFORE(SUBSTITUTE(Table2[[#This Row],[rxn name]],"_REV-","_FWD-"),"_FWD-",,,,Table2[[#This Row],[rxn name]]),"")</f>
        <v/>
      </c>
      <c r="L94" s="1" t="str">
        <f>IF(Table2[[#This Row],[In GSM?]],_xlfn.TEXTBEFORE(_xlfn.TEXTAFTER(Table2[[#This Row],[rxn name]],Table2[[#This Row],[b4 FWD/REV]]&amp;"_",,,,"FWD"),"-",,,,"FWD"),"")</f>
        <v/>
      </c>
      <c r="M94" s="1" t="str" cm="1">
        <f t="array" ref="M94">IF(Table2[[#This Row],[In GSM?]],_xlfn.SWITCH(Table2[[#This Row],[dir]],"FWD",Table2[[#This Row],[max]],"REV",-Table2[[#This Row],[min]])/1000,"")</f>
        <v/>
      </c>
      <c r="N94" s="1" t="str" cm="1">
        <f t="array" ref="N94">IF(Table2[[#This Row],[In GSM?]],_xlfn.SWITCH(Table2[[#This Row],[dir]],"FWD",Table2[[#This Row],[min]],"REV",-Table2[[#This Row],[max]])/1000,"")</f>
        <v/>
      </c>
      <c r="O94">
        <v>0</v>
      </c>
      <c r="P94">
        <v>0</v>
      </c>
      <c r="Q94" t="str">
        <v>EX_galur_e</v>
      </c>
      <c r="S94" t="str">
        <v>EX_glu__L_e</v>
      </c>
      <c r="V94" s="5"/>
    </row>
    <row r="95" spans="1:22" ht="17" x14ac:dyDescent="0.25">
      <c r="A95" t="s">
        <v>1196</v>
      </c>
      <c r="B95">
        <v>2.6345400000000001E-2</v>
      </c>
      <c r="C95">
        <v>2.6345400000000001E-2</v>
      </c>
      <c r="E95" s="5" t="s">
        <v>3624</v>
      </c>
      <c r="F95" s="1" t="str">
        <f t="shared" si="3"/>
        <v>ENZSYN-rt6434_x</v>
      </c>
      <c r="G95" s="1">
        <f t="shared" si="4"/>
        <v>0</v>
      </c>
      <c r="H95" s="1">
        <f t="shared" si="5"/>
        <v>0</v>
      </c>
      <c r="I95" s="1" t="b">
        <f>OR(LEFT(Table2[[#This Row],[rxn]],4)="RXN-",Table2[[#This Row],[rxn]]="BIOSYN-BIODILAERO")</f>
        <v>0</v>
      </c>
      <c r="J95" s="1" t="str">
        <f>IF(Table2[[#This Row],[In GSM?]],_xlfn.TEXTAFTER(Table2[[#This Row],[rxn]],"RXN-",,,,"BIOMASS_RT_CLIM"),"")</f>
        <v/>
      </c>
      <c r="K95" s="1" t="str">
        <f>IF(Table2[[#This Row],[In GSM?]],_xlfn.TEXTBEFORE(SUBSTITUTE(Table2[[#This Row],[rxn name]],"_REV-","_FWD-"),"_FWD-",,,,Table2[[#This Row],[rxn name]]),"")</f>
        <v/>
      </c>
      <c r="L95" s="1" t="str">
        <f>IF(Table2[[#This Row],[In GSM?]],_xlfn.TEXTBEFORE(_xlfn.TEXTAFTER(Table2[[#This Row],[rxn name]],Table2[[#This Row],[b4 FWD/REV]]&amp;"_",,,,"FWD"),"-",,,,"FWD"),"")</f>
        <v/>
      </c>
      <c r="M95" s="1" t="str" cm="1">
        <f t="array" ref="M95">IF(Table2[[#This Row],[In GSM?]],_xlfn.SWITCH(Table2[[#This Row],[dir]],"FWD",Table2[[#This Row],[max]],"REV",-Table2[[#This Row],[min]])/1000,"")</f>
        <v/>
      </c>
      <c r="N95" s="1" t="str" cm="1">
        <f t="array" ref="N95">IF(Table2[[#This Row],[In GSM?]],_xlfn.SWITCH(Table2[[#This Row],[dir]],"FWD",Table2[[#This Row],[min]],"REV",-Table2[[#This Row],[max]])/1000,"")</f>
        <v/>
      </c>
      <c r="O95">
        <v>0</v>
      </c>
      <c r="P95">
        <v>0</v>
      </c>
      <c r="Q95" t="str">
        <v>EX_galur_e</v>
      </c>
      <c r="S95" t="str">
        <v>EX_gln__L_e</v>
      </c>
      <c r="V95" s="5"/>
    </row>
    <row r="96" spans="1:22" ht="17" x14ac:dyDescent="0.25">
      <c r="A96" t="s">
        <v>1197</v>
      </c>
      <c r="B96">
        <v>7.6302000000000002E-3</v>
      </c>
      <c r="C96">
        <v>7.6302000000000002E-3</v>
      </c>
      <c r="E96" s="5" t="s">
        <v>3625</v>
      </c>
      <c r="F96" s="1" t="str">
        <f t="shared" si="3"/>
        <v>ENZSYN-rt8267_x</v>
      </c>
      <c r="G96" s="1">
        <f t="shared" si="4"/>
        <v>0</v>
      </c>
      <c r="H96" s="1">
        <f t="shared" si="5"/>
        <v>0</v>
      </c>
      <c r="I96" s="1" t="b">
        <f>OR(LEFT(Table2[[#This Row],[rxn]],4)="RXN-",Table2[[#This Row],[rxn]]="BIOSYN-BIODILAERO")</f>
        <v>0</v>
      </c>
      <c r="J96" s="1" t="str">
        <f>IF(Table2[[#This Row],[In GSM?]],_xlfn.TEXTAFTER(Table2[[#This Row],[rxn]],"RXN-",,,,"BIOMASS_RT_CLIM"),"")</f>
        <v/>
      </c>
      <c r="K96" s="1" t="str">
        <f>IF(Table2[[#This Row],[In GSM?]],_xlfn.TEXTBEFORE(SUBSTITUTE(Table2[[#This Row],[rxn name]],"_REV-","_FWD-"),"_FWD-",,,,Table2[[#This Row],[rxn name]]),"")</f>
        <v/>
      </c>
      <c r="L96" s="1" t="str">
        <f>IF(Table2[[#This Row],[In GSM?]],_xlfn.TEXTBEFORE(_xlfn.TEXTAFTER(Table2[[#This Row],[rxn name]],Table2[[#This Row],[b4 FWD/REV]]&amp;"_",,,,"FWD"),"-",,,,"FWD"),"")</f>
        <v/>
      </c>
      <c r="M96" s="1" t="str" cm="1">
        <f t="array" ref="M96">IF(Table2[[#This Row],[In GSM?]],_xlfn.SWITCH(Table2[[#This Row],[dir]],"FWD",Table2[[#This Row],[max]],"REV",-Table2[[#This Row],[min]])/1000,"")</f>
        <v/>
      </c>
      <c r="N96" s="1" t="str" cm="1">
        <f t="array" ref="N96">IF(Table2[[#This Row],[In GSM?]],_xlfn.SWITCH(Table2[[#This Row],[dir]],"FWD",Table2[[#This Row],[min]],"REV",-Table2[[#This Row],[max]])/1000,"")</f>
        <v/>
      </c>
      <c r="O96">
        <v>0</v>
      </c>
      <c r="P96">
        <v>0</v>
      </c>
      <c r="Q96" t="str">
        <v>EX_sbt__D_e</v>
      </c>
      <c r="S96" t="str">
        <v>EX_his__L_e</v>
      </c>
      <c r="V96" s="5"/>
    </row>
    <row r="97" spans="1:22" ht="17" x14ac:dyDescent="0.25">
      <c r="A97" t="s">
        <v>1198</v>
      </c>
      <c r="B97">
        <v>0</v>
      </c>
      <c r="C97">
        <v>15.7098285925859</v>
      </c>
      <c r="E97" s="5" t="s">
        <v>3626</v>
      </c>
      <c r="F97" s="1" t="str">
        <f t="shared" si="3"/>
        <v>ENZSYN-rt1973</v>
      </c>
      <c r="G97" s="1">
        <f t="shared" si="4"/>
        <v>0</v>
      </c>
      <c r="H97" s="1">
        <f t="shared" si="5"/>
        <v>0</v>
      </c>
      <c r="I97" s="1" t="b">
        <f>OR(LEFT(Table2[[#This Row],[rxn]],4)="RXN-",Table2[[#This Row],[rxn]]="BIOSYN-BIODILAERO")</f>
        <v>0</v>
      </c>
      <c r="J97" s="1" t="str">
        <f>IF(Table2[[#This Row],[In GSM?]],_xlfn.TEXTAFTER(Table2[[#This Row],[rxn]],"RXN-",,,,"BIOMASS_RT_CLIM"),"")</f>
        <v/>
      </c>
      <c r="K97" s="1" t="str">
        <f>IF(Table2[[#This Row],[In GSM?]],_xlfn.TEXTBEFORE(SUBSTITUTE(Table2[[#This Row],[rxn name]],"_REV-","_FWD-"),"_FWD-",,,,Table2[[#This Row],[rxn name]]),"")</f>
        <v/>
      </c>
      <c r="L97" s="1" t="str">
        <f>IF(Table2[[#This Row],[In GSM?]],_xlfn.TEXTBEFORE(_xlfn.TEXTAFTER(Table2[[#This Row],[rxn name]],Table2[[#This Row],[b4 FWD/REV]]&amp;"_",,,,"FWD"),"-",,,,"FWD"),"")</f>
        <v/>
      </c>
      <c r="M97" s="1" t="str" cm="1">
        <f t="array" ref="M97">IF(Table2[[#This Row],[In GSM?]],_xlfn.SWITCH(Table2[[#This Row],[dir]],"FWD",Table2[[#This Row],[max]],"REV",-Table2[[#This Row],[min]])/1000,"")</f>
        <v/>
      </c>
      <c r="N97" s="1" t="str" cm="1">
        <f t="array" ref="N97">IF(Table2[[#This Row],[In GSM?]],_xlfn.SWITCH(Table2[[#This Row],[dir]],"FWD",Table2[[#This Row],[min]],"REV",-Table2[[#This Row],[max]])/1000,"")</f>
        <v/>
      </c>
      <c r="O97">
        <v>0</v>
      </c>
      <c r="P97">
        <v>0</v>
      </c>
      <c r="Q97" t="str">
        <v>EX_sbt__D_e</v>
      </c>
      <c r="S97" t="str">
        <v>EX_hom__L_e</v>
      </c>
      <c r="V97" s="5"/>
    </row>
    <row r="98" spans="1:22" ht="17" x14ac:dyDescent="0.25">
      <c r="A98" t="s">
        <v>1199</v>
      </c>
      <c r="B98" s="2">
        <v>2.0000000000000002E-5</v>
      </c>
      <c r="C98" s="2">
        <v>2.0000000000000002E-5</v>
      </c>
      <c r="E98" s="5" t="s">
        <v>3627</v>
      </c>
      <c r="F98" s="1" t="str">
        <f t="shared" si="3"/>
        <v>ENZSYN-rt6869</v>
      </c>
      <c r="G98" s="1">
        <f t="shared" si="4"/>
        <v>0</v>
      </c>
      <c r="H98" s="1">
        <f t="shared" si="5"/>
        <v>0</v>
      </c>
      <c r="I98" s="1" t="b">
        <f>OR(LEFT(Table2[[#This Row],[rxn]],4)="RXN-",Table2[[#This Row],[rxn]]="BIOSYN-BIODILAERO")</f>
        <v>0</v>
      </c>
      <c r="J98" s="1" t="str">
        <f>IF(Table2[[#This Row],[In GSM?]],_xlfn.TEXTAFTER(Table2[[#This Row],[rxn]],"RXN-",,,,"BIOMASS_RT_CLIM"),"")</f>
        <v/>
      </c>
      <c r="K98" s="1" t="str">
        <f>IF(Table2[[#This Row],[In GSM?]],_xlfn.TEXTBEFORE(SUBSTITUTE(Table2[[#This Row],[rxn name]],"_REV-","_FWD-"),"_FWD-",,,,Table2[[#This Row],[rxn name]]),"")</f>
        <v/>
      </c>
      <c r="L98" s="1" t="str">
        <f>IF(Table2[[#This Row],[In GSM?]],_xlfn.TEXTBEFORE(_xlfn.TEXTAFTER(Table2[[#This Row],[rxn name]],Table2[[#This Row],[b4 FWD/REV]]&amp;"_",,,,"FWD"),"-",,,,"FWD"),"")</f>
        <v/>
      </c>
      <c r="M98" s="1" t="str" cm="1">
        <f t="array" ref="M98">IF(Table2[[#This Row],[In GSM?]],_xlfn.SWITCH(Table2[[#This Row],[dir]],"FWD",Table2[[#This Row],[max]],"REV",-Table2[[#This Row],[min]])/1000,"")</f>
        <v/>
      </c>
      <c r="N98" s="1" t="str" cm="1">
        <f t="array" ref="N98">IF(Table2[[#This Row],[In GSM?]],_xlfn.SWITCH(Table2[[#This Row],[dir]],"FWD",Table2[[#This Row],[min]],"REV",-Table2[[#This Row],[max]])/1000,"")</f>
        <v/>
      </c>
      <c r="O98">
        <v>0</v>
      </c>
      <c r="P98">
        <v>0</v>
      </c>
      <c r="Q98" t="str">
        <v>EX_glc__D_e</v>
      </c>
      <c r="S98" t="str">
        <v>EX_ile__L_e</v>
      </c>
      <c r="V98" s="5"/>
    </row>
    <row r="99" spans="1:22" ht="17" x14ac:dyDescent="0.25">
      <c r="A99" t="s">
        <v>1200</v>
      </c>
      <c r="B99" s="2">
        <v>2.0000000000000002E-5</v>
      </c>
      <c r="C99" s="2">
        <v>2.0000000000000002E-5</v>
      </c>
      <c r="E99" s="5" t="s">
        <v>3628</v>
      </c>
      <c r="F99" s="1" t="str">
        <f t="shared" si="3"/>
        <v>ENZSYN-rt0201</v>
      </c>
      <c r="G99" s="1">
        <f t="shared" si="4"/>
        <v>0</v>
      </c>
      <c r="H99" s="1">
        <f t="shared" si="5"/>
        <v>0</v>
      </c>
      <c r="I99" s="1" t="b">
        <f>OR(LEFT(Table2[[#This Row],[rxn]],4)="RXN-",Table2[[#This Row],[rxn]]="BIOSYN-BIODILAERO")</f>
        <v>0</v>
      </c>
      <c r="J99" s="1" t="str">
        <f>IF(Table2[[#This Row],[In GSM?]],_xlfn.TEXTAFTER(Table2[[#This Row],[rxn]],"RXN-",,,,"BIOMASS_RT_CLIM"),"")</f>
        <v/>
      </c>
      <c r="K99" s="1" t="str">
        <f>IF(Table2[[#This Row],[In GSM?]],_xlfn.TEXTBEFORE(SUBSTITUTE(Table2[[#This Row],[rxn name]],"_REV-","_FWD-"),"_FWD-",,,,Table2[[#This Row],[rxn name]]),"")</f>
        <v/>
      </c>
      <c r="L99" s="1" t="str">
        <f>IF(Table2[[#This Row],[In GSM?]],_xlfn.TEXTBEFORE(_xlfn.TEXTAFTER(Table2[[#This Row],[rxn name]],Table2[[#This Row],[b4 FWD/REV]]&amp;"_",,,,"FWD"),"-",,,,"FWD"),"")</f>
        <v/>
      </c>
      <c r="M99" s="1" t="str" cm="1">
        <f t="array" ref="M99">IF(Table2[[#This Row],[In GSM?]],_xlfn.SWITCH(Table2[[#This Row],[dir]],"FWD",Table2[[#This Row],[max]],"REV",-Table2[[#This Row],[min]])/1000,"")</f>
        <v/>
      </c>
      <c r="N99" s="1" t="str" cm="1">
        <f t="array" ref="N99">IF(Table2[[#This Row],[In GSM?]],_xlfn.SWITCH(Table2[[#This Row],[dir]],"FWD",Table2[[#This Row],[min]],"REV",-Table2[[#This Row],[max]])/1000,"")</f>
        <v/>
      </c>
      <c r="O99">
        <v>-0.9577945390999999</v>
      </c>
      <c r="P99">
        <v>-5</v>
      </c>
      <c r="Q99" t="str">
        <v>EX_glc__D_e</v>
      </c>
      <c r="S99" t="str">
        <v>EX_leu__L_e</v>
      </c>
      <c r="V99" s="5"/>
    </row>
    <row r="100" spans="1:22" ht="17" x14ac:dyDescent="0.25">
      <c r="A100" t="s">
        <v>1201</v>
      </c>
      <c r="B100">
        <v>2.3286000000000001E-2</v>
      </c>
      <c r="C100">
        <v>3.2532166328941701</v>
      </c>
      <c r="E100" s="5" t="s">
        <v>32</v>
      </c>
      <c r="F100" s="1" t="str">
        <f t="shared" si="3"/>
        <v>RXN-EX_13BDglucan_e_FWD-SPONT</v>
      </c>
      <c r="G100" s="1">
        <f t="shared" si="4"/>
        <v>0</v>
      </c>
      <c r="H100" s="1">
        <f t="shared" si="5"/>
        <v>0</v>
      </c>
      <c r="I100" s="1" t="b">
        <f>OR(LEFT(Table2[[#This Row],[rxn]],4)="RXN-",Table2[[#This Row],[rxn]]="BIOSYN-BIODILAERO")</f>
        <v>1</v>
      </c>
      <c r="J100" s="1" t="str">
        <f>IF(Table2[[#This Row],[In GSM?]],_xlfn.TEXTAFTER(Table2[[#This Row],[rxn]],"RXN-",,,,"BIOMASS_RT_CLIM"),"")</f>
        <v>EX_13BDglucan_e_FWD-SPONT</v>
      </c>
      <c r="K100" s="1" t="str">
        <f>IF(Table2[[#This Row],[In GSM?]],_xlfn.TEXTBEFORE(SUBSTITUTE(Table2[[#This Row],[rxn name]],"_REV-","_FWD-"),"_FWD-",,,,Table2[[#This Row],[rxn name]]),"")</f>
        <v>EX_13BDglucan_e</v>
      </c>
      <c r="L100" s="1" t="str">
        <f>IF(Table2[[#This Row],[In GSM?]],_xlfn.TEXTBEFORE(_xlfn.TEXTAFTER(Table2[[#This Row],[rxn name]],Table2[[#This Row],[b4 FWD/REV]]&amp;"_",,,,"FWD"),"-",,,,"FWD"),"")</f>
        <v>FWD</v>
      </c>
      <c r="M100" s="1" cm="1">
        <f t="array" ref="M100">IF(Table2[[#This Row],[In GSM?]],_xlfn.SWITCH(Table2[[#This Row],[dir]],"FWD",Table2[[#This Row],[max]],"REV",-Table2[[#This Row],[min]])/1000,"")</f>
        <v>0</v>
      </c>
      <c r="N100" s="1" cm="1">
        <f t="array" ref="N100">IF(Table2[[#This Row],[In GSM?]],_xlfn.SWITCH(Table2[[#This Row],[dir]],"FWD",Table2[[#This Row],[min]],"REV",-Table2[[#This Row],[max]])/1000,"")</f>
        <v>0</v>
      </c>
      <c r="O100">
        <v>0</v>
      </c>
      <c r="P100">
        <v>0</v>
      </c>
      <c r="Q100" t="str">
        <v>EX_man_e</v>
      </c>
      <c r="S100" t="str">
        <v>EX_lys__L_e</v>
      </c>
      <c r="V100" s="5"/>
    </row>
    <row r="101" spans="1:22" ht="17" x14ac:dyDescent="0.25">
      <c r="A101" t="s">
        <v>1202</v>
      </c>
      <c r="B101">
        <v>0</v>
      </c>
      <c r="C101" s="2">
        <v>1.0000000000002999E-5</v>
      </c>
      <c r="E101" s="5" t="s">
        <v>33</v>
      </c>
      <c r="F101" s="1" t="str">
        <f t="shared" si="3"/>
        <v>RXN-EX_13BDglucan_e_REV-SPONT</v>
      </c>
      <c r="G101" s="1">
        <f t="shared" si="4"/>
        <v>0</v>
      </c>
      <c r="H101" s="1">
        <f t="shared" si="5"/>
        <v>0</v>
      </c>
      <c r="I101" s="1" t="b">
        <f>OR(LEFT(Table2[[#This Row],[rxn]],4)="RXN-",Table2[[#This Row],[rxn]]="BIOSYN-BIODILAERO")</f>
        <v>1</v>
      </c>
      <c r="J101" s="1" t="str">
        <f>IF(Table2[[#This Row],[In GSM?]],_xlfn.TEXTAFTER(Table2[[#This Row],[rxn]],"RXN-",,,,"BIOMASS_RT_CLIM"),"")</f>
        <v>EX_13BDglucan_e_REV-SPONT</v>
      </c>
      <c r="K101" s="1" t="str">
        <f>IF(Table2[[#This Row],[In GSM?]],_xlfn.TEXTBEFORE(SUBSTITUTE(Table2[[#This Row],[rxn name]],"_REV-","_FWD-"),"_FWD-",,,,Table2[[#This Row],[rxn name]]),"")</f>
        <v>EX_13BDglucan_e</v>
      </c>
      <c r="L101" s="1" t="str">
        <f>IF(Table2[[#This Row],[In GSM?]],_xlfn.TEXTBEFORE(_xlfn.TEXTAFTER(Table2[[#This Row],[rxn name]],Table2[[#This Row],[b4 FWD/REV]]&amp;"_",,,,"FWD"),"-",,,,"FWD"),"")</f>
        <v>REV</v>
      </c>
      <c r="M101" s="1" cm="1">
        <f t="array" ref="M101">IF(Table2[[#This Row],[In GSM?]],_xlfn.SWITCH(Table2[[#This Row],[dir]],"FWD",Table2[[#This Row],[max]],"REV",-Table2[[#This Row],[min]])/1000,"")</f>
        <v>0</v>
      </c>
      <c r="N101" s="1" cm="1">
        <f t="array" ref="N101">IF(Table2[[#This Row],[In GSM?]],_xlfn.SWITCH(Table2[[#This Row],[dir]],"FWD",Table2[[#This Row],[min]],"REV",-Table2[[#This Row],[max]])/1000,"")</f>
        <v>0</v>
      </c>
      <c r="O101">
        <v>0</v>
      </c>
      <c r="P101">
        <v>0</v>
      </c>
      <c r="Q101" t="str">
        <v>EX_man_e</v>
      </c>
      <c r="S101" t="str">
        <v>EX_met__L_e</v>
      </c>
      <c r="V101" s="5"/>
    </row>
    <row r="102" spans="1:22" ht="17" x14ac:dyDescent="0.25">
      <c r="A102" t="s">
        <v>1203</v>
      </c>
      <c r="B102">
        <v>2.5974299999999999E-2</v>
      </c>
      <c r="C102">
        <v>2.9484275464011498</v>
      </c>
      <c r="E102" s="5" t="s">
        <v>34</v>
      </c>
      <c r="F102" s="1" t="str">
        <f t="shared" si="3"/>
        <v>RXN-EX_crn_e_FWD-SPONT</v>
      </c>
      <c r="G102" s="1">
        <f t="shared" si="4"/>
        <v>0</v>
      </c>
      <c r="H102" s="1">
        <f t="shared" si="5"/>
        <v>0</v>
      </c>
      <c r="I102" s="1" t="b">
        <f>OR(LEFT(Table2[[#This Row],[rxn]],4)="RXN-",Table2[[#This Row],[rxn]]="BIOSYN-BIODILAERO")</f>
        <v>1</v>
      </c>
      <c r="J102" s="1" t="str">
        <f>IF(Table2[[#This Row],[In GSM?]],_xlfn.TEXTAFTER(Table2[[#This Row],[rxn]],"RXN-",,,,"BIOMASS_RT_CLIM"),"")</f>
        <v>EX_crn_e_FWD-SPONT</v>
      </c>
      <c r="K102" s="1" t="str">
        <f>IF(Table2[[#This Row],[In GSM?]],_xlfn.TEXTBEFORE(SUBSTITUTE(Table2[[#This Row],[rxn name]],"_REV-","_FWD-"),"_FWD-",,,,Table2[[#This Row],[rxn name]]),"")</f>
        <v>EX_crn_e</v>
      </c>
      <c r="L102" s="1" t="str">
        <f>IF(Table2[[#This Row],[In GSM?]],_xlfn.TEXTBEFORE(_xlfn.TEXTAFTER(Table2[[#This Row],[rxn name]],Table2[[#This Row],[b4 FWD/REV]]&amp;"_",,,,"FWD"),"-",,,,"FWD"),"")</f>
        <v>FWD</v>
      </c>
      <c r="M102" s="1" cm="1">
        <f t="array" ref="M102">IF(Table2[[#This Row],[In GSM?]],_xlfn.SWITCH(Table2[[#This Row],[dir]],"FWD",Table2[[#This Row],[max]],"REV",-Table2[[#This Row],[min]])/1000,"")</f>
        <v>0</v>
      </c>
      <c r="N102" s="1" cm="1">
        <f t="array" ref="N102">IF(Table2[[#This Row],[In GSM?]],_xlfn.SWITCH(Table2[[#This Row],[dir]],"FWD",Table2[[#This Row],[min]],"REV",-Table2[[#This Row],[max]])/1000,"")</f>
        <v>0</v>
      </c>
      <c r="O102">
        <v>0</v>
      </c>
      <c r="P102">
        <v>0</v>
      </c>
      <c r="Q102" t="str">
        <v>EX_rib__D_e</v>
      </c>
      <c r="S102" t="str">
        <v>EX_phe__L_e</v>
      </c>
      <c r="V102" s="5"/>
    </row>
    <row r="103" spans="1:22" ht="17" x14ac:dyDescent="0.25">
      <c r="A103" t="s">
        <v>1204</v>
      </c>
      <c r="B103" s="2">
        <v>9.9999999999961197E-6</v>
      </c>
      <c r="C103">
        <v>1.8202377543892201</v>
      </c>
      <c r="E103" s="5" t="s">
        <v>35</v>
      </c>
      <c r="F103" s="1" t="str">
        <f t="shared" si="3"/>
        <v>RXN-EX_crn_e_REV-SPONT</v>
      </c>
      <c r="G103" s="1">
        <f t="shared" si="4"/>
        <v>0</v>
      </c>
      <c r="H103" s="1">
        <f t="shared" si="5"/>
        <v>0</v>
      </c>
      <c r="I103" s="1" t="b">
        <f>OR(LEFT(Table2[[#This Row],[rxn]],4)="RXN-",Table2[[#This Row],[rxn]]="BIOSYN-BIODILAERO")</f>
        <v>1</v>
      </c>
      <c r="J103" s="1" t="str">
        <f>IF(Table2[[#This Row],[In GSM?]],_xlfn.TEXTAFTER(Table2[[#This Row],[rxn]],"RXN-",,,,"BIOMASS_RT_CLIM"),"")</f>
        <v>EX_crn_e_REV-SPONT</v>
      </c>
      <c r="K103" s="1" t="str">
        <f>IF(Table2[[#This Row],[In GSM?]],_xlfn.TEXTBEFORE(SUBSTITUTE(Table2[[#This Row],[rxn name]],"_REV-","_FWD-"),"_FWD-",,,,Table2[[#This Row],[rxn name]]),"")</f>
        <v>EX_crn_e</v>
      </c>
      <c r="L103" s="1" t="str">
        <f>IF(Table2[[#This Row],[In GSM?]],_xlfn.TEXTBEFORE(_xlfn.TEXTAFTER(Table2[[#This Row],[rxn name]],Table2[[#This Row],[b4 FWD/REV]]&amp;"_",,,,"FWD"),"-",,,,"FWD"),"")</f>
        <v>REV</v>
      </c>
      <c r="M103" s="1" cm="1">
        <f t="array" ref="M103">IF(Table2[[#This Row],[In GSM?]],_xlfn.SWITCH(Table2[[#This Row],[dir]],"FWD",Table2[[#This Row],[max]],"REV",-Table2[[#This Row],[min]])/1000,"")</f>
        <v>0</v>
      </c>
      <c r="N103" s="1" cm="1">
        <f t="array" ref="N103">IF(Table2[[#This Row],[In GSM?]],_xlfn.SWITCH(Table2[[#This Row],[dir]],"FWD",Table2[[#This Row],[min]],"REV",-Table2[[#This Row],[max]])/1000,"")</f>
        <v>0</v>
      </c>
      <c r="O103">
        <v>0</v>
      </c>
      <c r="P103">
        <v>0</v>
      </c>
      <c r="Q103" t="str">
        <v>EX_rib__D_e</v>
      </c>
      <c r="S103" t="str">
        <v>EX_pro__L_e</v>
      </c>
      <c r="V103" s="5"/>
    </row>
    <row r="104" spans="1:22" ht="17" x14ac:dyDescent="0.25">
      <c r="A104" t="s">
        <v>1205</v>
      </c>
      <c r="B104">
        <v>0</v>
      </c>
      <c r="C104">
        <v>0</v>
      </c>
      <c r="E104" s="5" t="s">
        <v>3629</v>
      </c>
      <c r="F104" s="1" t="str">
        <f t="shared" si="3"/>
        <v>RXN-EX_lac__D_e_FWD-SPONT</v>
      </c>
      <c r="G104" s="1">
        <f t="shared" si="4"/>
        <v>7701.6505982500003</v>
      </c>
      <c r="H104" s="1">
        <f t="shared" si="5"/>
        <v>0</v>
      </c>
      <c r="I104" s="1" t="b">
        <f>OR(LEFT(Table2[[#This Row],[rxn]],4)="RXN-",Table2[[#This Row],[rxn]]="BIOSYN-BIODILAERO")</f>
        <v>1</v>
      </c>
      <c r="J104" s="1" t="str">
        <f>IF(Table2[[#This Row],[In GSM?]],_xlfn.TEXTAFTER(Table2[[#This Row],[rxn]],"RXN-",,,,"BIOMASS_RT_CLIM"),"")</f>
        <v>EX_lac__D_e_FWD-SPONT</v>
      </c>
      <c r="K104" s="1" t="str">
        <f>IF(Table2[[#This Row],[In GSM?]],_xlfn.TEXTBEFORE(SUBSTITUTE(Table2[[#This Row],[rxn name]],"_REV-","_FWD-"),"_FWD-",,,,Table2[[#This Row],[rxn name]]),"")</f>
        <v>EX_lac__D_e</v>
      </c>
      <c r="L104" s="1" t="str">
        <f>IF(Table2[[#This Row],[In GSM?]],_xlfn.TEXTBEFORE(_xlfn.TEXTAFTER(Table2[[#This Row],[rxn name]],Table2[[#This Row],[b4 FWD/REV]]&amp;"_",,,,"FWD"),"-",,,,"FWD"),"")</f>
        <v>FWD</v>
      </c>
      <c r="M104" s="1" cm="1">
        <f t="array" ref="M104">IF(Table2[[#This Row],[In GSM?]],_xlfn.SWITCH(Table2[[#This Row],[dir]],"FWD",Table2[[#This Row],[max]],"REV",-Table2[[#This Row],[min]])/1000,"")</f>
        <v>7.7016505982500005</v>
      </c>
      <c r="N104" s="1" cm="1">
        <f t="array" ref="N104">IF(Table2[[#This Row],[In GSM?]],_xlfn.SWITCH(Table2[[#This Row],[dir]],"FWD",Table2[[#This Row],[min]],"REV",-Table2[[#This Row],[max]])/1000,"")</f>
        <v>0</v>
      </c>
      <c r="O104">
        <v>0</v>
      </c>
      <c r="P104">
        <v>0</v>
      </c>
      <c r="Q104" t="str">
        <v>EX_xyl__D_e</v>
      </c>
      <c r="S104" t="str">
        <v>EX_ser__L_e</v>
      </c>
      <c r="V104" s="5"/>
    </row>
    <row r="105" spans="1:22" ht="17" x14ac:dyDescent="0.25">
      <c r="A105" t="s">
        <v>1206</v>
      </c>
      <c r="B105">
        <v>-3.1667300000000002E-2</v>
      </c>
      <c r="C105">
        <v>-3.1667300000000002E-2</v>
      </c>
      <c r="E105" s="5" t="s">
        <v>36</v>
      </c>
      <c r="F105" s="1" t="str">
        <f t="shared" si="3"/>
        <v>RXN-EX_lac__D_e_REV-SPONT</v>
      </c>
      <c r="G105" s="1">
        <f t="shared" si="4"/>
        <v>0</v>
      </c>
      <c r="H105" s="1">
        <f t="shared" si="5"/>
        <v>0</v>
      </c>
      <c r="I105" s="1" t="b">
        <f>OR(LEFT(Table2[[#This Row],[rxn]],4)="RXN-",Table2[[#This Row],[rxn]]="BIOSYN-BIODILAERO")</f>
        <v>1</v>
      </c>
      <c r="J105" s="1" t="str">
        <f>IF(Table2[[#This Row],[In GSM?]],_xlfn.TEXTAFTER(Table2[[#This Row],[rxn]],"RXN-",,,,"BIOMASS_RT_CLIM"),"")</f>
        <v>EX_lac__D_e_REV-SPONT</v>
      </c>
      <c r="K105" s="1" t="str">
        <f>IF(Table2[[#This Row],[In GSM?]],_xlfn.TEXTBEFORE(SUBSTITUTE(Table2[[#This Row],[rxn name]],"_REV-","_FWD-"),"_FWD-",,,,Table2[[#This Row],[rxn name]]),"")</f>
        <v>EX_lac__D_e</v>
      </c>
      <c r="L105" s="1" t="str">
        <f>IF(Table2[[#This Row],[In GSM?]],_xlfn.TEXTBEFORE(_xlfn.TEXTAFTER(Table2[[#This Row],[rxn name]],Table2[[#This Row],[b4 FWD/REV]]&amp;"_",,,,"FWD"),"-",,,,"FWD"),"")</f>
        <v>REV</v>
      </c>
      <c r="M105" s="1" cm="1">
        <f t="array" ref="M105">IF(Table2[[#This Row],[In GSM?]],_xlfn.SWITCH(Table2[[#This Row],[dir]],"FWD",Table2[[#This Row],[max]],"REV",-Table2[[#This Row],[min]])/1000,"")</f>
        <v>0</v>
      </c>
      <c r="N105" s="1" cm="1">
        <f t="array" ref="N105">IF(Table2[[#This Row],[In GSM?]],_xlfn.SWITCH(Table2[[#This Row],[dir]],"FWD",Table2[[#This Row],[min]],"REV",-Table2[[#This Row],[max]])/1000,"")</f>
        <v>0</v>
      </c>
      <c r="O105">
        <v>0</v>
      </c>
      <c r="P105">
        <v>0</v>
      </c>
      <c r="Q105" t="str">
        <v>EX_xyl__D_e</v>
      </c>
      <c r="S105" t="str">
        <v>EX_srb__L_e</v>
      </c>
      <c r="V105" s="5"/>
    </row>
    <row r="106" spans="1:22" ht="17" x14ac:dyDescent="0.25">
      <c r="A106" t="s">
        <v>1207</v>
      </c>
      <c r="B106">
        <v>0</v>
      </c>
      <c r="C106">
        <v>2.6617220956257799</v>
      </c>
      <c r="E106" s="5" t="s">
        <v>3630</v>
      </c>
      <c r="F106" s="1" t="str">
        <f t="shared" si="3"/>
        <v>RXN-EX_mev__R_e_FWD-SPONT</v>
      </c>
      <c r="G106" s="1">
        <f t="shared" si="4"/>
        <v>3236.8192754699999</v>
      </c>
      <c r="H106" s="1">
        <f t="shared" si="5"/>
        <v>0</v>
      </c>
      <c r="I106" s="1" t="b">
        <f>OR(LEFT(Table2[[#This Row],[rxn]],4)="RXN-",Table2[[#This Row],[rxn]]="BIOSYN-BIODILAERO")</f>
        <v>1</v>
      </c>
      <c r="J106" s="1" t="str">
        <f>IF(Table2[[#This Row],[In GSM?]],_xlfn.TEXTAFTER(Table2[[#This Row],[rxn]],"RXN-",,,,"BIOMASS_RT_CLIM"),"")</f>
        <v>EX_mev__R_e_FWD-SPONT</v>
      </c>
      <c r="K106" s="1" t="str">
        <f>IF(Table2[[#This Row],[In GSM?]],_xlfn.TEXTBEFORE(SUBSTITUTE(Table2[[#This Row],[rxn name]],"_REV-","_FWD-"),"_FWD-",,,,Table2[[#This Row],[rxn name]]),"")</f>
        <v>EX_mev__R_e</v>
      </c>
      <c r="L106" s="1" t="str">
        <f>IF(Table2[[#This Row],[In GSM?]],_xlfn.TEXTBEFORE(_xlfn.TEXTAFTER(Table2[[#This Row],[rxn name]],Table2[[#This Row],[b4 FWD/REV]]&amp;"_",,,,"FWD"),"-",,,,"FWD"),"")</f>
        <v>FWD</v>
      </c>
      <c r="M106" s="1" cm="1">
        <f t="array" ref="M106">IF(Table2[[#This Row],[In GSM?]],_xlfn.SWITCH(Table2[[#This Row],[dir]],"FWD",Table2[[#This Row],[max]],"REV",-Table2[[#This Row],[min]])/1000,"")</f>
        <v>3.2368192754699998</v>
      </c>
      <c r="N106" s="1" cm="1">
        <f t="array" ref="N106">IF(Table2[[#This Row],[In GSM?]],_xlfn.SWITCH(Table2[[#This Row],[dir]],"FWD",Table2[[#This Row],[min]],"REV",-Table2[[#This Row],[max]])/1000,"")</f>
        <v>0</v>
      </c>
      <c r="O106">
        <v>1.4537743651999999</v>
      </c>
      <c r="P106">
        <v>0</v>
      </c>
      <c r="Q106" t="str">
        <v>EX_dca_e</v>
      </c>
      <c r="S106" t="str">
        <v>EX_thr__L_e</v>
      </c>
      <c r="V106" s="5"/>
    </row>
    <row r="107" spans="1:22" ht="17" x14ac:dyDescent="0.25">
      <c r="A107" t="s">
        <v>1208</v>
      </c>
      <c r="B107">
        <v>2.5974299999999999E-2</v>
      </c>
      <c r="C107">
        <v>2.94842754640118</v>
      </c>
      <c r="E107" s="5" t="s">
        <v>37</v>
      </c>
      <c r="F107" s="1" t="str">
        <f t="shared" si="3"/>
        <v>RXN-EX_mev__R_e_REV-SPONT</v>
      </c>
      <c r="G107" s="1">
        <f t="shared" si="4"/>
        <v>0</v>
      </c>
      <c r="H107" s="1">
        <f t="shared" si="5"/>
        <v>0</v>
      </c>
      <c r="I107" s="1" t="b">
        <f>OR(LEFT(Table2[[#This Row],[rxn]],4)="RXN-",Table2[[#This Row],[rxn]]="BIOSYN-BIODILAERO")</f>
        <v>1</v>
      </c>
      <c r="J107" s="1" t="str">
        <f>IF(Table2[[#This Row],[In GSM?]],_xlfn.TEXTAFTER(Table2[[#This Row],[rxn]],"RXN-",,,,"BIOMASS_RT_CLIM"),"")</f>
        <v>EX_mev__R_e_REV-SPONT</v>
      </c>
      <c r="K107" s="1" t="str">
        <f>IF(Table2[[#This Row],[In GSM?]],_xlfn.TEXTBEFORE(SUBSTITUTE(Table2[[#This Row],[rxn name]],"_REV-","_FWD-"),"_FWD-",,,,Table2[[#This Row],[rxn name]]),"")</f>
        <v>EX_mev__R_e</v>
      </c>
      <c r="L107" s="1" t="str">
        <f>IF(Table2[[#This Row],[In GSM?]],_xlfn.TEXTBEFORE(_xlfn.TEXTAFTER(Table2[[#This Row],[rxn name]],Table2[[#This Row],[b4 FWD/REV]]&amp;"_",,,,"FWD"),"-",,,,"FWD"),"")</f>
        <v>REV</v>
      </c>
      <c r="M107" s="1" cm="1">
        <f t="array" ref="M107">IF(Table2[[#This Row],[In GSM?]],_xlfn.SWITCH(Table2[[#This Row],[dir]],"FWD",Table2[[#This Row],[max]],"REV",-Table2[[#This Row],[min]])/1000,"")</f>
        <v>0</v>
      </c>
      <c r="N107" s="1" cm="1">
        <f t="array" ref="N107">IF(Table2[[#This Row],[In GSM?]],_xlfn.SWITCH(Table2[[#This Row],[dir]],"FWD",Table2[[#This Row],[min]],"REV",-Table2[[#This Row],[max]])/1000,"")</f>
        <v>0</v>
      </c>
      <c r="O107">
        <v>0</v>
      </c>
      <c r="P107">
        <v>0</v>
      </c>
      <c r="Q107" t="str">
        <v>EX_dca_e</v>
      </c>
      <c r="S107" t="str">
        <v>EX_trp__L_e</v>
      </c>
      <c r="V107" s="5"/>
    </row>
    <row r="108" spans="1:22" ht="17" x14ac:dyDescent="0.25">
      <c r="A108" t="s">
        <v>1209</v>
      </c>
      <c r="B108">
        <v>0</v>
      </c>
      <c r="C108">
        <v>0</v>
      </c>
      <c r="E108" s="5" t="s">
        <v>3631</v>
      </c>
      <c r="F108" s="1" t="str">
        <f t="shared" si="3"/>
        <v>RXN-EX_pnto__R_e_FWD-SPONT</v>
      </c>
      <c r="G108" s="1">
        <f t="shared" si="4"/>
        <v>2178.3838875900001</v>
      </c>
      <c r="H108" s="1">
        <f t="shared" si="5"/>
        <v>0</v>
      </c>
      <c r="I108" s="1" t="b">
        <f>OR(LEFT(Table2[[#This Row],[rxn]],4)="RXN-",Table2[[#This Row],[rxn]]="BIOSYN-BIODILAERO")</f>
        <v>1</v>
      </c>
      <c r="J108" s="1" t="str">
        <f>IF(Table2[[#This Row],[In GSM?]],_xlfn.TEXTAFTER(Table2[[#This Row],[rxn]],"RXN-",,,,"BIOMASS_RT_CLIM"),"")</f>
        <v>EX_pnto__R_e_FWD-SPONT</v>
      </c>
      <c r="K108" s="1" t="str">
        <f>IF(Table2[[#This Row],[In GSM?]],_xlfn.TEXTBEFORE(SUBSTITUTE(Table2[[#This Row],[rxn name]],"_REV-","_FWD-"),"_FWD-",,,,Table2[[#This Row],[rxn name]]),"")</f>
        <v>EX_pnto__R_e</v>
      </c>
      <c r="L108" s="1" t="str">
        <f>IF(Table2[[#This Row],[In GSM?]],_xlfn.TEXTBEFORE(_xlfn.TEXTAFTER(Table2[[#This Row],[rxn name]],Table2[[#This Row],[b4 FWD/REV]]&amp;"_",,,,"FWD"),"-",,,,"FWD"),"")</f>
        <v>FWD</v>
      </c>
      <c r="M108" s="1" cm="1">
        <f t="array" ref="M108">IF(Table2[[#This Row],[In GSM?]],_xlfn.SWITCH(Table2[[#This Row],[dir]],"FWD",Table2[[#This Row],[max]],"REV",-Table2[[#This Row],[min]])/1000,"")</f>
        <v>2.1783838875899999</v>
      </c>
      <c r="N108" s="1" cm="1">
        <f t="array" ref="N108">IF(Table2[[#This Row],[In GSM?]],_xlfn.SWITCH(Table2[[#This Row],[dir]],"FWD",Table2[[#This Row],[min]],"REV",-Table2[[#This Row],[max]])/1000,"")</f>
        <v>0</v>
      </c>
      <c r="O108">
        <v>0</v>
      </c>
      <c r="P108">
        <v>0</v>
      </c>
      <c r="Q108" t="str">
        <v>EX_dcyt_e</v>
      </c>
      <c r="S108" t="str">
        <v>EX_tyr__L_e</v>
      </c>
      <c r="V108" s="5"/>
    </row>
    <row r="109" spans="1:22" ht="17" x14ac:dyDescent="0.25">
      <c r="A109" t="s">
        <v>1210</v>
      </c>
      <c r="B109">
        <v>3.1667300000000002E-2</v>
      </c>
      <c r="C109">
        <v>3.1667300000000002E-2</v>
      </c>
      <c r="E109" s="5" t="s">
        <v>3632</v>
      </c>
      <c r="F109" s="1" t="str">
        <f t="shared" si="3"/>
        <v>RXN-EX_pnto__R_e_REV-SPONT</v>
      </c>
      <c r="G109" s="1">
        <f t="shared" si="4"/>
        <v>250</v>
      </c>
      <c r="H109" s="1">
        <f t="shared" si="5"/>
        <v>0</v>
      </c>
      <c r="I109" s="1" t="b">
        <f>OR(LEFT(Table2[[#This Row],[rxn]],4)="RXN-",Table2[[#This Row],[rxn]]="BIOSYN-BIODILAERO")</f>
        <v>1</v>
      </c>
      <c r="J109" s="1" t="str">
        <f>IF(Table2[[#This Row],[In GSM?]],_xlfn.TEXTAFTER(Table2[[#This Row],[rxn]],"RXN-",,,,"BIOMASS_RT_CLIM"),"")</f>
        <v>EX_pnto__R_e_REV-SPONT</v>
      </c>
      <c r="K109" s="1" t="str">
        <f>IF(Table2[[#This Row],[In GSM?]],_xlfn.TEXTBEFORE(SUBSTITUTE(Table2[[#This Row],[rxn name]],"_REV-","_FWD-"),"_FWD-",,,,Table2[[#This Row],[rxn name]]),"")</f>
        <v>EX_pnto__R_e</v>
      </c>
      <c r="L109" s="1" t="str">
        <f>IF(Table2[[#This Row],[In GSM?]],_xlfn.TEXTBEFORE(_xlfn.TEXTAFTER(Table2[[#This Row],[rxn name]],Table2[[#This Row],[b4 FWD/REV]]&amp;"_",,,,"FWD"),"-",,,,"FWD"),"")</f>
        <v>REV</v>
      </c>
      <c r="M109" s="1" cm="1">
        <f t="array" ref="M109">IF(Table2[[#This Row],[In GSM?]],_xlfn.SWITCH(Table2[[#This Row],[dir]],"FWD",Table2[[#This Row],[max]],"REV",-Table2[[#This Row],[min]])/1000,"")</f>
        <v>0</v>
      </c>
      <c r="N109" s="1" cm="1">
        <f t="array" ref="N109">IF(Table2[[#This Row],[In GSM?]],_xlfn.SWITCH(Table2[[#This Row],[dir]],"FWD",Table2[[#This Row],[min]],"REV",-Table2[[#This Row],[max]])/1000,"")</f>
        <v>-0.25</v>
      </c>
      <c r="O109">
        <v>0</v>
      </c>
      <c r="P109">
        <v>0</v>
      </c>
      <c r="Q109" t="str">
        <v>EX_dcyt_e</v>
      </c>
      <c r="S109" t="str">
        <v>EX_val__L_e</v>
      </c>
      <c r="V109" s="5"/>
    </row>
    <row r="110" spans="1:22" ht="17" x14ac:dyDescent="0.25">
      <c r="A110" t="s">
        <v>1211</v>
      </c>
      <c r="B110">
        <v>0</v>
      </c>
      <c r="C110">
        <v>0</v>
      </c>
      <c r="E110" s="5" t="s">
        <v>3633</v>
      </c>
      <c r="F110" s="1" t="str">
        <f t="shared" si="3"/>
        <v>RXN-EX_btd_e_FWD-SPONT</v>
      </c>
      <c r="G110" s="1">
        <f t="shared" si="4"/>
        <v>4571.6816660000004</v>
      </c>
      <c r="H110" s="1">
        <f t="shared" si="5"/>
        <v>0</v>
      </c>
      <c r="I110" s="1" t="b">
        <f>OR(LEFT(Table2[[#This Row],[rxn]],4)="RXN-",Table2[[#This Row],[rxn]]="BIOSYN-BIODILAERO")</f>
        <v>1</v>
      </c>
      <c r="J110" s="1" t="str">
        <f>IF(Table2[[#This Row],[In GSM?]],_xlfn.TEXTAFTER(Table2[[#This Row],[rxn]],"RXN-",,,,"BIOMASS_RT_CLIM"),"")</f>
        <v>EX_btd_e_FWD-SPONT</v>
      </c>
      <c r="K110" s="1" t="str">
        <f>IF(Table2[[#This Row],[In GSM?]],_xlfn.TEXTBEFORE(SUBSTITUTE(Table2[[#This Row],[rxn name]],"_REV-","_FWD-"),"_FWD-",,,,Table2[[#This Row],[rxn name]]),"")</f>
        <v>EX_btd_e</v>
      </c>
      <c r="L110" s="1" t="str">
        <f>IF(Table2[[#This Row],[In GSM?]],_xlfn.TEXTBEFORE(_xlfn.TEXTAFTER(Table2[[#This Row],[rxn name]],Table2[[#This Row],[b4 FWD/REV]]&amp;"_",,,,"FWD"),"-",,,,"FWD"),"")</f>
        <v>FWD</v>
      </c>
      <c r="M110" s="1" cm="1">
        <f t="array" ref="M110">IF(Table2[[#This Row],[In GSM?]],_xlfn.SWITCH(Table2[[#This Row],[dir]],"FWD",Table2[[#This Row],[max]],"REV",-Table2[[#This Row],[min]])/1000,"")</f>
        <v>4.5716816660000008</v>
      </c>
      <c r="N110" s="1" cm="1">
        <f t="array" ref="N110">IF(Table2[[#This Row],[In GSM?]],_xlfn.SWITCH(Table2[[#This Row],[dir]],"FWD",Table2[[#This Row],[min]],"REV",-Table2[[#This Row],[max]])/1000,"")</f>
        <v>0</v>
      </c>
      <c r="O110">
        <v>2.0934143976999997</v>
      </c>
      <c r="P110">
        <v>0</v>
      </c>
      <c r="Q110" t="str">
        <v>EX_dttp_e</v>
      </c>
      <c r="S110" t="str">
        <v>EX_lanost_e</v>
      </c>
      <c r="V110" s="5"/>
    </row>
    <row r="111" spans="1:22" ht="17" x14ac:dyDescent="0.25">
      <c r="A111" t="s">
        <v>1212</v>
      </c>
      <c r="B111">
        <v>0</v>
      </c>
      <c r="C111">
        <v>24.9655914045582</v>
      </c>
      <c r="E111" s="5" t="s">
        <v>38</v>
      </c>
      <c r="F111" s="1" t="str">
        <f t="shared" si="3"/>
        <v>RXN-EX_btd_e_REV-SPONT</v>
      </c>
      <c r="G111" s="1">
        <f t="shared" si="4"/>
        <v>0</v>
      </c>
      <c r="H111" s="1">
        <f t="shared" si="5"/>
        <v>0</v>
      </c>
      <c r="I111" s="1" t="b">
        <f>OR(LEFT(Table2[[#This Row],[rxn]],4)="RXN-",Table2[[#This Row],[rxn]]="BIOSYN-BIODILAERO")</f>
        <v>1</v>
      </c>
      <c r="J111" s="1" t="str">
        <f>IF(Table2[[#This Row],[In GSM?]],_xlfn.TEXTAFTER(Table2[[#This Row],[rxn]],"RXN-",,,,"BIOMASS_RT_CLIM"),"")</f>
        <v>EX_btd_e_REV-SPONT</v>
      </c>
      <c r="K111" s="1" t="str">
        <f>IF(Table2[[#This Row],[In GSM?]],_xlfn.TEXTBEFORE(SUBSTITUTE(Table2[[#This Row],[rxn name]],"_REV-","_FWD-"),"_FWD-",,,,Table2[[#This Row],[rxn name]]),"")</f>
        <v>EX_btd_e</v>
      </c>
      <c r="L111" s="1" t="str">
        <f>IF(Table2[[#This Row],[In GSM?]],_xlfn.TEXTBEFORE(_xlfn.TEXTAFTER(Table2[[#This Row],[rxn name]],Table2[[#This Row],[b4 FWD/REV]]&amp;"_",,,,"FWD"),"-",,,,"FWD"),"")</f>
        <v>REV</v>
      </c>
      <c r="M111" s="1" cm="1">
        <f t="array" ref="M111">IF(Table2[[#This Row],[In GSM?]],_xlfn.SWITCH(Table2[[#This Row],[dir]],"FWD",Table2[[#This Row],[max]],"REV",-Table2[[#This Row],[min]])/1000,"")</f>
        <v>0</v>
      </c>
      <c r="N111" s="1" cm="1">
        <f t="array" ref="N111">IF(Table2[[#This Row],[In GSM?]],_xlfn.SWITCH(Table2[[#This Row],[dir]],"FWD",Table2[[#This Row],[min]],"REV",-Table2[[#This Row],[max]])/1000,"")</f>
        <v>0</v>
      </c>
      <c r="O111">
        <v>0</v>
      </c>
      <c r="P111">
        <v>0</v>
      </c>
      <c r="Q111" t="str">
        <v>EX_dttp_e</v>
      </c>
      <c r="S111" t="str">
        <v>EX_ddca_e</v>
      </c>
      <c r="V111" s="5"/>
    </row>
    <row r="112" spans="1:22" ht="17" x14ac:dyDescent="0.25">
      <c r="A112" t="s">
        <v>1213</v>
      </c>
      <c r="B112">
        <v>0</v>
      </c>
      <c r="C112">
        <v>78.866157543806494</v>
      </c>
      <c r="E112" s="5" t="s">
        <v>3634</v>
      </c>
      <c r="F112" s="1" t="str">
        <f t="shared" si="3"/>
        <v>RXN-EX_3mop_e_FWD-SPONT</v>
      </c>
      <c r="G112" s="1">
        <f t="shared" si="4"/>
        <v>3347.0833614100002</v>
      </c>
      <c r="H112" s="1">
        <f t="shared" si="5"/>
        <v>0</v>
      </c>
      <c r="I112" s="1" t="b">
        <f>OR(LEFT(Table2[[#This Row],[rxn]],4)="RXN-",Table2[[#This Row],[rxn]]="BIOSYN-BIODILAERO")</f>
        <v>1</v>
      </c>
      <c r="J112" s="1" t="str">
        <f>IF(Table2[[#This Row],[In GSM?]],_xlfn.TEXTAFTER(Table2[[#This Row],[rxn]],"RXN-",,,,"BIOMASS_RT_CLIM"),"")</f>
        <v>EX_3mop_e_FWD-SPONT</v>
      </c>
      <c r="K112" s="1" t="str">
        <f>IF(Table2[[#This Row],[In GSM?]],_xlfn.TEXTBEFORE(SUBSTITUTE(Table2[[#This Row],[rxn name]],"_REV-","_FWD-"),"_FWD-",,,,Table2[[#This Row],[rxn name]]),"")</f>
        <v>EX_3mop_e</v>
      </c>
      <c r="L112" s="1" t="str">
        <f>IF(Table2[[#This Row],[In GSM?]],_xlfn.TEXTBEFORE(_xlfn.TEXTAFTER(Table2[[#This Row],[rxn name]],Table2[[#This Row],[b4 FWD/REV]]&amp;"_",,,,"FWD"),"-",,,,"FWD"),"")</f>
        <v>FWD</v>
      </c>
      <c r="M112" s="1" cm="1">
        <f t="array" ref="M112">IF(Table2[[#This Row],[In GSM?]],_xlfn.SWITCH(Table2[[#This Row],[dir]],"FWD",Table2[[#This Row],[max]],"REV",-Table2[[#This Row],[min]])/1000,"")</f>
        <v>3.3470833614100002</v>
      </c>
      <c r="N112" s="1" cm="1">
        <f t="array" ref="N112">IF(Table2[[#This Row],[In GSM?]],_xlfn.SWITCH(Table2[[#This Row],[dir]],"FWD",Table2[[#This Row],[min]],"REV",-Table2[[#This Row],[max]])/1000,"")</f>
        <v>0</v>
      </c>
      <c r="O112">
        <v>0.45312823343999997</v>
      </c>
      <c r="P112">
        <v>0</v>
      </c>
      <c r="Q112" t="str">
        <v>EX_epist_e</v>
      </c>
      <c r="S112" t="str">
        <v>EX_malt_e</v>
      </c>
      <c r="V112" s="5"/>
    </row>
    <row r="113" spans="1:22" ht="17" x14ac:dyDescent="0.25">
      <c r="A113" t="s">
        <v>1214</v>
      </c>
      <c r="B113">
        <v>0</v>
      </c>
      <c r="C113">
        <v>0</v>
      </c>
      <c r="E113" s="5" t="s">
        <v>39</v>
      </c>
      <c r="F113" s="1" t="str">
        <f t="shared" si="3"/>
        <v>RXN-EX_3mop_e_REV-SPONT</v>
      </c>
      <c r="G113" s="1">
        <f t="shared" si="4"/>
        <v>0</v>
      </c>
      <c r="H113" s="1">
        <f t="shared" si="5"/>
        <v>0</v>
      </c>
      <c r="I113" s="1" t="b">
        <f>OR(LEFT(Table2[[#This Row],[rxn]],4)="RXN-",Table2[[#This Row],[rxn]]="BIOSYN-BIODILAERO")</f>
        <v>1</v>
      </c>
      <c r="J113" s="1" t="str">
        <f>IF(Table2[[#This Row],[In GSM?]],_xlfn.TEXTAFTER(Table2[[#This Row],[rxn]],"RXN-",,,,"BIOMASS_RT_CLIM"),"")</f>
        <v>EX_3mop_e_REV-SPONT</v>
      </c>
      <c r="K113" s="1" t="str">
        <f>IF(Table2[[#This Row],[In GSM?]],_xlfn.TEXTBEFORE(SUBSTITUTE(Table2[[#This Row],[rxn name]],"_REV-","_FWD-"),"_FWD-",,,,Table2[[#This Row],[rxn name]]),"")</f>
        <v>EX_3mop_e</v>
      </c>
      <c r="L113" s="1" t="str">
        <f>IF(Table2[[#This Row],[In GSM?]],_xlfn.TEXTBEFORE(_xlfn.TEXTAFTER(Table2[[#This Row],[rxn name]],Table2[[#This Row],[b4 FWD/REV]]&amp;"_",,,,"FWD"),"-",,,,"FWD"),"")</f>
        <v>REV</v>
      </c>
      <c r="M113" s="1" cm="1">
        <f t="array" ref="M113">IF(Table2[[#This Row],[In GSM?]],_xlfn.SWITCH(Table2[[#This Row],[dir]],"FWD",Table2[[#This Row],[max]],"REV",-Table2[[#This Row],[min]])/1000,"")</f>
        <v>0</v>
      </c>
      <c r="N113" s="1" cm="1">
        <f t="array" ref="N113">IF(Table2[[#This Row],[In GSM?]],_xlfn.SWITCH(Table2[[#This Row],[dir]],"FWD",Table2[[#This Row],[min]],"REV",-Table2[[#This Row],[max]])/1000,"")</f>
        <v>0</v>
      </c>
      <c r="O113">
        <v>0</v>
      </c>
      <c r="P113">
        <v>0</v>
      </c>
      <c r="Q113" t="str">
        <v>EX_epist_e</v>
      </c>
      <c r="S113" t="str">
        <v>EX_inost_e</v>
      </c>
      <c r="V113" s="5"/>
    </row>
    <row r="114" spans="1:22" ht="17" x14ac:dyDescent="0.25">
      <c r="A114" t="s">
        <v>1215</v>
      </c>
      <c r="B114">
        <v>0</v>
      </c>
      <c r="C114">
        <v>0</v>
      </c>
      <c r="E114" s="5" t="s">
        <v>40</v>
      </c>
      <c r="F114" s="1" t="str">
        <f t="shared" si="3"/>
        <v>RXN-EX_lac__L_e_FWD-SPONT</v>
      </c>
      <c r="G114" s="1">
        <f t="shared" si="4"/>
        <v>0</v>
      </c>
      <c r="H114" s="1">
        <f t="shared" si="5"/>
        <v>0</v>
      </c>
      <c r="I114" s="1" t="b">
        <f>OR(LEFT(Table2[[#This Row],[rxn]],4)="RXN-",Table2[[#This Row],[rxn]]="BIOSYN-BIODILAERO")</f>
        <v>1</v>
      </c>
      <c r="J114" s="1" t="str">
        <f>IF(Table2[[#This Row],[In GSM?]],_xlfn.TEXTAFTER(Table2[[#This Row],[rxn]],"RXN-",,,,"BIOMASS_RT_CLIM"),"")</f>
        <v>EX_lac__L_e_FWD-SPONT</v>
      </c>
      <c r="K114" s="1" t="str">
        <f>IF(Table2[[#This Row],[In GSM?]],_xlfn.TEXTBEFORE(SUBSTITUTE(Table2[[#This Row],[rxn name]],"_REV-","_FWD-"),"_FWD-",,,,Table2[[#This Row],[rxn name]]),"")</f>
        <v>EX_lac__L_e</v>
      </c>
      <c r="L114" s="1" t="str">
        <f>IF(Table2[[#This Row],[In GSM?]],_xlfn.TEXTBEFORE(_xlfn.TEXTAFTER(Table2[[#This Row],[rxn name]],Table2[[#This Row],[b4 FWD/REV]]&amp;"_",,,,"FWD"),"-",,,,"FWD"),"")</f>
        <v>FWD</v>
      </c>
      <c r="M114" s="1" cm="1">
        <f t="array" ref="M114">IF(Table2[[#This Row],[In GSM?]],_xlfn.SWITCH(Table2[[#This Row],[dir]],"FWD",Table2[[#This Row],[max]],"REV",-Table2[[#This Row],[min]])/1000,"")</f>
        <v>0</v>
      </c>
      <c r="N114" s="1" cm="1">
        <f t="array" ref="N114">IF(Table2[[#This Row],[In GSM?]],_xlfn.SWITCH(Table2[[#This Row],[dir]],"FWD",Table2[[#This Row],[min]],"REV",-Table2[[#This Row],[max]])/1000,"")</f>
        <v>0</v>
      </c>
      <c r="O114">
        <v>0.44216927980999998</v>
      </c>
      <c r="P114">
        <v>0</v>
      </c>
      <c r="Q114" t="str">
        <v>EX_ergst_e</v>
      </c>
      <c r="S114" t="str">
        <v>EX_Nfortyr2_e</v>
      </c>
      <c r="V114" s="5"/>
    </row>
    <row r="115" spans="1:22" ht="17" x14ac:dyDescent="0.25">
      <c r="A115" t="s">
        <v>1216</v>
      </c>
      <c r="B115">
        <v>0</v>
      </c>
      <c r="C115">
        <v>0</v>
      </c>
      <c r="E115" s="5" t="s">
        <v>41</v>
      </c>
      <c r="F115" s="1" t="str">
        <f t="shared" si="3"/>
        <v>RXN-EX_lac__L_e_REV-SPONT</v>
      </c>
      <c r="G115" s="1">
        <f t="shared" si="4"/>
        <v>0</v>
      </c>
      <c r="H115" s="1">
        <f t="shared" si="5"/>
        <v>0</v>
      </c>
      <c r="I115" s="1" t="b">
        <f>OR(LEFT(Table2[[#This Row],[rxn]],4)="RXN-",Table2[[#This Row],[rxn]]="BIOSYN-BIODILAERO")</f>
        <v>1</v>
      </c>
      <c r="J115" s="1" t="str">
        <f>IF(Table2[[#This Row],[In GSM?]],_xlfn.TEXTAFTER(Table2[[#This Row],[rxn]],"RXN-",,,,"BIOMASS_RT_CLIM"),"")</f>
        <v>EX_lac__L_e_REV-SPONT</v>
      </c>
      <c r="K115" s="1" t="str">
        <f>IF(Table2[[#This Row],[In GSM?]],_xlfn.TEXTBEFORE(SUBSTITUTE(Table2[[#This Row],[rxn name]],"_REV-","_FWD-"),"_FWD-",,,,Table2[[#This Row],[rxn name]]),"")</f>
        <v>EX_lac__L_e</v>
      </c>
      <c r="L115" s="1" t="str">
        <f>IF(Table2[[#This Row],[In GSM?]],_xlfn.TEXTBEFORE(_xlfn.TEXTAFTER(Table2[[#This Row],[rxn name]],Table2[[#This Row],[b4 FWD/REV]]&amp;"_",,,,"FWD"),"-",,,,"FWD"),"")</f>
        <v>REV</v>
      </c>
      <c r="M115" s="1" cm="1">
        <f t="array" ref="M115">IF(Table2[[#This Row],[In GSM?]],_xlfn.SWITCH(Table2[[#This Row],[dir]],"FWD",Table2[[#This Row],[max]],"REV",-Table2[[#This Row],[min]])/1000,"")</f>
        <v>0</v>
      </c>
      <c r="N115" s="1" cm="1">
        <f t="array" ref="N115">IF(Table2[[#This Row],[In GSM?]],_xlfn.SWITCH(Table2[[#This Row],[dir]],"FWD",Table2[[#This Row],[min]],"REV",-Table2[[#This Row],[max]])/1000,"")</f>
        <v>0</v>
      </c>
      <c r="O115">
        <v>0</v>
      </c>
      <c r="P115">
        <v>0</v>
      </c>
      <c r="Q115" t="str">
        <v>EX_ergst_e</v>
      </c>
      <c r="S115" t="str">
        <v>EX_nac_e</v>
      </c>
      <c r="V115" s="5"/>
    </row>
    <row r="116" spans="1:22" ht="17" x14ac:dyDescent="0.25">
      <c r="A116" t="s">
        <v>1217</v>
      </c>
      <c r="B116">
        <v>0</v>
      </c>
      <c r="C116">
        <v>0</v>
      </c>
      <c r="E116" s="5" t="s">
        <v>3635</v>
      </c>
      <c r="F116" s="1" t="str">
        <f t="shared" si="3"/>
        <v>RXN-EX_mal__L_e_FWD-SPONT</v>
      </c>
      <c r="G116" s="1">
        <f t="shared" si="4"/>
        <v>6649.2777180200001</v>
      </c>
      <c r="H116" s="1">
        <f t="shared" si="5"/>
        <v>0</v>
      </c>
      <c r="I116" s="1" t="b">
        <f>OR(LEFT(Table2[[#This Row],[rxn]],4)="RXN-",Table2[[#This Row],[rxn]]="BIOSYN-BIODILAERO")</f>
        <v>1</v>
      </c>
      <c r="J116" s="1" t="str">
        <f>IF(Table2[[#This Row],[In GSM?]],_xlfn.TEXTAFTER(Table2[[#This Row],[rxn]],"RXN-",,,,"BIOMASS_RT_CLIM"),"")</f>
        <v>EX_mal__L_e_FWD-SPONT</v>
      </c>
      <c r="K116" s="1" t="str">
        <f>IF(Table2[[#This Row],[In GSM?]],_xlfn.TEXTBEFORE(SUBSTITUTE(Table2[[#This Row],[rxn name]],"_REV-","_FWD-"),"_FWD-",,,,Table2[[#This Row],[rxn name]]),"")</f>
        <v>EX_mal__L_e</v>
      </c>
      <c r="L116" s="1" t="str">
        <f>IF(Table2[[#This Row],[In GSM?]],_xlfn.TEXTBEFORE(_xlfn.TEXTAFTER(Table2[[#This Row],[rxn name]],Table2[[#This Row],[b4 FWD/REV]]&amp;"_",,,,"FWD"),"-",,,,"FWD"),"")</f>
        <v>FWD</v>
      </c>
      <c r="M116" s="1" cm="1">
        <f t="array" ref="M116">IF(Table2[[#This Row],[In GSM?]],_xlfn.SWITCH(Table2[[#This Row],[dir]],"FWD",Table2[[#This Row],[max]],"REV",-Table2[[#This Row],[min]])/1000,"")</f>
        <v>6.6492777180200004</v>
      </c>
      <c r="N116" s="1" cm="1">
        <f t="array" ref="N116">IF(Table2[[#This Row],[In GSM?]],_xlfn.SWITCH(Table2[[#This Row],[dir]],"FWD",Table2[[#This Row],[min]],"REV",-Table2[[#This Row],[max]])/1000,"")</f>
        <v>0</v>
      </c>
      <c r="O116">
        <v>8.5048412553699997</v>
      </c>
      <c r="P116">
        <v>0</v>
      </c>
      <c r="Q116" t="str">
        <v>EX_etoh_e</v>
      </c>
      <c r="S116" t="str">
        <v>EX_nmn_e</v>
      </c>
      <c r="V116" s="5"/>
    </row>
    <row r="117" spans="1:22" ht="17" x14ac:dyDescent="0.25">
      <c r="A117" t="s">
        <v>1218</v>
      </c>
      <c r="B117" s="2">
        <v>4.0000000000006102E-5</v>
      </c>
      <c r="C117" s="2">
        <v>4.0000000000000003E-5</v>
      </c>
      <c r="E117" s="5" t="s">
        <v>42</v>
      </c>
      <c r="F117" s="1" t="str">
        <f t="shared" si="3"/>
        <v>RXN-EX_mal__L_e_REV-SPONT</v>
      </c>
      <c r="G117" s="1">
        <f t="shared" si="4"/>
        <v>0</v>
      </c>
      <c r="H117" s="1">
        <f t="shared" si="5"/>
        <v>0</v>
      </c>
      <c r="I117" s="1" t="b">
        <f>OR(LEFT(Table2[[#This Row],[rxn]],4)="RXN-",Table2[[#This Row],[rxn]]="BIOSYN-BIODILAERO")</f>
        <v>1</v>
      </c>
      <c r="J117" s="1" t="str">
        <f>IF(Table2[[#This Row],[In GSM?]],_xlfn.TEXTAFTER(Table2[[#This Row],[rxn]],"RXN-",,,,"BIOMASS_RT_CLIM"),"")</f>
        <v>EX_mal__L_e_REV-SPONT</v>
      </c>
      <c r="K117" s="1" t="str">
        <f>IF(Table2[[#This Row],[In GSM?]],_xlfn.TEXTBEFORE(SUBSTITUTE(Table2[[#This Row],[rxn name]],"_REV-","_FWD-"),"_FWD-",,,,Table2[[#This Row],[rxn name]]),"")</f>
        <v>EX_mal__L_e</v>
      </c>
      <c r="L117" s="1" t="str">
        <f>IF(Table2[[#This Row],[In GSM?]],_xlfn.TEXTBEFORE(_xlfn.TEXTAFTER(Table2[[#This Row],[rxn name]],Table2[[#This Row],[b4 FWD/REV]]&amp;"_",,,,"FWD"),"-",,,,"FWD"),"")</f>
        <v>REV</v>
      </c>
      <c r="M117" s="1" cm="1">
        <f t="array" ref="M117">IF(Table2[[#This Row],[In GSM?]],_xlfn.SWITCH(Table2[[#This Row],[dir]],"FWD",Table2[[#This Row],[max]],"REV",-Table2[[#This Row],[min]])/1000,"")</f>
        <v>0</v>
      </c>
      <c r="N117" s="1" cm="1">
        <f t="array" ref="N117">IF(Table2[[#This Row],[In GSM?]],_xlfn.SWITCH(Table2[[#This Row],[dir]],"FWD",Table2[[#This Row],[min]],"REV",-Table2[[#This Row],[max]])/1000,"")</f>
        <v>0</v>
      </c>
      <c r="O117">
        <v>0</v>
      </c>
      <c r="P117">
        <v>0</v>
      </c>
      <c r="Q117" t="str">
        <v>EX_etoh_e</v>
      </c>
      <c r="S117" t="str">
        <v>EX_octa_e</v>
      </c>
      <c r="V117" s="5"/>
    </row>
    <row r="118" spans="1:22" ht="17" x14ac:dyDescent="0.25">
      <c r="A118" t="s">
        <v>1219</v>
      </c>
      <c r="B118">
        <v>2.5213699999999901E-2</v>
      </c>
      <c r="C118">
        <v>2.92232921397681</v>
      </c>
      <c r="E118" s="5" t="s">
        <v>43</v>
      </c>
      <c r="F118" s="1" t="str">
        <f t="shared" si="3"/>
        <v>RXN-EX_g3pi_e_FWD-SPONT</v>
      </c>
      <c r="G118" s="1">
        <f t="shared" si="4"/>
        <v>0</v>
      </c>
      <c r="H118" s="1">
        <f t="shared" si="5"/>
        <v>0</v>
      </c>
      <c r="I118" s="1" t="b">
        <f>OR(LEFT(Table2[[#This Row],[rxn]],4)="RXN-",Table2[[#This Row],[rxn]]="BIOSYN-BIODILAERO")</f>
        <v>1</v>
      </c>
      <c r="J118" s="1" t="str">
        <f>IF(Table2[[#This Row],[In GSM?]],_xlfn.TEXTAFTER(Table2[[#This Row],[rxn]],"RXN-",,,,"BIOMASS_RT_CLIM"),"")</f>
        <v>EX_g3pi_e_FWD-SPONT</v>
      </c>
      <c r="K118" s="1" t="str">
        <f>IF(Table2[[#This Row],[In GSM?]],_xlfn.TEXTBEFORE(SUBSTITUTE(Table2[[#This Row],[rxn name]],"_REV-","_FWD-"),"_FWD-",,,,Table2[[#This Row],[rxn name]]),"")</f>
        <v>EX_g3pi_e</v>
      </c>
      <c r="L118" s="1" t="str">
        <f>IF(Table2[[#This Row],[In GSM?]],_xlfn.TEXTBEFORE(_xlfn.TEXTAFTER(Table2[[#This Row],[rxn name]],Table2[[#This Row],[b4 FWD/REV]]&amp;"_",,,,"FWD"),"-",,,,"FWD"),"")</f>
        <v>FWD</v>
      </c>
      <c r="M118" s="1" cm="1">
        <f t="array" ref="M118">IF(Table2[[#This Row],[In GSM?]],_xlfn.SWITCH(Table2[[#This Row],[dir]],"FWD",Table2[[#This Row],[max]],"REV",-Table2[[#This Row],[min]])/1000,"")</f>
        <v>0</v>
      </c>
      <c r="N118" s="1" cm="1">
        <f t="array" ref="N118">IF(Table2[[#This Row],[In GSM?]],_xlfn.SWITCH(Table2[[#This Row],[dir]],"FWD",Table2[[#This Row],[min]],"REV",-Table2[[#This Row],[max]])/1000,"")</f>
        <v>0</v>
      </c>
      <c r="O118">
        <v>0</v>
      </c>
      <c r="P118">
        <v>0</v>
      </c>
      <c r="Q118" t="str">
        <v>EX_etha_e</v>
      </c>
      <c r="S118" t="str">
        <v>EX_orn_e</v>
      </c>
      <c r="V118" s="5"/>
    </row>
    <row r="119" spans="1:22" ht="17" x14ac:dyDescent="0.25">
      <c r="A119" t="s">
        <v>1220</v>
      </c>
      <c r="B119">
        <v>2.5213699999999901E-2</v>
      </c>
      <c r="C119">
        <v>2.92232921397681</v>
      </c>
      <c r="E119" s="5" t="s">
        <v>44</v>
      </c>
      <c r="F119" s="1" t="str">
        <f t="shared" si="3"/>
        <v>RXN-EX_g3pi_e_REV-SPONT</v>
      </c>
      <c r="G119" s="1">
        <f t="shared" si="4"/>
        <v>0</v>
      </c>
      <c r="H119" s="1">
        <f t="shared" si="5"/>
        <v>0</v>
      </c>
      <c r="I119" s="1" t="b">
        <f>OR(LEFT(Table2[[#This Row],[rxn]],4)="RXN-",Table2[[#This Row],[rxn]]="BIOSYN-BIODILAERO")</f>
        <v>1</v>
      </c>
      <c r="J119" s="1" t="str">
        <f>IF(Table2[[#This Row],[In GSM?]],_xlfn.TEXTAFTER(Table2[[#This Row],[rxn]],"RXN-",,,,"BIOMASS_RT_CLIM"),"")</f>
        <v>EX_g3pi_e_REV-SPONT</v>
      </c>
      <c r="K119" s="1" t="str">
        <f>IF(Table2[[#This Row],[In GSM?]],_xlfn.TEXTBEFORE(SUBSTITUTE(Table2[[#This Row],[rxn name]],"_REV-","_FWD-"),"_FWD-",,,,Table2[[#This Row],[rxn name]]),"")</f>
        <v>EX_g3pi_e</v>
      </c>
      <c r="L119" s="1" t="str">
        <f>IF(Table2[[#This Row],[In GSM?]],_xlfn.TEXTBEFORE(_xlfn.TEXTAFTER(Table2[[#This Row],[rxn name]],Table2[[#This Row],[b4 FWD/REV]]&amp;"_",,,,"FWD"),"-",,,,"FWD"),"")</f>
        <v>REV</v>
      </c>
      <c r="M119" s="1" cm="1">
        <f t="array" ref="M119">IF(Table2[[#This Row],[In GSM?]],_xlfn.SWITCH(Table2[[#This Row],[dir]],"FWD",Table2[[#This Row],[max]],"REV",-Table2[[#This Row],[min]])/1000,"")</f>
        <v>0</v>
      </c>
      <c r="N119" s="1" cm="1">
        <f t="array" ref="N119">IF(Table2[[#This Row],[In GSM?]],_xlfn.SWITCH(Table2[[#This Row],[dir]],"FWD",Table2[[#This Row],[min]],"REV",-Table2[[#This Row],[max]])/1000,"")</f>
        <v>0</v>
      </c>
      <c r="O119">
        <v>0</v>
      </c>
      <c r="P119">
        <v>0</v>
      </c>
      <c r="Q119" t="str">
        <v>EX_etha_e</v>
      </c>
      <c r="S119" t="str">
        <v>EX_oaa_e</v>
      </c>
      <c r="V119" s="5"/>
    </row>
    <row r="120" spans="1:22" ht="17" x14ac:dyDescent="0.25">
      <c r="A120" t="s">
        <v>1221</v>
      </c>
      <c r="B120">
        <v>8.0809999999999996E-4</v>
      </c>
      <c r="C120">
        <v>8.0809999999999996E-4</v>
      </c>
      <c r="E120" s="5" t="s">
        <v>45</v>
      </c>
      <c r="F120" s="1" t="str">
        <f t="shared" si="3"/>
        <v>RXN-EX_dad_2_e_FWD-SPONT</v>
      </c>
      <c r="G120" s="1">
        <f t="shared" si="4"/>
        <v>0</v>
      </c>
      <c r="H120" s="1">
        <f t="shared" si="5"/>
        <v>0</v>
      </c>
      <c r="I120" s="1" t="b">
        <f>OR(LEFT(Table2[[#This Row],[rxn]],4)="RXN-",Table2[[#This Row],[rxn]]="BIOSYN-BIODILAERO")</f>
        <v>1</v>
      </c>
      <c r="J120" s="1" t="str">
        <f>IF(Table2[[#This Row],[In GSM?]],_xlfn.TEXTAFTER(Table2[[#This Row],[rxn]],"RXN-",,,,"BIOMASS_RT_CLIM"),"")</f>
        <v>EX_dad_2_e_FWD-SPONT</v>
      </c>
      <c r="K120" s="1" t="str">
        <f>IF(Table2[[#This Row],[In GSM?]],_xlfn.TEXTBEFORE(SUBSTITUTE(Table2[[#This Row],[rxn name]],"_REV-","_FWD-"),"_FWD-",,,,Table2[[#This Row],[rxn name]]),"")</f>
        <v>EX_dad_2_e</v>
      </c>
      <c r="L120" s="1" t="str">
        <f>IF(Table2[[#This Row],[In GSM?]],_xlfn.TEXTBEFORE(_xlfn.TEXTAFTER(Table2[[#This Row],[rxn name]],Table2[[#This Row],[b4 FWD/REV]]&amp;"_",,,,"FWD"),"-",,,,"FWD"),"")</f>
        <v>FWD</v>
      </c>
      <c r="M120" s="1" cm="1">
        <f t="array" ref="M120">IF(Table2[[#This Row],[In GSM?]],_xlfn.SWITCH(Table2[[#This Row],[dir]],"FWD",Table2[[#This Row],[max]],"REV",-Table2[[#This Row],[min]])/1000,"")</f>
        <v>0</v>
      </c>
      <c r="N120" s="1" cm="1">
        <f t="array" ref="N120">IF(Table2[[#This Row],[In GSM?]],_xlfn.SWITCH(Table2[[#This Row],[dir]],"FWD",Table2[[#This Row],[min]],"REV",-Table2[[#This Row],[max]])/1000,"")</f>
        <v>0</v>
      </c>
      <c r="O120">
        <v>0</v>
      </c>
      <c r="P120">
        <v>0</v>
      </c>
      <c r="Q120" t="str">
        <v>EX_etac_e</v>
      </c>
      <c r="S120" t="str">
        <v>EX_o2_e</v>
      </c>
      <c r="V120" s="5"/>
    </row>
    <row r="121" spans="1:22" ht="17" x14ac:dyDescent="0.25">
      <c r="A121" t="s">
        <v>1222</v>
      </c>
      <c r="B121">
        <v>2.5213699999999901E-2</v>
      </c>
      <c r="C121">
        <v>2.92232921397681</v>
      </c>
      <c r="E121" s="5" t="s">
        <v>46</v>
      </c>
      <c r="F121" s="1" t="str">
        <f t="shared" si="3"/>
        <v>RXN-EX_dad_2_e_REV-SPONT</v>
      </c>
      <c r="G121" s="1">
        <f t="shared" si="4"/>
        <v>0</v>
      </c>
      <c r="H121" s="1">
        <f t="shared" si="5"/>
        <v>0</v>
      </c>
      <c r="I121" s="1" t="b">
        <f>OR(LEFT(Table2[[#This Row],[rxn]],4)="RXN-",Table2[[#This Row],[rxn]]="BIOSYN-BIODILAERO")</f>
        <v>1</v>
      </c>
      <c r="J121" s="1" t="str">
        <f>IF(Table2[[#This Row],[In GSM?]],_xlfn.TEXTAFTER(Table2[[#This Row],[rxn]],"RXN-",,,,"BIOMASS_RT_CLIM"),"")</f>
        <v>EX_dad_2_e_REV-SPONT</v>
      </c>
      <c r="K121" s="1" t="str">
        <f>IF(Table2[[#This Row],[In GSM?]],_xlfn.TEXTBEFORE(SUBSTITUTE(Table2[[#This Row],[rxn name]],"_REV-","_FWD-"),"_FWD-",,,,Table2[[#This Row],[rxn name]]),"")</f>
        <v>EX_dad_2_e</v>
      </c>
      <c r="L121" s="1" t="str">
        <f>IF(Table2[[#This Row],[In GSM?]],_xlfn.TEXTBEFORE(_xlfn.TEXTAFTER(Table2[[#This Row],[rxn name]],Table2[[#This Row],[b4 FWD/REV]]&amp;"_",,,,"FWD"),"-",,,,"FWD"),"")</f>
        <v>REV</v>
      </c>
      <c r="M121" s="1" cm="1">
        <f t="array" ref="M121">IF(Table2[[#This Row],[In GSM?]],_xlfn.SWITCH(Table2[[#This Row],[dir]],"FWD",Table2[[#This Row],[max]],"REV",-Table2[[#This Row],[min]])/1000,"")</f>
        <v>0</v>
      </c>
      <c r="N121" s="1" cm="1">
        <f t="array" ref="N121">IF(Table2[[#This Row],[In GSM?]],_xlfn.SWITCH(Table2[[#This Row],[dir]],"FWD",Table2[[#This Row],[min]],"REV",-Table2[[#This Row],[max]])/1000,"")</f>
        <v>0</v>
      </c>
      <c r="O121">
        <v>0</v>
      </c>
      <c r="P121">
        <v>0</v>
      </c>
      <c r="Q121" t="str">
        <v>EX_etac_e</v>
      </c>
      <c r="V121" s="5"/>
    </row>
    <row r="122" spans="1:22" ht="17" x14ac:dyDescent="0.25">
      <c r="A122" t="s">
        <v>1223</v>
      </c>
      <c r="B122" s="2">
        <v>1.9999999999975299E-5</v>
      </c>
      <c r="C122" s="2">
        <v>2.0000000000641399E-5</v>
      </c>
      <c r="E122" s="5" t="s">
        <v>47</v>
      </c>
      <c r="F122" s="1" t="str">
        <f t="shared" si="3"/>
        <v>RXN-EX_dgsn_e_FWD-SPONT</v>
      </c>
      <c r="G122" s="1">
        <f t="shared" si="4"/>
        <v>0</v>
      </c>
      <c r="H122" s="1">
        <f t="shared" si="5"/>
        <v>0</v>
      </c>
      <c r="I122" s="1" t="b">
        <f>OR(LEFT(Table2[[#This Row],[rxn]],4)="RXN-",Table2[[#This Row],[rxn]]="BIOSYN-BIODILAERO")</f>
        <v>1</v>
      </c>
      <c r="J122" s="1" t="str">
        <f>IF(Table2[[#This Row],[In GSM?]],_xlfn.TEXTAFTER(Table2[[#This Row],[rxn]],"RXN-",,,,"BIOMASS_RT_CLIM"),"")</f>
        <v>EX_dgsn_e_FWD-SPONT</v>
      </c>
      <c r="K122" s="1" t="str">
        <f>IF(Table2[[#This Row],[In GSM?]],_xlfn.TEXTBEFORE(SUBSTITUTE(Table2[[#This Row],[rxn name]],"_REV-","_FWD-"),"_FWD-",,,,Table2[[#This Row],[rxn name]]),"")</f>
        <v>EX_dgsn_e</v>
      </c>
      <c r="L122" s="1" t="str">
        <f>IF(Table2[[#This Row],[In GSM?]],_xlfn.TEXTBEFORE(_xlfn.TEXTAFTER(Table2[[#This Row],[rxn name]],Table2[[#This Row],[b4 FWD/REV]]&amp;"_",,,,"FWD"),"-",,,,"FWD"),"")</f>
        <v>FWD</v>
      </c>
      <c r="M122" s="1" cm="1">
        <f t="array" ref="M122">IF(Table2[[#This Row],[In GSM?]],_xlfn.SWITCH(Table2[[#This Row],[dir]],"FWD",Table2[[#This Row],[max]],"REV",-Table2[[#This Row],[min]])/1000,"")</f>
        <v>0</v>
      </c>
      <c r="N122" s="1" cm="1">
        <f t="array" ref="N122">IF(Table2[[#This Row],[In GSM?]],_xlfn.SWITCH(Table2[[#This Row],[dir]],"FWD",Table2[[#This Row],[min]],"REV",-Table2[[#This Row],[max]])/1000,"")</f>
        <v>0</v>
      </c>
      <c r="O122">
        <v>0</v>
      </c>
      <c r="P122">
        <v>0</v>
      </c>
      <c r="Q122" t="str">
        <v>EX_fecost_e</v>
      </c>
      <c r="V122" s="5"/>
    </row>
    <row r="123" spans="1:22" ht="17" x14ac:dyDescent="0.25">
      <c r="A123" t="s">
        <v>1224</v>
      </c>
      <c r="B123">
        <v>0</v>
      </c>
      <c r="C123">
        <v>2.80038430347415</v>
      </c>
      <c r="E123" s="5" t="s">
        <v>48</v>
      </c>
      <c r="F123" s="1" t="str">
        <f t="shared" si="3"/>
        <v>RXN-EX_dgsn_e_REV-SPONT</v>
      </c>
      <c r="G123" s="1">
        <f t="shared" si="4"/>
        <v>0</v>
      </c>
      <c r="H123" s="1">
        <f t="shared" si="5"/>
        <v>0</v>
      </c>
      <c r="I123" s="1" t="b">
        <f>OR(LEFT(Table2[[#This Row],[rxn]],4)="RXN-",Table2[[#This Row],[rxn]]="BIOSYN-BIODILAERO")</f>
        <v>1</v>
      </c>
      <c r="J123" s="1" t="str">
        <f>IF(Table2[[#This Row],[In GSM?]],_xlfn.TEXTAFTER(Table2[[#This Row],[rxn]],"RXN-",,,,"BIOMASS_RT_CLIM"),"")</f>
        <v>EX_dgsn_e_REV-SPONT</v>
      </c>
      <c r="K123" s="1" t="str">
        <f>IF(Table2[[#This Row],[In GSM?]],_xlfn.TEXTBEFORE(SUBSTITUTE(Table2[[#This Row],[rxn name]],"_REV-","_FWD-"),"_FWD-",,,,Table2[[#This Row],[rxn name]]),"")</f>
        <v>EX_dgsn_e</v>
      </c>
      <c r="L123" s="1" t="str">
        <f>IF(Table2[[#This Row],[In GSM?]],_xlfn.TEXTBEFORE(_xlfn.TEXTAFTER(Table2[[#This Row],[rxn name]],Table2[[#This Row],[b4 FWD/REV]]&amp;"_",,,,"FWD"),"-",,,,"FWD"),"")</f>
        <v>REV</v>
      </c>
      <c r="M123" s="1" cm="1">
        <f t="array" ref="M123">IF(Table2[[#This Row],[In GSM?]],_xlfn.SWITCH(Table2[[#This Row],[dir]],"FWD",Table2[[#This Row],[max]],"REV",-Table2[[#This Row],[min]])/1000,"")</f>
        <v>0</v>
      </c>
      <c r="N123" s="1" cm="1">
        <f t="array" ref="N123">IF(Table2[[#This Row],[In GSM?]],_xlfn.SWITCH(Table2[[#This Row],[dir]],"FWD",Table2[[#This Row],[min]],"REV",-Table2[[#This Row],[max]])/1000,"")</f>
        <v>0</v>
      </c>
      <c r="O123">
        <v>0</v>
      </c>
      <c r="P123">
        <v>0</v>
      </c>
      <c r="Q123" t="str">
        <v>EX_fecost_e</v>
      </c>
      <c r="V123" s="5"/>
    </row>
    <row r="124" spans="1:22" ht="17" x14ac:dyDescent="0.25">
      <c r="A124" t="s">
        <v>1225</v>
      </c>
      <c r="B124" s="2">
        <v>1.9999999999975299E-5</v>
      </c>
      <c r="C124" s="2">
        <v>2.0000000002641999E-5</v>
      </c>
      <c r="E124" s="5" t="s">
        <v>49</v>
      </c>
      <c r="F124" s="1" t="str">
        <f t="shared" si="3"/>
        <v>RXN-EX_din_e_FWD-SPONT</v>
      </c>
      <c r="G124" s="1">
        <f t="shared" si="4"/>
        <v>0</v>
      </c>
      <c r="H124" s="1">
        <f t="shared" si="5"/>
        <v>0</v>
      </c>
      <c r="I124" s="1" t="b">
        <f>OR(LEFT(Table2[[#This Row],[rxn]],4)="RXN-",Table2[[#This Row],[rxn]]="BIOSYN-BIODILAERO")</f>
        <v>1</v>
      </c>
      <c r="J124" s="1" t="str">
        <f>IF(Table2[[#This Row],[In GSM?]],_xlfn.TEXTAFTER(Table2[[#This Row],[rxn]],"RXN-",,,,"BIOMASS_RT_CLIM"),"")</f>
        <v>EX_din_e_FWD-SPONT</v>
      </c>
      <c r="K124" s="1" t="str">
        <f>IF(Table2[[#This Row],[In GSM?]],_xlfn.TEXTBEFORE(SUBSTITUTE(Table2[[#This Row],[rxn name]],"_REV-","_FWD-"),"_FWD-",,,,Table2[[#This Row],[rxn name]]),"")</f>
        <v>EX_din_e</v>
      </c>
      <c r="L124" s="1" t="str">
        <f>IF(Table2[[#This Row],[In GSM?]],_xlfn.TEXTBEFORE(_xlfn.TEXTAFTER(Table2[[#This Row],[rxn name]],Table2[[#This Row],[b4 FWD/REV]]&amp;"_",,,,"FWD"),"-",,,,"FWD"),"")</f>
        <v>FWD</v>
      </c>
      <c r="M124" s="1" cm="1">
        <f t="array" ref="M124">IF(Table2[[#This Row],[In GSM?]],_xlfn.SWITCH(Table2[[#This Row],[dir]],"FWD",Table2[[#This Row],[max]],"REV",-Table2[[#This Row],[min]])/1000,"")</f>
        <v>0</v>
      </c>
      <c r="N124" s="1" cm="1">
        <f t="array" ref="N124">IF(Table2[[#This Row],[In GSM?]],_xlfn.SWITCH(Table2[[#This Row],[dir]],"FWD",Table2[[#This Row],[min]],"REV",-Table2[[#This Row],[max]])/1000,"")</f>
        <v>0</v>
      </c>
      <c r="O124">
        <v>0</v>
      </c>
      <c r="P124">
        <v>0</v>
      </c>
      <c r="Q124" t="str">
        <v>EX_fmn_e</v>
      </c>
      <c r="V124" s="5"/>
    </row>
    <row r="125" spans="1:22" ht="17" x14ac:dyDescent="0.25">
      <c r="A125" t="s">
        <v>1226</v>
      </c>
      <c r="B125">
        <v>0</v>
      </c>
      <c r="C125">
        <v>0</v>
      </c>
      <c r="E125" s="5" t="s">
        <v>50</v>
      </c>
      <c r="F125" s="1" t="str">
        <f t="shared" si="3"/>
        <v>RXN-EX_din_e_REV-SPONT</v>
      </c>
      <c r="G125" s="1">
        <f t="shared" si="4"/>
        <v>0</v>
      </c>
      <c r="H125" s="1">
        <f t="shared" si="5"/>
        <v>0</v>
      </c>
      <c r="I125" s="1" t="b">
        <f>OR(LEFT(Table2[[#This Row],[rxn]],4)="RXN-",Table2[[#This Row],[rxn]]="BIOSYN-BIODILAERO")</f>
        <v>1</v>
      </c>
      <c r="J125" s="1" t="str">
        <f>IF(Table2[[#This Row],[In GSM?]],_xlfn.TEXTAFTER(Table2[[#This Row],[rxn]],"RXN-",,,,"BIOMASS_RT_CLIM"),"")</f>
        <v>EX_din_e_REV-SPONT</v>
      </c>
      <c r="K125" s="1" t="str">
        <f>IF(Table2[[#This Row],[In GSM?]],_xlfn.TEXTBEFORE(SUBSTITUTE(Table2[[#This Row],[rxn name]],"_REV-","_FWD-"),"_FWD-",,,,Table2[[#This Row],[rxn name]]),"")</f>
        <v>EX_din_e</v>
      </c>
      <c r="L125" s="1" t="str">
        <f>IF(Table2[[#This Row],[In GSM?]],_xlfn.TEXTBEFORE(_xlfn.TEXTAFTER(Table2[[#This Row],[rxn name]],Table2[[#This Row],[b4 FWD/REV]]&amp;"_",,,,"FWD"),"-",,,,"FWD"),"")</f>
        <v>REV</v>
      </c>
      <c r="M125" s="1" cm="1">
        <f t="array" ref="M125">IF(Table2[[#This Row],[In GSM?]],_xlfn.SWITCH(Table2[[#This Row],[dir]],"FWD",Table2[[#This Row],[max]],"REV",-Table2[[#This Row],[min]])/1000,"")</f>
        <v>0</v>
      </c>
      <c r="N125" s="1" cm="1">
        <f t="array" ref="N125">IF(Table2[[#This Row],[In GSM?]],_xlfn.SWITCH(Table2[[#This Row],[dir]],"FWD",Table2[[#This Row],[min]],"REV",-Table2[[#This Row],[max]])/1000,"")</f>
        <v>0</v>
      </c>
      <c r="O125">
        <v>0</v>
      </c>
      <c r="P125">
        <v>0</v>
      </c>
      <c r="Q125" t="str">
        <v>EX_fmn_e</v>
      </c>
      <c r="V125" s="5"/>
    </row>
    <row r="126" spans="1:22" ht="17" x14ac:dyDescent="0.25">
      <c r="A126" t="s">
        <v>1227</v>
      </c>
      <c r="B126">
        <v>-3.1667300000000002E-2</v>
      </c>
      <c r="C126">
        <v>-3.1667300000000002E-2</v>
      </c>
      <c r="E126" s="5" t="s">
        <v>51</v>
      </c>
      <c r="F126" s="1" t="str">
        <f t="shared" si="3"/>
        <v>RXN-EX_duri_e_FWD-SPONT</v>
      </c>
      <c r="G126" s="1">
        <f t="shared" si="4"/>
        <v>0</v>
      </c>
      <c r="H126" s="1">
        <f t="shared" si="5"/>
        <v>0</v>
      </c>
      <c r="I126" s="1" t="b">
        <f>OR(LEFT(Table2[[#This Row],[rxn]],4)="RXN-",Table2[[#This Row],[rxn]]="BIOSYN-BIODILAERO")</f>
        <v>1</v>
      </c>
      <c r="J126" s="1" t="str">
        <f>IF(Table2[[#This Row],[In GSM?]],_xlfn.TEXTAFTER(Table2[[#This Row],[rxn]],"RXN-",,,,"BIOMASS_RT_CLIM"),"")</f>
        <v>EX_duri_e_FWD-SPONT</v>
      </c>
      <c r="K126" s="1" t="str">
        <f>IF(Table2[[#This Row],[In GSM?]],_xlfn.TEXTBEFORE(SUBSTITUTE(Table2[[#This Row],[rxn name]],"_REV-","_FWD-"),"_FWD-",,,,Table2[[#This Row],[rxn name]]),"")</f>
        <v>EX_duri_e</v>
      </c>
      <c r="L126" s="1" t="str">
        <f>IF(Table2[[#This Row],[In GSM?]],_xlfn.TEXTBEFORE(_xlfn.TEXTAFTER(Table2[[#This Row],[rxn name]],Table2[[#This Row],[b4 FWD/REV]]&amp;"_",,,,"FWD"),"-",,,,"FWD"),"")</f>
        <v>FWD</v>
      </c>
      <c r="M126" s="1" cm="1">
        <f t="array" ref="M126">IF(Table2[[#This Row],[In GSM?]],_xlfn.SWITCH(Table2[[#This Row],[dir]],"FWD",Table2[[#This Row],[max]],"REV",-Table2[[#This Row],[min]])/1000,"")</f>
        <v>0</v>
      </c>
      <c r="N126" s="1" cm="1">
        <f t="array" ref="N126">IF(Table2[[#This Row],[In GSM?]],_xlfn.SWITCH(Table2[[#This Row],[dir]],"FWD",Table2[[#This Row],[min]],"REV",-Table2[[#This Row],[max]])/1000,"")</f>
        <v>0</v>
      </c>
      <c r="O126">
        <v>0.25</v>
      </c>
      <c r="P126">
        <v>0</v>
      </c>
      <c r="Q126" t="str">
        <v>EX_fol_e</v>
      </c>
      <c r="V126" s="5"/>
    </row>
    <row r="127" spans="1:22" ht="17" x14ac:dyDescent="0.25">
      <c r="A127" t="s">
        <v>1228</v>
      </c>
      <c r="B127">
        <v>3.1667300000000002E-2</v>
      </c>
      <c r="C127">
        <v>3.1667300000000002E-2</v>
      </c>
      <c r="E127" s="5" t="s">
        <v>52</v>
      </c>
      <c r="F127" s="1" t="str">
        <f t="shared" si="3"/>
        <v>RXN-EX_duri_e_REV-SPONT</v>
      </c>
      <c r="G127" s="1">
        <f t="shared" si="4"/>
        <v>0</v>
      </c>
      <c r="H127" s="1">
        <f t="shared" si="5"/>
        <v>0</v>
      </c>
      <c r="I127" s="1" t="b">
        <f>OR(LEFT(Table2[[#This Row],[rxn]],4)="RXN-",Table2[[#This Row],[rxn]]="BIOSYN-BIODILAERO")</f>
        <v>1</v>
      </c>
      <c r="J127" s="1" t="str">
        <f>IF(Table2[[#This Row],[In GSM?]],_xlfn.TEXTAFTER(Table2[[#This Row],[rxn]],"RXN-",,,,"BIOMASS_RT_CLIM"),"")</f>
        <v>EX_duri_e_REV-SPONT</v>
      </c>
      <c r="K127" s="1" t="str">
        <f>IF(Table2[[#This Row],[In GSM?]],_xlfn.TEXTBEFORE(SUBSTITUTE(Table2[[#This Row],[rxn name]],"_REV-","_FWD-"),"_FWD-",,,,Table2[[#This Row],[rxn name]]),"")</f>
        <v>EX_duri_e</v>
      </c>
      <c r="L127" s="1" t="str">
        <f>IF(Table2[[#This Row],[In GSM?]],_xlfn.TEXTBEFORE(_xlfn.TEXTAFTER(Table2[[#This Row],[rxn name]],Table2[[#This Row],[b4 FWD/REV]]&amp;"_",,,,"FWD"),"-",,,,"FWD"),"")</f>
        <v>REV</v>
      </c>
      <c r="M127" s="1" cm="1">
        <f t="array" ref="M127">IF(Table2[[#This Row],[In GSM?]],_xlfn.SWITCH(Table2[[#This Row],[dir]],"FWD",Table2[[#This Row],[max]],"REV",-Table2[[#This Row],[min]])/1000,"")</f>
        <v>0</v>
      </c>
      <c r="N127" s="1" cm="1">
        <f t="array" ref="N127">IF(Table2[[#This Row],[In GSM?]],_xlfn.SWITCH(Table2[[#This Row],[dir]],"FWD",Table2[[#This Row],[min]],"REV",-Table2[[#This Row],[max]])/1000,"")</f>
        <v>0</v>
      </c>
      <c r="O127">
        <v>0</v>
      </c>
      <c r="P127">
        <v>-0.25</v>
      </c>
      <c r="Q127" t="str">
        <v>EX_fol_e</v>
      </c>
      <c r="V127" s="5"/>
    </row>
    <row r="128" spans="1:22" ht="17" x14ac:dyDescent="0.25">
      <c r="A128" t="s">
        <v>1229</v>
      </c>
      <c r="B128">
        <v>0</v>
      </c>
      <c r="C128">
        <v>4.2886052711851201</v>
      </c>
      <c r="E128" s="5" t="s">
        <v>3636</v>
      </c>
      <c r="F128" s="1" t="str">
        <f t="shared" si="3"/>
        <v>RXN-EX_3c3hmp_e_FWD-SPONT</v>
      </c>
      <c r="G128" s="1">
        <f t="shared" si="4"/>
        <v>3104.57028223</v>
      </c>
      <c r="H128" s="1">
        <f t="shared" si="5"/>
        <v>0</v>
      </c>
      <c r="I128" s="1" t="b">
        <f>OR(LEFT(Table2[[#This Row],[rxn]],4)="RXN-",Table2[[#This Row],[rxn]]="BIOSYN-BIODILAERO")</f>
        <v>1</v>
      </c>
      <c r="J128" s="1" t="str">
        <f>IF(Table2[[#This Row],[In GSM?]],_xlfn.TEXTAFTER(Table2[[#This Row],[rxn]],"RXN-",,,,"BIOMASS_RT_CLIM"),"")</f>
        <v>EX_3c3hmp_e_FWD-SPONT</v>
      </c>
      <c r="K128" s="1" t="str">
        <f>IF(Table2[[#This Row],[In GSM?]],_xlfn.TEXTBEFORE(SUBSTITUTE(Table2[[#This Row],[rxn name]],"_REV-","_FWD-"),"_FWD-",,,,Table2[[#This Row],[rxn name]]),"")</f>
        <v>EX_3c3hmp_e</v>
      </c>
      <c r="L128" s="1" t="str">
        <f>IF(Table2[[#This Row],[In GSM?]],_xlfn.TEXTBEFORE(_xlfn.TEXTAFTER(Table2[[#This Row],[rxn name]],Table2[[#This Row],[b4 FWD/REV]]&amp;"_",,,,"FWD"),"-",,,,"FWD"),"")</f>
        <v>FWD</v>
      </c>
      <c r="M128" s="1" cm="1">
        <f t="array" ref="M128">IF(Table2[[#This Row],[In GSM?]],_xlfn.SWITCH(Table2[[#This Row],[dir]],"FWD",Table2[[#This Row],[max]],"REV",-Table2[[#This Row],[min]])/1000,"")</f>
        <v>3.1045702822300001</v>
      </c>
      <c r="N128" s="1" cm="1">
        <f t="array" ref="N128">IF(Table2[[#This Row],[In GSM?]],_xlfn.SWITCH(Table2[[#This Row],[dir]],"FWD",Table2[[#This Row],[min]],"REV",-Table2[[#This Row],[max]])/1000,"")</f>
        <v>0</v>
      </c>
      <c r="O128">
        <v>17.858269169380002</v>
      </c>
      <c r="P128">
        <v>0</v>
      </c>
      <c r="Q128" t="str">
        <v>EX_for_e</v>
      </c>
      <c r="V128" s="5"/>
    </row>
    <row r="129" spans="1:22" ht="17" x14ac:dyDescent="0.25">
      <c r="A129" t="s">
        <v>1230</v>
      </c>
      <c r="B129" s="2">
        <v>9.9999999998851008E-6</v>
      </c>
      <c r="C129">
        <v>1.8202377543892501</v>
      </c>
      <c r="E129" s="5" t="s">
        <v>53</v>
      </c>
      <c r="F129" s="1" t="str">
        <f t="shared" si="3"/>
        <v>RXN-EX_3c3hmp_e_REV-SPONT</v>
      </c>
      <c r="G129" s="1">
        <f t="shared" si="4"/>
        <v>0</v>
      </c>
      <c r="H129" s="1">
        <f t="shared" si="5"/>
        <v>0</v>
      </c>
      <c r="I129" s="1" t="b">
        <f>OR(LEFT(Table2[[#This Row],[rxn]],4)="RXN-",Table2[[#This Row],[rxn]]="BIOSYN-BIODILAERO")</f>
        <v>1</v>
      </c>
      <c r="J129" s="1" t="str">
        <f>IF(Table2[[#This Row],[In GSM?]],_xlfn.TEXTAFTER(Table2[[#This Row],[rxn]],"RXN-",,,,"BIOMASS_RT_CLIM"),"")</f>
        <v>EX_3c3hmp_e_REV-SPONT</v>
      </c>
      <c r="K129" s="1" t="str">
        <f>IF(Table2[[#This Row],[In GSM?]],_xlfn.TEXTBEFORE(SUBSTITUTE(Table2[[#This Row],[rxn name]],"_REV-","_FWD-"),"_FWD-",,,,Table2[[#This Row],[rxn name]]),"")</f>
        <v>EX_3c3hmp_e</v>
      </c>
      <c r="L129" s="1" t="str">
        <f>IF(Table2[[#This Row],[In GSM?]],_xlfn.TEXTBEFORE(_xlfn.TEXTAFTER(Table2[[#This Row],[rxn name]],Table2[[#This Row],[b4 FWD/REV]]&amp;"_",,,,"FWD"),"-",,,,"FWD"),"")</f>
        <v>REV</v>
      </c>
      <c r="M129" s="1" cm="1">
        <f t="array" ref="M129">IF(Table2[[#This Row],[In GSM?]],_xlfn.SWITCH(Table2[[#This Row],[dir]],"FWD",Table2[[#This Row],[max]],"REV",-Table2[[#This Row],[min]])/1000,"")</f>
        <v>0</v>
      </c>
      <c r="N129" s="1" cm="1">
        <f t="array" ref="N129">IF(Table2[[#This Row],[In GSM?]],_xlfn.SWITCH(Table2[[#This Row],[dir]],"FWD",Table2[[#This Row],[min]],"REV",-Table2[[#This Row],[max]])/1000,"")</f>
        <v>0</v>
      </c>
      <c r="O129">
        <v>0</v>
      </c>
      <c r="P129">
        <v>0</v>
      </c>
      <c r="Q129" t="str">
        <v>EX_for_e</v>
      </c>
      <c r="V129" s="5"/>
    </row>
    <row r="130" spans="1:22" ht="17" x14ac:dyDescent="0.25">
      <c r="A130" t="s">
        <v>1231</v>
      </c>
      <c r="B130">
        <v>0</v>
      </c>
      <c r="C130">
        <v>3.2299306328941899</v>
      </c>
      <c r="E130" s="5" t="s">
        <v>3637</v>
      </c>
      <c r="F130" s="1" t="str">
        <f t="shared" ref="F130:F193" si="6">_xlfn.TEXTBEFORE(E130," ")</f>
        <v>RXN-EX_2mbald_e_FWD-SPONT</v>
      </c>
      <c r="G130" s="1">
        <f t="shared" ref="G130:G193" si="7">_xlfn.NUMBERVALUE(SUBSTITUTE(_xlfn.TEXTBEFORE(_xlfn.TEXTAFTER(E130," ")," ",-1)," ",""))</f>
        <v>3417.2411688100001</v>
      </c>
      <c r="H130" s="1">
        <f t="shared" ref="H130:H193" si="8">_xlfn.NUMBERVALUE(_xlfn.TEXTAFTER(E130," ",-1))</f>
        <v>0</v>
      </c>
      <c r="I130" s="1" t="b">
        <f>OR(LEFT(Table2[[#This Row],[rxn]],4)="RXN-",Table2[[#This Row],[rxn]]="BIOSYN-BIODILAERO")</f>
        <v>1</v>
      </c>
      <c r="J130" s="1" t="str">
        <f>IF(Table2[[#This Row],[In GSM?]],_xlfn.TEXTAFTER(Table2[[#This Row],[rxn]],"RXN-",,,,"BIOMASS_RT_CLIM"),"")</f>
        <v>EX_2mbald_e_FWD-SPONT</v>
      </c>
      <c r="K130" s="1" t="str">
        <f>IF(Table2[[#This Row],[In GSM?]],_xlfn.TEXTBEFORE(SUBSTITUTE(Table2[[#This Row],[rxn name]],"_REV-","_FWD-"),"_FWD-",,,,Table2[[#This Row],[rxn name]]),"")</f>
        <v>EX_2mbald_e</v>
      </c>
      <c r="L130" s="1" t="str">
        <f>IF(Table2[[#This Row],[In GSM?]],_xlfn.TEXTBEFORE(_xlfn.TEXTAFTER(Table2[[#This Row],[rxn name]],Table2[[#This Row],[b4 FWD/REV]]&amp;"_",,,,"FWD"),"-",,,,"FWD"),"")</f>
        <v>FWD</v>
      </c>
      <c r="M130" s="1" cm="1">
        <f t="array" ref="M130">IF(Table2[[#This Row],[In GSM?]],_xlfn.SWITCH(Table2[[#This Row],[dir]],"FWD",Table2[[#This Row],[max]],"REV",-Table2[[#This Row],[min]])/1000,"")</f>
        <v>3.41724116881</v>
      </c>
      <c r="N130" s="1" cm="1">
        <f t="array" ref="N130">IF(Table2[[#This Row],[In GSM?]],_xlfn.SWITCH(Table2[[#This Row],[dir]],"FWD",Table2[[#This Row],[min]],"REV",-Table2[[#This Row],[max]])/1000,"")</f>
        <v>0</v>
      </c>
      <c r="O130">
        <v>6.6491990314699994</v>
      </c>
      <c r="P130">
        <v>0</v>
      </c>
      <c r="Q130" t="str">
        <v>EX_fum_e</v>
      </c>
      <c r="V130" s="5"/>
    </row>
    <row r="131" spans="1:22" ht="17" x14ac:dyDescent="0.25">
      <c r="A131" t="s">
        <v>1232</v>
      </c>
      <c r="B131">
        <v>2.5213699999999901E-2</v>
      </c>
      <c r="C131">
        <v>2.92232921397679</v>
      </c>
      <c r="E131" s="5" t="s">
        <v>54</v>
      </c>
      <c r="F131" s="1" t="str">
        <f t="shared" si="6"/>
        <v>RXN-EX_2mbald_e_REV-SPONT</v>
      </c>
      <c r="G131" s="1">
        <f t="shared" si="7"/>
        <v>0</v>
      </c>
      <c r="H131" s="1">
        <f t="shared" si="8"/>
        <v>0</v>
      </c>
      <c r="I131" s="1" t="b">
        <f>OR(LEFT(Table2[[#This Row],[rxn]],4)="RXN-",Table2[[#This Row],[rxn]]="BIOSYN-BIODILAERO")</f>
        <v>1</v>
      </c>
      <c r="J131" s="1" t="str">
        <f>IF(Table2[[#This Row],[In GSM?]],_xlfn.TEXTAFTER(Table2[[#This Row],[rxn]],"RXN-",,,,"BIOMASS_RT_CLIM"),"")</f>
        <v>EX_2mbald_e_REV-SPONT</v>
      </c>
      <c r="K131" s="1" t="str">
        <f>IF(Table2[[#This Row],[In GSM?]],_xlfn.TEXTBEFORE(SUBSTITUTE(Table2[[#This Row],[rxn name]],"_REV-","_FWD-"),"_FWD-",,,,Table2[[#This Row],[rxn name]]),"")</f>
        <v>EX_2mbald_e</v>
      </c>
      <c r="L131" s="1" t="str">
        <f>IF(Table2[[#This Row],[In GSM?]],_xlfn.TEXTBEFORE(_xlfn.TEXTAFTER(Table2[[#This Row],[rxn name]],Table2[[#This Row],[b4 FWD/REV]]&amp;"_",,,,"FWD"),"-",,,,"FWD"),"")</f>
        <v>REV</v>
      </c>
      <c r="M131" s="1" cm="1">
        <f t="array" ref="M131">IF(Table2[[#This Row],[In GSM?]],_xlfn.SWITCH(Table2[[#This Row],[dir]],"FWD",Table2[[#This Row],[max]],"REV",-Table2[[#This Row],[min]])/1000,"")</f>
        <v>0</v>
      </c>
      <c r="N131" s="1" cm="1">
        <f t="array" ref="N131">IF(Table2[[#This Row],[In GSM?]],_xlfn.SWITCH(Table2[[#This Row],[dir]],"FWD",Table2[[#This Row],[min]],"REV",-Table2[[#This Row],[max]])/1000,"")</f>
        <v>0</v>
      </c>
      <c r="O131">
        <v>0</v>
      </c>
      <c r="P131">
        <v>0</v>
      </c>
      <c r="Q131" t="str">
        <v>EX_fum_e</v>
      </c>
      <c r="V131" s="5"/>
    </row>
    <row r="132" spans="1:22" ht="17" x14ac:dyDescent="0.25">
      <c r="A132" t="s">
        <v>1233</v>
      </c>
      <c r="B132" s="2">
        <v>1.0000000000002999E-5</v>
      </c>
      <c r="C132">
        <v>2.89712551397679</v>
      </c>
      <c r="E132" s="5" t="s">
        <v>3638</v>
      </c>
      <c r="F132" s="1" t="str">
        <f t="shared" si="6"/>
        <v>RXN-EX_2mbtoh_e_FWD-SPONT</v>
      </c>
      <c r="G132" s="1">
        <f t="shared" si="7"/>
        <v>3216.3898402700001</v>
      </c>
      <c r="H132" s="1">
        <f t="shared" si="8"/>
        <v>0</v>
      </c>
      <c r="I132" s="1" t="b">
        <f>OR(LEFT(Table2[[#This Row],[rxn]],4)="RXN-",Table2[[#This Row],[rxn]]="BIOSYN-BIODILAERO")</f>
        <v>1</v>
      </c>
      <c r="J132" s="1" t="str">
        <f>IF(Table2[[#This Row],[In GSM?]],_xlfn.TEXTAFTER(Table2[[#This Row],[rxn]],"RXN-",,,,"BIOMASS_RT_CLIM"),"")</f>
        <v>EX_2mbtoh_e_FWD-SPONT</v>
      </c>
      <c r="K132" s="1" t="str">
        <f>IF(Table2[[#This Row],[In GSM?]],_xlfn.TEXTBEFORE(SUBSTITUTE(Table2[[#This Row],[rxn name]],"_REV-","_FWD-"),"_FWD-",,,,Table2[[#This Row],[rxn name]]),"")</f>
        <v>EX_2mbtoh_e</v>
      </c>
      <c r="L132" s="1" t="str">
        <f>IF(Table2[[#This Row],[In GSM?]],_xlfn.TEXTBEFORE(_xlfn.TEXTAFTER(Table2[[#This Row],[rxn name]],Table2[[#This Row],[b4 FWD/REV]]&amp;"_",,,,"FWD"),"-",,,,"FWD"),"")</f>
        <v>FWD</v>
      </c>
      <c r="M132" s="1" cm="1">
        <f t="array" ref="M132">IF(Table2[[#This Row],[In GSM?]],_xlfn.SWITCH(Table2[[#This Row],[dir]],"FWD",Table2[[#This Row],[max]],"REV",-Table2[[#This Row],[min]])/1000,"")</f>
        <v>3.2163898402700002</v>
      </c>
      <c r="N132" s="1" cm="1">
        <f t="array" ref="N132">IF(Table2[[#This Row],[In GSM?]],_xlfn.SWITCH(Table2[[#This Row],[dir]],"FWD",Table2[[#This Row],[min]],"REV",-Table2[[#This Row],[max]])/1000,"")</f>
        <v>0</v>
      </c>
      <c r="O132">
        <v>0</v>
      </c>
      <c r="P132">
        <v>0</v>
      </c>
      <c r="Q132" t="str">
        <v>EX_4abut_e</v>
      </c>
      <c r="V132" s="5"/>
    </row>
    <row r="133" spans="1:22" ht="17" x14ac:dyDescent="0.25">
      <c r="A133" t="s">
        <v>1234</v>
      </c>
      <c r="B133" s="2">
        <v>1.0000000000002999E-5</v>
      </c>
      <c r="C133">
        <v>2.89712551397679</v>
      </c>
      <c r="E133" s="5" t="s">
        <v>55</v>
      </c>
      <c r="F133" s="1" t="str">
        <f t="shared" si="6"/>
        <v>RXN-EX_2mbtoh_e_REV-SPONT</v>
      </c>
      <c r="G133" s="1">
        <f t="shared" si="7"/>
        <v>0</v>
      </c>
      <c r="H133" s="1">
        <f t="shared" si="8"/>
        <v>0</v>
      </c>
      <c r="I133" s="1" t="b">
        <f>OR(LEFT(Table2[[#This Row],[rxn]],4)="RXN-",Table2[[#This Row],[rxn]]="BIOSYN-BIODILAERO")</f>
        <v>1</v>
      </c>
      <c r="J133" s="1" t="str">
        <f>IF(Table2[[#This Row],[In GSM?]],_xlfn.TEXTAFTER(Table2[[#This Row],[rxn]],"RXN-",,,,"BIOMASS_RT_CLIM"),"")</f>
        <v>EX_2mbtoh_e_REV-SPONT</v>
      </c>
      <c r="K133" s="1" t="str">
        <f>IF(Table2[[#This Row],[In GSM?]],_xlfn.TEXTBEFORE(SUBSTITUTE(Table2[[#This Row],[rxn name]],"_REV-","_FWD-"),"_FWD-",,,,Table2[[#This Row],[rxn name]]),"")</f>
        <v>EX_2mbtoh_e</v>
      </c>
      <c r="L133" s="1" t="str">
        <f>IF(Table2[[#This Row],[In GSM?]],_xlfn.TEXTBEFORE(_xlfn.TEXTAFTER(Table2[[#This Row],[rxn name]],Table2[[#This Row],[b4 FWD/REV]]&amp;"_",,,,"FWD"),"-",,,,"FWD"),"")</f>
        <v>REV</v>
      </c>
      <c r="M133" s="1" cm="1">
        <f t="array" ref="M133">IF(Table2[[#This Row],[In GSM?]],_xlfn.SWITCH(Table2[[#This Row],[dir]],"FWD",Table2[[#This Row],[max]],"REV",-Table2[[#This Row],[min]])/1000,"")</f>
        <v>0</v>
      </c>
      <c r="N133" s="1" cm="1">
        <f t="array" ref="N133">IF(Table2[[#This Row],[In GSM?]],_xlfn.SWITCH(Table2[[#This Row],[dir]],"FWD",Table2[[#This Row],[min]],"REV",-Table2[[#This Row],[max]])/1000,"")</f>
        <v>0</v>
      </c>
      <c r="O133">
        <v>0</v>
      </c>
      <c r="P133">
        <v>0</v>
      </c>
      <c r="Q133" t="str">
        <v>EX_4abut_e</v>
      </c>
      <c r="V133" s="5"/>
    </row>
    <row r="134" spans="1:22" ht="17" x14ac:dyDescent="0.25">
      <c r="A134" t="s">
        <v>1235</v>
      </c>
      <c r="B134" s="2">
        <v>1.0000000000000001E-5</v>
      </c>
      <c r="C134">
        <v>15.1840511818113</v>
      </c>
      <c r="E134" s="5" t="s">
        <v>56</v>
      </c>
      <c r="F134" s="1" t="str">
        <f t="shared" si="6"/>
        <v>RXN-EX_2mbac_e_FWD-SPONT</v>
      </c>
      <c r="G134" s="1">
        <f t="shared" si="7"/>
        <v>0</v>
      </c>
      <c r="H134" s="1">
        <f t="shared" si="8"/>
        <v>0</v>
      </c>
      <c r="I134" s="1" t="b">
        <f>OR(LEFT(Table2[[#This Row],[rxn]],4)="RXN-",Table2[[#This Row],[rxn]]="BIOSYN-BIODILAERO")</f>
        <v>1</v>
      </c>
      <c r="J134" s="1" t="str">
        <f>IF(Table2[[#This Row],[In GSM?]],_xlfn.TEXTAFTER(Table2[[#This Row],[rxn]],"RXN-",,,,"BIOMASS_RT_CLIM"),"")</f>
        <v>EX_2mbac_e_FWD-SPONT</v>
      </c>
      <c r="K134" s="1" t="str">
        <f>IF(Table2[[#This Row],[In GSM?]],_xlfn.TEXTBEFORE(SUBSTITUTE(Table2[[#This Row],[rxn name]],"_REV-","_FWD-"),"_FWD-",,,,Table2[[#This Row],[rxn name]]),"")</f>
        <v>EX_2mbac_e</v>
      </c>
      <c r="L134" s="1" t="str">
        <f>IF(Table2[[#This Row],[In GSM?]],_xlfn.TEXTBEFORE(_xlfn.TEXTAFTER(Table2[[#This Row],[rxn name]],Table2[[#This Row],[b4 FWD/REV]]&amp;"_",,,,"FWD"),"-",,,,"FWD"),"")</f>
        <v>FWD</v>
      </c>
      <c r="M134" s="1" cm="1">
        <f t="array" ref="M134">IF(Table2[[#This Row],[In GSM?]],_xlfn.SWITCH(Table2[[#This Row],[dir]],"FWD",Table2[[#This Row],[max]],"REV",-Table2[[#This Row],[min]])/1000,"")</f>
        <v>0</v>
      </c>
      <c r="N134" s="1" cm="1">
        <f t="array" ref="N134">IF(Table2[[#This Row],[In GSM?]],_xlfn.SWITCH(Table2[[#This Row],[dir]],"FWD",Table2[[#This Row],[min]],"REV",-Table2[[#This Row],[max]])/1000,"")</f>
        <v>0</v>
      </c>
      <c r="O134">
        <v>0</v>
      </c>
      <c r="P134">
        <v>0</v>
      </c>
      <c r="Q134" t="str">
        <v>EX_gthox_e</v>
      </c>
      <c r="V134" s="5"/>
    </row>
    <row r="135" spans="1:22" ht="17" x14ac:dyDescent="0.25">
      <c r="A135" t="s">
        <v>1236</v>
      </c>
      <c r="B135">
        <v>0</v>
      </c>
      <c r="C135">
        <v>0</v>
      </c>
      <c r="E135" s="5" t="s">
        <v>57</v>
      </c>
      <c r="F135" s="1" t="str">
        <f t="shared" si="6"/>
        <v>RXN-EX_2mbac_e_REV-SPONT</v>
      </c>
      <c r="G135" s="1">
        <f t="shared" si="7"/>
        <v>0</v>
      </c>
      <c r="H135" s="1">
        <f t="shared" si="8"/>
        <v>0</v>
      </c>
      <c r="I135" s="1" t="b">
        <f>OR(LEFT(Table2[[#This Row],[rxn]],4)="RXN-",Table2[[#This Row],[rxn]]="BIOSYN-BIODILAERO")</f>
        <v>1</v>
      </c>
      <c r="J135" s="1" t="str">
        <f>IF(Table2[[#This Row],[In GSM?]],_xlfn.TEXTAFTER(Table2[[#This Row],[rxn]],"RXN-",,,,"BIOMASS_RT_CLIM"),"")</f>
        <v>EX_2mbac_e_REV-SPONT</v>
      </c>
      <c r="K135" s="1" t="str">
        <f>IF(Table2[[#This Row],[In GSM?]],_xlfn.TEXTBEFORE(SUBSTITUTE(Table2[[#This Row],[rxn name]],"_REV-","_FWD-"),"_FWD-",,,,Table2[[#This Row],[rxn name]]),"")</f>
        <v>EX_2mbac_e</v>
      </c>
      <c r="L135" s="1" t="str">
        <f>IF(Table2[[#This Row],[In GSM?]],_xlfn.TEXTBEFORE(_xlfn.TEXTAFTER(Table2[[#This Row],[rxn name]],Table2[[#This Row],[b4 FWD/REV]]&amp;"_",,,,"FWD"),"-",,,,"FWD"),"")</f>
        <v>REV</v>
      </c>
      <c r="M135" s="1" cm="1">
        <f t="array" ref="M135">IF(Table2[[#This Row],[In GSM?]],_xlfn.SWITCH(Table2[[#This Row],[dir]],"FWD",Table2[[#This Row],[max]],"REV",-Table2[[#This Row],[min]])/1000,"")</f>
        <v>0</v>
      </c>
      <c r="N135" s="1" cm="1">
        <f t="array" ref="N135">IF(Table2[[#This Row],[In GSM?]],_xlfn.SWITCH(Table2[[#This Row],[dir]],"FWD",Table2[[#This Row],[min]],"REV",-Table2[[#This Row],[max]])/1000,"")</f>
        <v>0</v>
      </c>
      <c r="O135">
        <v>0</v>
      </c>
      <c r="P135">
        <v>0</v>
      </c>
      <c r="Q135" t="str">
        <v>EX_gthox_e</v>
      </c>
      <c r="V135" s="5"/>
    </row>
    <row r="136" spans="1:22" ht="17" x14ac:dyDescent="0.25">
      <c r="A136" t="s">
        <v>1237</v>
      </c>
      <c r="B136">
        <v>0</v>
      </c>
      <c r="C136">
        <v>0</v>
      </c>
      <c r="E136" s="5" t="s">
        <v>3639</v>
      </c>
      <c r="F136" s="1" t="str">
        <f t="shared" si="6"/>
        <v>RXN-EX_akg_e_FWD-SPONT</v>
      </c>
      <c r="G136" s="1">
        <f t="shared" si="7"/>
        <v>5305.2378177999999</v>
      </c>
      <c r="H136" s="1">
        <f t="shared" si="8"/>
        <v>0</v>
      </c>
      <c r="I136" s="1" t="b">
        <f>OR(LEFT(Table2[[#This Row],[rxn]],4)="RXN-",Table2[[#This Row],[rxn]]="BIOSYN-BIODILAERO")</f>
        <v>1</v>
      </c>
      <c r="J136" s="1" t="str">
        <f>IF(Table2[[#This Row],[In GSM?]],_xlfn.TEXTAFTER(Table2[[#This Row],[rxn]],"RXN-",,,,"BIOMASS_RT_CLIM"),"")</f>
        <v>EX_akg_e_FWD-SPONT</v>
      </c>
      <c r="K136" s="1" t="str">
        <f>IF(Table2[[#This Row],[In GSM?]],_xlfn.TEXTBEFORE(SUBSTITUTE(Table2[[#This Row],[rxn name]],"_REV-","_FWD-"),"_FWD-",,,,Table2[[#This Row],[rxn name]]),"")</f>
        <v>EX_akg_e</v>
      </c>
      <c r="L136" s="1" t="str">
        <f>IF(Table2[[#This Row],[In GSM?]],_xlfn.TEXTBEFORE(_xlfn.TEXTAFTER(Table2[[#This Row],[rxn name]],Table2[[#This Row],[b4 FWD/REV]]&amp;"_",,,,"FWD"),"-",,,,"FWD"),"")</f>
        <v>FWD</v>
      </c>
      <c r="M136" s="1" cm="1">
        <f t="array" ref="M136">IF(Table2[[#This Row],[In GSM?]],_xlfn.SWITCH(Table2[[#This Row],[dir]],"FWD",Table2[[#This Row],[max]],"REV",-Table2[[#This Row],[min]])/1000,"")</f>
        <v>5.3052378178000001</v>
      </c>
      <c r="N136" s="1" cm="1">
        <f t="array" ref="N136">IF(Table2[[#This Row],[In GSM?]],_xlfn.SWITCH(Table2[[#This Row],[dir]],"FWD",Table2[[#This Row],[min]],"REV",-Table2[[#This Row],[max]])/1000,"")</f>
        <v>0</v>
      </c>
      <c r="O136">
        <v>0</v>
      </c>
      <c r="P136">
        <v>0</v>
      </c>
      <c r="Q136" t="str">
        <v>EX_gthrd_e</v>
      </c>
      <c r="V136" s="5"/>
    </row>
    <row r="137" spans="1:22" ht="17" x14ac:dyDescent="0.25">
      <c r="A137" t="s">
        <v>1238</v>
      </c>
      <c r="B137">
        <v>0</v>
      </c>
      <c r="C137">
        <v>0</v>
      </c>
      <c r="E137" s="5" t="s">
        <v>58</v>
      </c>
      <c r="F137" s="1" t="str">
        <f t="shared" si="6"/>
        <v>RXN-EX_akg_e_REV-SPONT</v>
      </c>
      <c r="G137" s="1">
        <f t="shared" si="7"/>
        <v>0</v>
      </c>
      <c r="H137" s="1">
        <f t="shared" si="8"/>
        <v>0</v>
      </c>
      <c r="I137" s="1" t="b">
        <f>OR(LEFT(Table2[[#This Row],[rxn]],4)="RXN-",Table2[[#This Row],[rxn]]="BIOSYN-BIODILAERO")</f>
        <v>1</v>
      </c>
      <c r="J137" s="1" t="str">
        <f>IF(Table2[[#This Row],[In GSM?]],_xlfn.TEXTAFTER(Table2[[#This Row],[rxn]],"RXN-",,,,"BIOMASS_RT_CLIM"),"")</f>
        <v>EX_akg_e_REV-SPONT</v>
      </c>
      <c r="K137" s="1" t="str">
        <f>IF(Table2[[#This Row],[In GSM?]],_xlfn.TEXTBEFORE(SUBSTITUTE(Table2[[#This Row],[rxn name]],"_REV-","_FWD-"),"_FWD-",,,,Table2[[#This Row],[rxn name]]),"")</f>
        <v>EX_akg_e</v>
      </c>
      <c r="L137" s="1" t="str">
        <f>IF(Table2[[#This Row],[In GSM?]],_xlfn.TEXTBEFORE(_xlfn.TEXTAFTER(Table2[[#This Row],[rxn name]],Table2[[#This Row],[b4 FWD/REV]]&amp;"_",,,,"FWD"),"-",,,,"FWD"),"")</f>
        <v>REV</v>
      </c>
      <c r="M137" s="1" cm="1">
        <f t="array" ref="M137">IF(Table2[[#This Row],[In GSM?]],_xlfn.SWITCH(Table2[[#This Row],[dir]],"FWD",Table2[[#This Row],[max]],"REV",-Table2[[#This Row],[min]])/1000,"")</f>
        <v>0</v>
      </c>
      <c r="N137" s="1" cm="1">
        <f t="array" ref="N137">IF(Table2[[#This Row],[In GSM?]],_xlfn.SWITCH(Table2[[#This Row],[dir]],"FWD",Table2[[#This Row],[min]],"REV",-Table2[[#This Row],[max]])/1000,"")</f>
        <v>0</v>
      </c>
      <c r="O137">
        <v>0</v>
      </c>
      <c r="P137">
        <v>0</v>
      </c>
      <c r="Q137" t="str">
        <v>EX_gthrd_e</v>
      </c>
      <c r="V137" s="5"/>
    </row>
    <row r="138" spans="1:22" ht="17" x14ac:dyDescent="0.25">
      <c r="A138" t="s">
        <v>1239</v>
      </c>
      <c r="B138">
        <v>0</v>
      </c>
      <c r="C138">
        <v>2.6617220956257799</v>
      </c>
      <c r="E138" s="5" t="s">
        <v>59</v>
      </c>
      <c r="F138" s="1" t="str">
        <f t="shared" si="6"/>
        <v>RXN-EX_2phetoh_e_FWD-SPONT</v>
      </c>
      <c r="G138" s="1">
        <f t="shared" si="7"/>
        <v>0</v>
      </c>
      <c r="H138" s="1">
        <f t="shared" si="8"/>
        <v>0</v>
      </c>
      <c r="I138" s="1" t="b">
        <f>OR(LEFT(Table2[[#This Row],[rxn]],4)="RXN-",Table2[[#This Row],[rxn]]="BIOSYN-BIODILAERO")</f>
        <v>1</v>
      </c>
      <c r="J138" s="1" t="str">
        <f>IF(Table2[[#This Row],[In GSM?]],_xlfn.TEXTAFTER(Table2[[#This Row],[rxn]],"RXN-",,,,"BIOMASS_RT_CLIM"),"")</f>
        <v>EX_2phetoh_e_FWD-SPONT</v>
      </c>
      <c r="K138" s="1" t="str">
        <f>IF(Table2[[#This Row],[In GSM?]],_xlfn.TEXTBEFORE(SUBSTITUTE(Table2[[#This Row],[rxn name]],"_REV-","_FWD-"),"_FWD-",,,,Table2[[#This Row],[rxn name]]),"")</f>
        <v>EX_2phetoh_e</v>
      </c>
      <c r="L138" s="1" t="str">
        <f>IF(Table2[[#This Row],[In GSM?]],_xlfn.TEXTBEFORE(_xlfn.TEXTAFTER(Table2[[#This Row],[rxn name]],Table2[[#This Row],[b4 FWD/REV]]&amp;"_",,,,"FWD"),"-",,,,"FWD"),"")</f>
        <v>FWD</v>
      </c>
      <c r="M138" s="1" cm="1">
        <f t="array" ref="M138">IF(Table2[[#This Row],[In GSM?]],_xlfn.SWITCH(Table2[[#This Row],[dir]],"FWD",Table2[[#This Row],[max]],"REV",-Table2[[#This Row],[min]])/1000,"")</f>
        <v>0</v>
      </c>
      <c r="N138" s="1" cm="1">
        <f t="array" ref="N138">IF(Table2[[#This Row],[In GSM?]],_xlfn.SWITCH(Table2[[#This Row],[dir]],"FWD",Table2[[#This Row],[min]],"REV",-Table2[[#This Row],[max]])/1000,"")</f>
        <v>0</v>
      </c>
      <c r="O138">
        <v>6.7623412992</v>
      </c>
      <c r="P138">
        <v>0</v>
      </c>
      <c r="Q138" t="str">
        <v>EX_glyc_e</v>
      </c>
      <c r="V138" s="5"/>
    </row>
    <row r="139" spans="1:22" ht="17" x14ac:dyDescent="0.25">
      <c r="A139" t="s">
        <v>1240</v>
      </c>
      <c r="B139">
        <v>0</v>
      </c>
      <c r="C139">
        <v>157.73231508761199</v>
      </c>
      <c r="E139" s="5" t="s">
        <v>60</v>
      </c>
      <c r="F139" s="1" t="str">
        <f t="shared" si="6"/>
        <v>RXN-EX_2phetoh_e_REV-SPONT</v>
      </c>
      <c r="G139" s="1">
        <f t="shared" si="7"/>
        <v>0</v>
      </c>
      <c r="H139" s="1">
        <f t="shared" si="8"/>
        <v>0</v>
      </c>
      <c r="I139" s="1" t="b">
        <f>OR(LEFT(Table2[[#This Row],[rxn]],4)="RXN-",Table2[[#This Row],[rxn]]="BIOSYN-BIODILAERO")</f>
        <v>1</v>
      </c>
      <c r="J139" s="1" t="str">
        <f>IF(Table2[[#This Row],[In GSM?]],_xlfn.TEXTAFTER(Table2[[#This Row],[rxn]],"RXN-",,,,"BIOMASS_RT_CLIM"),"")</f>
        <v>EX_2phetoh_e_REV-SPONT</v>
      </c>
      <c r="K139" s="1" t="str">
        <f>IF(Table2[[#This Row],[In GSM?]],_xlfn.TEXTBEFORE(SUBSTITUTE(Table2[[#This Row],[rxn name]],"_REV-","_FWD-"),"_FWD-",,,,Table2[[#This Row],[rxn name]]),"")</f>
        <v>EX_2phetoh_e</v>
      </c>
      <c r="L139" s="1" t="str">
        <f>IF(Table2[[#This Row],[In GSM?]],_xlfn.TEXTBEFORE(_xlfn.TEXTAFTER(Table2[[#This Row],[rxn name]],Table2[[#This Row],[b4 FWD/REV]]&amp;"_",,,,"FWD"),"-",,,,"FWD"),"")</f>
        <v>REV</v>
      </c>
      <c r="M139" s="1" cm="1">
        <f t="array" ref="M139">IF(Table2[[#This Row],[In GSM?]],_xlfn.SWITCH(Table2[[#This Row],[dir]],"FWD",Table2[[#This Row],[max]],"REV",-Table2[[#This Row],[min]])/1000,"")</f>
        <v>0</v>
      </c>
      <c r="N139" s="1" cm="1">
        <f t="array" ref="N139">IF(Table2[[#This Row],[In GSM?]],_xlfn.SWITCH(Table2[[#This Row],[dir]],"FWD",Table2[[#This Row],[min]],"REV",-Table2[[#This Row],[max]])/1000,"")</f>
        <v>0</v>
      </c>
      <c r="O139">
        <v>0</v>
      </c>
      <c r="P139">
        <v>0</v>
      </c>
      <c r="Q139" t="str">
        <v>EX_glyc_e</v>
      </c>
      <c r="V139" s="5"/>
    </row>
    <row r="140" spans="1:22" ht="17" x14ac:dyDescent="0.25">
      <c r="A140" t="s">
        <v>1241</v>
      </c>
      <c r="B140">
        <v>0</v>
      </c>
      <c r="C140">
        <v>157.73231508761199</v>
      </c>
      <c r="E140" s="5" t="s">
        <v>61</v>
      </c>
      <c r="F140" s="1" t="str">
        <f t="shared" si="6"/>
        <v>RXN-EX_3mbald_e_FWD-SPONT</v>
      </c>
      <c r="G140" s="1">
        <f t="shared" si="7"/>
        <v>0</v>
      </c>
      <c r="H140" s="1">
        <f t="shared" si="8"/>
        <v>0</v>
      </c>
      <c r="I140" s="1" t="b">
        <f>OR(LEFT(Table2[[#This Row],[rxn]],4)="RXN-",Table2[[#This Row],[rxn]]="BIOSYN-BIODILAERO")</f>
        <v>1</v>
      </c>
      <c r="J140" s="1" t="str">
        <f>IF(Table2[[#This Row],[In GSM?]],_xlfn.TEXTAFTER(Table2[[#This Row],[rxn]],"RXN-",,,,"BIOMASS_RT_CLIM"),"")</f>
        <v>EX_3mbald_e_FWD-SPONT</v>
      </c>
      <c r="K140" s="1" t="str">
        <f>IF(Table2[[#This Row],[In GSM?]],_xlfn.TEXTBEFORE(SUBSTITUTE(Table2[[#This Row],[rxn name]],"_REV-","_FWD-"),"_FWD-",,,,Table2[[#This Row],[rxn name]]),"")</f>
        <v>EX_3mbald_e</v>
      </c>
      <c r="L140" s="1" t="str">
        <f>IF(Table2[[#This Row],[In GSM?]],_xlfn.TEXTBEFORE(_xlfn.TEXTAFTER(Table2[[#This Row],[rxn name]],Table2[[#This Row],[b4 FWD/REV]]&amp;"_",,,,"FWD"),"-",,,,"FWD"),"")</f>
        <v>FWD</v>
      </c>
      <c r="M140" s="1" cm="1">
        <f t="array" ref="M140">IF(Table2[[#This Row],[In GSM?]],_xlfn.SWITCH(Table2[[#This Row],[dir]],"FWD",Table2[[#This Row],[max]],"REV",-Table2[[#This Row],[min]])/1000,"")</f>
        <v>0</v>
      </c>
      <c r="N140" s="1" cm="1">
        <f t="array" ref="N140">IF(Table2[[#This Row],[In GSM?]],_xlfn.SWITCH(Table2[[#This Row],[dir]],"FWD",Table2[[#This Row],[min]],"REV",-Table2[[#This Row],[max]])/1000,"")</f>
        <v>0</v>
      </c>
      <c r="O140">
        <v>13.29941317139</v>
      </c>
      <c r="P140">
        <v>0</v>
      </c>
      <c r="Q140" t="str">
        <v>EX_gly_e</v>
      </c>
      <c r="V140" s="5"/>
    </row>
    <row r="141" spans="1:22" ht="17" x14ac:dyDescent="0.25">
      <c r="A141" t="s">
        <v>1242</v>
      </c>
      <c r="B141">
        <v>1.21275000000063E-2</v>
      </c>
      <c r="C141">
        <v>5.1763481493043901</v>
      </c>
      <c r="E141" s="5" t="s">
        <v>62</v>
      </c>
      <c r="F141" s="1" t="str">
        <f t="shared" si="6"/>
        <v>RXN-EX_3mbald_e_REV-SPONT</v>
      </c>
      <c r="G141" s="1">
        <f t="shared" si="7"/>
        <v>0</v>
      </c>
      <c r="H141" s="1">
        <f t="shared" si="8"/>
        <v>0</v>
      </c>
      <c r="I141" s="1" t="b">
        <f>OR(LEFT(Table2[[#This Row],[rxn]],4)="RXN-",Table2[[#This Row],[rxn]]="BIOSYN-BIODILAERO")</f>
        <v>1</v>
      </c>
      <c r="J141" s="1" t="str">
        <f>IF(Table2[[#This Row],[In GSM?]],_xlfn.TEXTAFTER(Table2[[#This Row],[rxn]],"RXN-",,,,"BIOMASS_RT_CLIM"),"")</f>
        <v>EX_3mbald_e_REV-SPONT</v>
      </c>
      <c r="K141" s="1" t="str">
        <f>IF(Table2[[#This Row],[In GSM?]],_xlfn.TEXTBEFORE(SUBSTITUTE(Table2[[#This Row],[rxn name]],"_REV-","_FWD-"),"_FWD-",,,,Table2[[#This Row],[rxn name]]),"")</f>
        <v>EX_3mbald_e</v>
      </c>
      <c r="L141" s="1" t="str">
        <f>IF(Table2[[#This Row],[In GSM?]],_xlfn.TEXTBEFORE(_xlfn.TEXTAFTER(Table2[[#This Row],[rxn name]],Table2[[#This Row],[b4 FWD/REV]]&amp;"_",,,,"FWD"),"-",,,,"FWD"),"")</f>
        <v>REV</v>
      </c>
      <c r="M141" s="1" cm="1">
        <f t="array" ref="M141">IF(Table2[[#This Row],[In GSM?]],_xlfn.SWITCH(Table2[[#This Row],[dir]],"FWD",Table2[[#This Row],[max]],"REV",-Table2[[#This Row],[min]])/1000,"")</f>
        <v>0</v>
      </c>
      <c r="N141" s="1" cm="1">
        <f t="array" ref="N141">IF(Table2[[#This Row],[In GSM?]],_xlfn.SWITCH(Table2[[#This Row],[dir]],"FWD",Table2[[#This Row],[min]],"REV",-Table2[[#This Row],[max]])/1000,"")</f>
        <v>0</v>
      </c>
      <c r="O141">
        <v>0</v>
      </c>
      <c r="P141">
        <v>0</v>
      </c>
      <c r="Q141" t="str">
        <v>EX_gly_e</v>
      </c>
      <c r="V141" s="5"/>
    </row>
    <row r="142" spans="1:22" ht="17" x14ac:dyDescent="0.25">
      <c r="A142" t="s">
        <v>1243</v>
      </c>
      <c r="B142">
        <v>2.7123899999999999E-2</v>
      </c>
      <c r="C142">
        <v>5.3848958875301598</v>
      </c>
      <c r="E142" s="5" t="s">
        <v>3640</v>
      </c>
      <c r="F142" s="1" t="str">
        <f t="shared" si="6"/>
        <v>RXN-EX_4abz_e_FWD-SPONT</v>
      </c>
      <c r="G142" s="1">
        <f t="shared" si="7"/>
        <v>3279.0914931500001</v>
      </c>
      <c r="H142" s="1">
        <f t="shared" si="8"/>
        <v>0</v>
      </c>
      <c r="I142" s="1" t="b">
        <f>OR(LEFT(Table2[[#This Row],[rxn]],4)="RXN-",Table2[[#This Row],[rxn]]="BIOSYN-BIODILAERO")</f>
        <v>1</v>
      </c>
      <c r="J142" s="1" t="str">
        <f>IF(Table2[[#This Row],[In GSM?]],_xlfn.TEXTAFTER(Table2[[#This Row],[rxn]],"RXN-",,,,"BIOMASS_RT_CLIM"),"")</f>
        <v>EX_4abz_e_FWD-SPONT</v>
      </c>
      <c r="K142" s="1" t="str">
        <f>IF(Table2[[#This Row],[In GSM?]],_xlfn.TEXTBEFORE(SUBSTITUTE(Table2[[#This Row],[rxn name]],"_REV-","_FWD-"),"_FWD-",,,,Table2[[#This Row],[rxn name]]),"")</f>
        <v>EX_4abz_e</v>
      </c>
      <c r="L142" s="1" t="str">
        <f>IF(Table2[[#This Row],[In GSM?]],_xlfn.TEXTBEFORE(_xlfn.TEXTAFTER(Table2[[#This Row],[rxn name]],Table2[[#This Row],[b4 FWD/REV]]&amp;"_",,,,"FWD"),"-",,,,"FWD"),"")</f>
        <v>FWD</v>
      </c>
      <c r="M142" s="1" cm="1">
        <f t="array" ref="M142">IF(Table2[[#This Row],[In GSM?]],_xlfn.SWITCH(Table2[[#This Row],[dir]],"FWD",Table2[[#This Row],[max]],"REV",-Table2[[#This Row],[min]])/1000,"")</f>
        <v>3.2790914931500001</v>
      </c>
      <c r="N142" s="1" cm="1">
        <f t="array" ref="N142">IF(Table2[[#This Row],[In GSM?]],_xlfn.SWITCH(Table2[[#This Row],[dir]],"FWD",Table2[[#This Row],[min]],"REV",-Table2[[#This Row],[max]])/1000,"")</f>
        <v>0</v>
      </c>
      <c r="O142">
        <v>2.7138898E-4</v>
      </c>
      <c r="P142">
        <v>0</v>
      </c>
      <c r="Q142" t="str">
        <v>EX_gcald_e</v>
      </c>
      <c r="V142" s="5"/>
    </row>
    <row r="143" spans="1:22" ht="17" x14ac:dyDescent="0.25">
      <c r="A143" t="s">
        <v>1244</v>
      </c>
      <c r="B143" s="2">
        <v>8.0000000000000007E-5</v>
      </c>
      <c r="C143" s="2">
        <v>8.0000000000000007E-5</v>
      </c>
      <c r="E143" s="5" t="s">
        <v>3641</v>
      </c>
      <c r="F143" s="1" t="str">
        <f t="shared" si="6"/>
        <v>RXN-EX_4abz_e_REV-SPONT</v>
      </c>
      <c r="G143" s="1">
        <f t="shared" si="7"/>
        <v>250</v>
      </c>
      <c r="H143" s="1">
        <f t="shared" si="8"/>
        <v>0</v>
      </c>
      <c r="I143" s="1" t="b">
        <f>OR(LEFT(Table2[[#This Row],[rxn]],4)="RXN-",Table2[[#This Row],[rxn]]="BIOSYN-BIODILAERO")</f>
        <v>1</v>
      </c>
      <c r="J143" s="1" t="str">
        <f>IF(Table2[[#This Row],[In GSM?]],_xlfn.TEXTAFTER(Table2[[#This Row],[rxn]],"RXN-",,,,"BIOMASS_RT_CLIM"),"")</f>
        <v>EX_4abz_e_REV-SPONT</v>
      </c>
      <c r="K143" s="1" t="str">
        <f>IF(Table2[[#This Row],[In GSM?]],_xlfn.TEXTBEFORE(SUBSTITUTE(Table2[[#This Row],[rxn name]],"_REV-","_FWD-"),"_FWD-",,,,Table2[[#This Row],[rxn name]]),"")</f>
        <v>EX_4abz_e</v>
      </c>
      <c r="L143" s="1" t="str">
        <f>IF(Table2[[#This Row],[In GSM?]],_xlfn.TEXTBEFORE(_xlfn.TEXTAFTER(Table2[[#This Row],[rxn name]],Table2[[#This Row],[b4 FWD/REV]]&amp;"_",,,,"FWD"),"-",,,,"FWD"),"")</f>
        <v>REV</v>
      </c>
      <c r="M143" s="1" cm="1">
        <f t="array" ref="M143">IF(Table2[[#This Row],[In GSM?]],_xlfn.SWITCH(Table2[[#This Row],[dir]],"FWD",Table2[[#This Row],[max]],"REV",-Table2[[#This Row],[min]])/1000,"")</f>
        <v>0</v>
      </c>
      <c r="N143" s="1" cm="1">
        <f t="array" ref="N143">IF(Table2[[#This Row],[In GSM?]],_xlfn.SWITCH(Table2[[#This Row],[dir]],"FWD",Table2[[#This Row],[min]],"REV",-Table2[[#This Row],[max]])/1000,"")</f>
        <v>-0.25</v>
      </c>
      <c r="O143">
        <v>0</v>
      </c>
      <c r="P143">
        <v>0</v>
      </c>
      <c r="Q143" t="str">
        <v>EX_gcald_e</v>
      </c>
      <c r="V143" s="5"/>
    </row>
    <row r="144" spans="1:22" ht="17" x14ac:dyDescent="0.25">
      <c r="A144" t="s">
        <v>1245</v>
      </c>
      <c r="B144">
        <v>0</v>
      </c>
      <c r="C144">
        <v>0</v>
      </c>
      <c r="E144" s="5" t="s">
        <v>63</v>
      </c>
      <c r="F144" s="1" t="str">
        <f t="shared" si="6"/>
        <v>RXN-EX_5aop_e_FWD-SPONT</v>
      </c>
      <c r="G144" s="1">
        <f t="shared" si="7"/>
        <v>0</v>
      </c>
      <c r="H144" s="1">
        <f t="shared" si="8"/>
        <v>0</v>
      </c>
      <c r="I144" s="1" t="b">
        <f>OR(LEFT(Table2[[#This Row],[rxn]],4)="RXN-",Table2[[#This Row],[rxn]]="BIOSYN-BIODILAERO")</f>
        <v>1</v>
      </c>
      <c r="J144" s="1" t="str">
        <f>IF(Table2[[#This Row],[In GSM?]],_xlfn.TEXTAFTER(Table2[[#This Row],[rxn]],"RXN-",,,,"BIOMASS_RT_CLIM"),"")</f>
        <v>EX_5aop_e_FWD-SPONT</v>
      </c>
      <c r="K144" s="1" t="str">
        <f>IF(Table2[[#This Row],[In GSM?]],_xlfn.TEXTBEFORE(SUBSTITUTE(Table2[[#This Row],[rxn name]],"_REV-","_FWD-"),"_FWD-",,,,Table2[[#This Row],[rxn name]]),"")</f>
        <v>EX_5aop_e</v>
      </c>
      <c r="L144" s="1" t="str">
        <f>IF(Table2[[#This Row],[In GSM?]],_xlfn.TEXTBEFORE(_xlfn.TEXTAFTER(Table2[[#This Row],[rxn name]],Table2[[#This Row],[b4 FWD/REV]]&amp;"_",,,,"FWD"),"-",,,,"FWD"),"")</f>
        <v>FWD</v>
      </c>
      <c r="M144" s="1" cm="1">
        <f t="array" ref="M144">IF(Table2[[#This Row],[In GSM?]],_xlfn.SWITCH(Table2[[#This Row],[dir]],"FWD",Table2[[#This Row],[max]],"REV",-Table2[[#This Row],[min]])/1000,"")</f>
        <v>0</v>
      </c>
      <c r="N144" s="1" cm="1">
        <f t="array" ref="N144">IF(Table2[[#This Row],[In GSM?]],_xlfn.SWITCH(Table2[[#This Row],[dir]],"FWD",Table2[[#This Row],[min]],"REV",-Table2[[#This Row],[max]])/1000,"")</f>
        <v>0</v>
      </c>
      <c r="O144">
        <v>13.289044967510002</v>
      </c>
      <c r="P144">
        <v>0</v>
      </c>
      <c r="Q144" t="str">
        <v>EX_glx_e</v>
      </c>
      <c r="V144" s="5"/>
    </row>
    <row r="145" spans="1:22" ht="17" x14ac:dyDescent="0.25">
      <c r="A145" t="s">
        <v>1246</v>
      </c>
      <c r="B145">
        <v>0</v>
      </c>
      <c r="C145">
        <v>0</v>
      </c>
      <c r="E145" s="5" t="s">
        <v>64</v>
      </c>
      <c r="F145" s="1" t="str">
        <f t="shared" si="6"/>
        <v>RXN-EX_5aop_e_REV-SPONT</v>
      </c>
      <c r="G145" s="1">
        <f t="shared" si="7"/>
        <v>0</v>
      </c>
      <c r="H145" s="1">
        <f t="shared" si="8"/>
        <v>0</v>
      </c>
      <c r="I145" s="1" t="b">
        <f>OR(LEFT(Table2[[#This Row],[rxn]],4)="RXN-",Table2[[#This Row],[rxn]]="BIOSYN-BIODILAERO")</f>
        <v>1</v>
      </c>
      <c r="J145" s="1" t="str">
        <f>IF(Table2[[#This Row],[In GSM?]],_xlfn.TEXTAFTER(Table2[[#This Row],[rxn]],"RXN-",,,,"BIOMASS_RT_CLIM"),"")</f>
        <v>EX_5aop_e_REV-SPONT</v>
      </c>
      <c r="K145" s="1" t="str">
        <f>IF(Table2[[#This Row],[In GSM?]],_xlfn.TEXTBEFORE(SUBSTITUTE(Table2[[#This Row],[rxn name]],"_REV-","_FWD-"),"_FWD-",,,,Table2[[#This Row],[rxn name]]),"")</f>
        <v>EX_5aop_e</v>
      </c>
      <c r="L145" s="1" t="str">
        <f>IF(Table2[[#This Row],[In GSM?]],_xlfn.TEXTBEFORE(_xlfn.TEXTAFTER(Table2[[#This Row],[rxn name]],Table2[[#This Row],[b4 FWD/REV]]&amp;"_",,,,"FWD"),"-",,,,"FWD"),"")</f>
        <v>REV</v>
      </c>
      <c r="M145" s="1" cm="1">
        <f t="array" ref="M145">IF(Table2[[#This Row],[In GSM?]],_xlfn.SWITCH(Table2[[#This Row],[dir]],"FWD",Table2[[#This Row],[max]],"REV",-Table2[[#This Row],[min]])/1000,"")</f>
        <v>0</v>
      </c>
      <c r="N145" s="1" cm="1">
        <f t="array" ref="N145">IF(Table2[[#This Row],[In GSM?]],_xlfn.SWITCH(Table2[[#This Row],[dir]],"FWD",Table2[[#This Row],[min]],"REV",-Table2[[#This Row],[max]])/1000,"")</f>
        <v>0</v>
      </c>
      <c r="O145">
        <v>0</v>
      </c>
      <c r="P145">
        <v>0</v>
      </c>
      <c r="Q145" t="str">
        <v>EX_glx_e</v>
      </c>
      <c r="V145" s="5"/>
    </row>
    <row r="146" spans="1:22" ht="17" x14ac:dyDescent="0.25">
      <c r="A146" t="s">
        <v>1247</v>
      </c>
      <c r="B146">
        <v>0</v>
      </c>
      <c r="C146">
        <v>0</v>
      </c>
      <c r="E146" s="5" t="s">
        <v>65</v>
      </c>
      <c r="F146" s="1" t="str">
        <f t="shared" si="6"/>
        <v>RXN-EX_5fthf_e_FWD-SPONT</v>
      </c>
      <c r="G146" s="1">
        <f t="shared" si="7"/>
        <v>0</v>
      </c>
      <c r="H146" s="1">
        <f t="shared" si="8"/>
        <v>0</v>
      </c>
      <c r="I146" s="1" t="b">
        <f>OR(LEFT(Table2[[#This Row],[rxn]],4)="RXN-",Table2[[#This Row],[rxn]]="BIOSYN-BIODILAERO")</f>
        <v>1</v>
      </c>
      <c r="J146" s="1" t="str">
        <f>IF(Table2[[#This Row],[In GSM?]],_xlfn.TEXTAFTER(Table2[[#This Row],[rxn]],"RXN-",,,,"BIOMASS_RT_CLIM"),"")</f>
        <v>EX_5fthf_e_FWD-SPONT</v>
      </c>
      <c r="K146" s="1" t="str">
        <f>IF(Table2[[#This Row],[In GSM?]],_xlfn.TEXTBEFORE(SUBSTITUTE(Table2[[#This Row],[rxn name]],"_REV-","_FWD-"),"_FWD-",,,,Table2[[#This Row],[rxn name]]),"")</f>
        <v>EX_5fthf_e</v>
      </c>
      <c r="L146" s="1" t="str">
        <f>IF(Table2[[#This Row],[In GSM?]],_xlfn.TEXTBEFORE(_xlfn.TEXTAFTER(Table2[[#This Row],[rxn name]],Table2[[#This Row],[b4 FWD/REV]]&amp;"_",,,,"FWD"),"-",,,,"FWD"),"")</f>
        <v>FWD</v>
      </c>
      <c r="M146" s="1" cm="1">
        <f t="array" ref="M146">IF(Table2[[#This Row],[In GSM?]],_xlfn.SWITCH(Table2[[#This Row],[dir]],"FWD",Table2[[#This Row],[max]],"REV",-Table2[[#This Row],[min]])/1000,"")</f>
        <v>0</v>
      </c>
      <c r="N146" s="1" cm="1">
        <f t="array" ref="N146">IF(Table2[[#This Row],[In GSM?]],_xlfn.SWITCH(Table2[[#This Row],[dir]],"FWD",Table2[[#This Row],[min]],"REV",-Table2[[#This Row],[max]])/1000,"")</f>
        <v>0</v>
      </c>
      <c r="O146">
        <v>0</v>
      </c>
      <c r="P146">
        <v>0</v>
      </c>
      <c r="Q146" t="str">
        <v>EX_gua_e</v>
      </c>
      <c r="V146" s="5"/>
    </row>
    <row r="147" spans="1:22" ht="17" x14ac:dyDescent="0.25">
      <c r="A147" t="s">
        <v>1248</v>
      </c>
      <c r="B147">
        <v>0</v>
      </c>
      <c r="C147">
        <v>2.6617220956257799</v>
      </c>
      <c r="E147" s="5" t="s">
        <v>66</v>
      </c>
      <c r="F147" s="1" t="str">
        <f t="shared" si="6"/>
        <v>RXN-EX_5fthf_e_REV-SPONT</v>
      </c>
      <c r="G147" s="1">
        <f t="shared" si="7"/>
        <v>0</v>
      </c>
      <c r="H147" s="1">
        <f t="shared" si="8"/>
        <v>0</v>
      </c>
      <c r="I147" s="1" t="b">
        <f>OR(LEFT(Table2[[#This Row],[rxn]],4)="RXN-",Table2[[#This Row],[rxn]]="BIOSYN-BIODILAERO")</f>
        <v>1</v>
      </c>
      <c r="J147" s="1" t="str">
        <f>IF(Table2[[#This Row],[In GSM?]],_xlfn.TEXTAFTER(Table2[[#This Row],[rxn]],"RXN-",,,,"BIOMASS_RT_CLIM"),"")</f>
        <v>EX_5fthf_e_REV-SPONT</v>
      </c>
      <c r="K147" s="1" t="str">
        <f>IF(Table2[[#This Row],[In GSM?]],_xlfn.TEXTBEFORE(SUBSTITUTE(Table2[[#This Row],[rxn name]],"_REV-","_FWD-"),"_FWD-",,,,Table2[[#This Row],[rxn name]]),"")</f>
        <v>EX_5fthf_e</v>
      </c>
      <c r="L147" s="1" t="str">
        <f>IF(Table2[[#This Row],[In GSM?]],_xlfn.TEXTBEFORE(_xlfn.TEXTAFTER(Table2[[#This Row],[rxn name]],Table2[[#This Row],[b4 FWD/REV]]&amp;"_",,,,"FWD"),"-",,,,"FWD"),"")</f>
        <v>REV</v>
      </c>
      <c r="M147" s="1" cm="1">
        <f t="array" ref="M147">IF(Table2[[#This Row],[In GSM?]],_xlfn.SWITCH(Table2[[#This Row],[dir]],"FWD",Table2[[#This Row],[max]],"REV",-Table2[[#This Row],[min]])/1000,"")</f>
        <v>0</v>
      </c>
      <c r="N147" s="1" cm="1">
        <f t="array" ref="N147">IF(Table2[[#This Row],[In GSM?]],_xlfn.SWITCH(Table2[[#This Row],[dir]],"FWD",Table2[[#This Row],[min]],"REV",-Table2[[#This Row],[max]])/1000,"")</f>
        <v>0</v>
      </c>
      <c r="O147">
        <v>0</v>
      </c>
      <c r="P147">
        <v>0</v>
      </c>
      <c r="Q147" t="str">
        <v>EX_gua_e</v>
      </c>
      <c r="V147" s="5"/>
    </row>
    <row r="148" spans="1:22" ht="17" x14ac:dyDescent="0.25">
      <c r="A148" t="s">
        <v>1249</v>
      </c>
      <c r="B148">
        <v>0</v>
      </c>
      <c r="C148">
        <v>2.6617220956257799</v>
      </c>
      <c r="E148" s="5" t="s">
        <v>67</v>
      </c>
      <c r="F148" s="1" t="str">
        <f t="shared" si="6"/>
        <v>RXN-EX_dann_e_FWD-SPONT</v>
      </c>
      <c r="G148" s="1">
        <f t="shared" si="7"/>
        <v>0</v>
      </c>
      <c r="H148" s="1">
        <f t="shared" si="8"/>
        <v>0</v>
      </c>
      <c r="I148" s="1" t="b">
        <f>OR(LEFT(Table2[[#This Row],[rxn]],4)="RXN-",Table2[[#This Row],[rxn]]="BIOSYN-BIODILAERO")</f>
        <v>1</v>
      </c>
      <c r="J148" s="1" t="str">
        <f>IF(Table2[[#This Row],[In GSM?]],_xlfn.TEXTAFTER(Table2[[#This Row],[rxn]],"RXN-",,,,"BIOMASS_RT_CLIM"),"")</f>
        <v>EX_dann_e_FWD-SPONT</v>
      </c>
      <c r="K148" s="1" t="str">
        <f>IF(Table2[[#This Row],[In GSM?]],_xlfn.TEXTBEFORE(SUBSTITUTE(Table2[[#This Row],[rxn name]],"_REV-","_FWD-"),"_FWD-",,,,Table2[[#This Row],[rxn name]]),"")</f>
        <v>EX_dann_e</v>
      </c>
      <c r="L148" s="1" t="str">
        <f>IF(Table2[[#This Row],[In GSM?]],_xlfn.TEXTBEFORE(_xlfn.TEXTAFTER(Table2[[#This Row],[rxn name]],Table2[[#This Row],[b4 FWD/REV]]&amp;"_",,,,"FWD"),"-",,,,"FWD"),"")</f>
        <v>FWD</v>
      </c>
      <c r="M148" s="1" cm="1">
        <f t="array" ref="M148">IF(Table2[[#This Row],[In GSM?]],_xlfn.SWITCH(Table2[[#This Row],[dir]],"FWD",Table2[[#This Row],[max]],"REV",-Table2[[#This Row],[min]])/1000,"")</f>
        <v>0</v>
      </c>
      <c r="N148" s="1" cm="1">
        <f t="array" ref="N148">IF(Table2[[#This Row],[In GSM?]],_xlfn.SWITCH(Table2[[#This Row],[dir]],"FWD",Table2[[#This Row],[min]],"REV",-Table2[[#This Row],[max]])/1000,"")</f>
        <v>0</v>
      </c>
      <c r="O148">
        <v>0</v>
      </c>
      <c r="P148">
        <v>0</v>
      </c>
      <c r="Q148" t="str">
        <v>EX_gsn_e</v>
      </c>
      <c r="V148" s="5"/>
    </row>
    <row r="149" spans="1:22" ht="17" x14ac:dyDescent="0.25">
      <c r="A149" t="s">
        <v>1250</v>
      </c>
      <c r="B149">
        <v>0</v>
      </c>
      <c r="C149">
        <v>0</v>
      </c>
      <c r="E149" s="5" t="s">
        <v>68</v>
      </c>
      <c r="F149" s="1" t="str">
        <f t="shared" si="6"/>
        <v>RXN-EX_dann_e_REV-SPONT</v>
      </c>
      <c r="G149" s="1">
        <f t="shared" si="7"/>
        <v>0</v>
      </c>
      <c r="H149" s="1">
        <f t="shared" si="8"/>
        <v>0</v>
      </c>
      <c r="I149" s="1" t="b">
        <f>OR(LEFT(Table2[[#This Row],[rxn]],4)="RXN-",Table2[[#This Row],[rxn]]="BIOSYN-BIODILAERO")</f>
        <v>1</v>
      </c>
      <c r="J149" s="1" t="str">
        <f>IF(Table2[[#This Row],[In GSM?]],_xlfn.TEXTAFTER(Table2[[#This Row],[rxn]],"RXN-",,,,"BIOMASS_RT_CLIM"),"")</f>
        <v>EX_dann_e_REV-SPONT</v>
      </c>
      <c r="K149" s="1" t="str">
        <f>IF(Table2[[#This Row],[In GSM?]],_xlfn.TEXTBEFORE(SUBSTITUTE(Table2[[#This Row],[rxn name]],"_REV-","_FWD-"),"_FWD-",,,,Table2[[#This Row],[rxn name]]),"")</f>
        <v>EX_dann_e</v>
      </c>
      <c r="L149" s="1" t="str">
        <f>IF(Table2[[#This Row],[In GSM?]],_xlfn.TEXTBEFORE(_xlfn.TEXTAFTER(Table2[[#This Row],[rxn name]],Table2[[#This Row],[b4 FWD/REV]]&amp;"_",,,,"FWD"),"-",,,,"FWD"),"")</f>
        <v>REV</v>
      </c>
      <c r="M149" s="1" cm="1">
        <f t="array" ref="M149">IF(Table2[[#This Row],[In GSM?]],_xlfn.SWITCH(Table2[[#This Row],[dir]],"FWD",Table2[[#This Row],[max]],"REV",-Table2[[#This Row],[min]])/1000,"")</f>
        <v>0</v>
      </c>
      <c r="N149" s="1" cm="1">
        <f t="array" ref="N149">IF(Table2[[#This Row],[In GSM?]],_xlfn.SWITCH(Table2[[#This Row],[dir]],"FWD",Table2[[#This Row],[min]],"REV",-Table2[[#This Row],[max]])/1000,"")</f>
        <v>0</v>
      </c>
      <c r="O149">
        <v>0</v>
      </c>
      <c r="P149">
        <v>0</v>
      </c>
      <c r="Q149" t="str">
        <v>EX_gsn_e</v>
      </c>
      <c r="V149" s="5"/>
    </row>
    <row r="150" spans="1:22" ht="17" x14ac:dyDescent="0.25">
      <c r="A150" t="s">
        <v>1251</v>
      </c>
      <c r="B150">
        <v>0</v>
      </c>
      <c r="C150">
        <v>0</v>
      </c>
      <c r="E150" s="5" t="s">
        <v>69</v>
      </c>
      <c r="F150" s="1" t="str">
        <f t="shared" si="6"/>
        <v>RXN-EX_8aonn_e_FWD-SPONT</v>
      </c>
      <c r="G150" s="1">
        <f t="shared" si="7"/>
        <v>0</v>
      </c>
      <c r="H150" s="1">
        <f t="shared" si="8"/>
        <v>0</v>
      </c>
      <c r="I150" s="1" t="b">
        <f>OR(LEFT(Table2[[#This Row],[rxn]],4)="RXN-",Table2[[#This Row],[rxn]]="BIOSYN-BIODILAERO")</f>
        <v>1</v>
      </c>
      <c r="J150" s="1" t="str">
        <f>IF(Table2[[#This Row],[In GSM?]],_xlfn.TEXTAFTER(Table2[[#This Row],[rxn]],"RXN-",,,,"BIOMASS_RT_CLIM"),"")</f>
        <v>EX_8aonn_e_FWD-SPONT</v>
      </c>
      <c r="K150" s="1" t="str">
        <f>IF(Table2[[#This Row],[In GSM?]],_xlfn.TEXTBEFORE(SUBSTITUTE(Table2[[#This Row],[rxn name]],"_REV-","_FWD-"),"_FWD-",,,,Table2[[#This Row],[rxn name]]),"")</f>
        <v>EX_8aonn_e</v>
      </c>
      <c r="L150" s="1" t="str">
        <f>IF(Table2[[#This Row],[In GSM?]],_xlfn.TEXTBEFORE(_xlfn.TEXTAFTER(Table2[[#This Row],[rxn name]],Table2[[#This Row],[b4 FWD/REV]]&amp;"_",,,,"FWD"),"-",,,,"FWD"),"")</f>
        <v>FWD</v>
      </c>
      <c r="M150" s="1" cm="1">
        <f t="array" ref="M150">IF(Table2[[#This Row],[In GSM?]],_xlfn.SWITCH(Table2[[#This Row],[dir]],"FWD",Table2[[#This Row],[max]],"REV",-Table2[[#This Row],[min]])/1000,"")</f>
        <v>0</v>
      </c>
      <c r="N150" s="1" cm="1">
        <f t="array" ref="N150">IF(Table2[[#This Row],[In GSM?]],_xlfn.SWITCH(Table2[[#This Row],[dir]],"FWD",Table2[[#This Row],[min]],"REV",-Table2[[#This Row],[max]])/1000,"")</f>
        <v>0</v>
      </c>
      <c r="O150">
        <v>0</v>
      </c>
      <c r="P150">
        <v>0</v>
      </c>
      <c r="Q150" t="str">
        <v>EX_hxdcal_e</v>
      </c>
      <c r="V150" s="5"/>
    </row>
    <row r="151" spans="1:22" ht="17" x14ac:dyDescent="0.25">
      <c r="A151" t="s">
        <v>1252</v>
      </c>
      <c r="B151">
        <v>0</v>
      </c>
      <c r="C151">
        <v>0</v>
      </c>
      <c r="E151" s="5" t="s">
        <v>70</v>
      </c>
      <c r="F151" s="1" t="str">
        <f t="shared" si="6"/>
        <v>RXN-EX_8aonn_e_REV-SPONT</v>
      </c>
      <c r="G151" s="1">
        <f t="shared" si="7"/>
        <v>0</v>
      </c>
      <c r="H151" s="1">
        <f t="shared" si="8"/>
        <v>0</v>
      </c>
      <c r="I151" s="1" t="b">
        <f>OR(LEFT(Table2[[#This Row],[rxn]],4)="RXN-",Table2[[#This Row],[rxn]]="BIOSYN-BIODILAERO")</f>
        <v>1</v>
      </c>
      <c r="J151" s="1" t="str">
        <f>IF(Table2[[#This Row],[In GSM?]],_xlfn.TEXTAFTER(Table2[[#This Row],[rxn]],"RXN-",,,,"BIOMASS_RT_CLIM"),"")</f>
        <v>EX_8aonn_e_REV-SPONT</v>
      </c>
      <c r="K151" s="1" t="str">
        <f>IF(Table2[[#This Row],[In GSM?]],_xlfn.TEXTBEFORE(SUBSTITUTE(Table2[[#This Row],[rxn name]],"_REV-","_FWD-"),"_FWD-",,,,Table2[[#This Row],[rxn name]]),"")</f>
        <v>EX_8aonn_e</v>
      </c>
      <c r="L151" s="1" t="str">
        <f>IF(Table2[[#This Row],[In GSM?]],_xlfn.TEXTBEFORE(_xlfn.TEXTAFTER(Table2[[#This Row],[rxn name]],Table2[[#This Row],[b4 FWD/REV]]&amp;"_",,,,"FWD"),"-",,,,"FWD"),"")</f>
        <v>REV</v>
      </c>
      <c r="M151" s="1" cm="1">
        <f t="array" ref="M151">IF(Table2[[#This Row],[In GSM?]],_xlfn.SWITCH(Table2[[#This Row],[dir]],"FWD",Table2[[#This Row],[max]],"REV",-Table2[[#This Row],[min]])/1000,"")</f>
        <v>0</v>
      </c>
      <c r="N151" s="1" cm="1">
        <f t="array" ref="N151">IF(Table2[[#This Row],[In GSM?]],_xlfn.SWITCH(Table2[[#This Row],[dir]],"FWD",Table2[[#This Row],[min]],"REV",-Table2[[#This Row],[max]])/1000,"")</f>
        <v>0</v>
      </c>
      <c r="O151">
        <v>0</v>
      </c>
      <c r="P151">
        <v>0</v>
      </c>
      <c r="Q151" t="str">
        <v>EX_hxdcal_e</v>
      </c>
      <c r="V151" s="5"/>
    </row>
    <row r="152" spans="1:22" ht="17" x14ac:dyDescent="0.25">
      <c r="A152" t="s">
        <v>1253</v>
      </c>
      <c r="B152">
        <v>0</v>
      </c>
      <c r="C152">
        <v>0</v>
      </c>
      <c r="E152" s="5" t="s">
        <v>3642</v>
      </c>
      <c r="F152" s="1" t="str">
        <f t="shared" si="6"/>
        <v>RXN-EX_xan_e_FWD-SPONT</v>
      </c>
      <c r="G152" s="1">
        <f t="shared" si="7"/>
        <v>2975.9223135299999</v>
      </c>
      <c r="H152" s="1">
        <f t="shared" si="8"/>
        <v>0</v>
      </c>
      <c r="I152" s="1" t="b">
        <f>OR(LEFT(Table2[[#This Row],[rxn]],4)="RXN-",Table2[[#This Row],[rxn]]="BIOSYN-BIODILAERO")</f>
        <v>1</v>
      </c>
      <c r="J152" s="1" t="str">
        <f>IF(Table2[[#This Row],[In GSM?]],_xlfn.TEXTAFTER(Table2[[#This Row],[rxn]],"RXN-",,,,"BIOMASS_RT_CLIM"),"")</f>
        <v>EX_xan_e_FWD-SPONT</v>
      </c>
      <c r="K152" s="1" t="str">
        <f>IF(Table2[[#This Row],[In GSM?]],_xlfn.TEXTBEFORE(SUBSTITUTE(Table2[[#This Row],[rxn name]],"_REV-","_FWD-"),"_FWD-",,,,Table2[[#This Row],[rxn name]]),"")</f>
        <v>EX_xan_e</v>
      </c>
      <c r="L152" s="1" t="str">
        <f>IF(Table2[[#This Row],[In GSM?]],_xlfn.TEXTBEFORE(_xlfn.TEXTAFTER(Table2[[#This Row],[rxn name]],Table2[[#This Row],[b4 FWD/REV]]&amp;"_",,,,"FWD"),"-",,,,"FWD"),"")</f>
        <v>FWD</v>
      </c>
      <c r="M152" s="1" cm="1">
        <f t="array" ref="M152">IF(Table2[[#This Row],[In GSM?]],_xlfn.SWITCH(Table2[[#This Row],[dir]],"FWD",Table2[[#This Row],[max]],"REV",-Table2[[#This Row],[min]])/1000,"")</f>
        <v>2.9759223135299999</v>
      </c>
      <c r="N152" s="1" cm="1">
        <f t="array" ref="N152">IF(Table2[[#This Row],[In GSM?]],_xlfn.SWITCH(Table2[[#This Row],[dir]],"FWD",Table2[[#This Row],[min]],"REV",-Table2[[#This Row],[max]])/1000,"")</f>
        <v>0</v>
      </c>
      <c r="O152">
        <v>2.99310670808</v>
      </c>
      <c r="P152">
        <v>0</v>
      </c>
      <c r="Q152" t="str">
        <v>EX_hxan_e</v>
      </c>
      <c r="V152" s="5"/>
    </row>
    <row r="153" spans="1:22" ht="17" x14ac:dyDescent="0.25">
      <c r="A153" t="s">
        <v>1254</v>
      </c>
      <c r="B153">
        <v>0</v>
      </c>
      <c r="C153">
        <v>4.3534814726292703</v>
      </c>
      <c r="E153" s="5" t="s">
        <v>71</v>
      </c>
      <c r="F153" s="1" t="str">
        <f t="shared" si="6"/>
        <v>RXN-EX_xan_e_REV-SPONT</v>
      </c>
      <c r="G153" s="1">
        <f t="shared" si="7"/>
        <v>0</v>
      </c>
      <c r="H153" s="1">
        <f t="shared" si="8"/>
        <v>0</v>
      </c>
      <c r="I153" s="1" t="b">
        <f>OR(LEFT(Table2[[#This Row],[rxn]],4)="RXN-",Table2[[#This Row],[rxn]]="BIOSYN-BIODILAERO")</f>
        <v>1</v>
      </c>
      <c r="J153" s="1" t="str">
        <f>IF(Table2[[#This Row],[In GSM?]],_xlfn.TEXTAFTER(Table2[[#This Row],[rxn]],"RXN-",,,,"BIOMASS_RT_CLIM"),"")</f>
        <v>EX_xan_e_REV-SPONT</v>
      </c>
      <c r="K153" s="1" t="str">
        <f>IF(Table2[[#This Row],[In GSM?]],_xlfn.TEXTBEFORE(SUBSTITUTE(Table2[[#This Row],[rxn name]],"_REV-","_FWD-"),"_FWD-",,,,Table2[[#This Row],[rxn name]]),"")</f>
        <v>EX_xan_e</v>
      </c>
      <c r="L153" s="1" t="str">
        <f>IF(Table2[[#This Row],[In GSM?]],_xlfn.TEXTBEFORE(_xlfn.TEXTAFTER(Table2[[#This Row],[rxn name]],Table2[[#This Row],[b4 FWD/REV]]&amp;"_",,,,"FWD"),"-",,,,"FWD"),"")</f>
        <v>REV</v>
      </c>
      <c r="M153" s="1" cm="1">
        <f t="array" ref="M153">IF(Table2[[#This Row],[In GSM?]],_xlfn.SWITCH(Table2[[#This Row],[dir]],"FWD",Table2[[#This Row],[max]],"REV",-Table2[[#This Row],[min]])/1000,"")</f>
        <v>0</v>
      </c>
      <c r="N153" s="1" cm="1">
        <f t="array" ref="N153">IF(Table2[[#This Row],[In GSM?]],_xlfn.SWITCH(Table2[[#This Row],[dir]],"FWD",Table2[[#This Row],[min]],"REV",-Table2[[#This Row],[max]])/1000,"")</f>
        <v>0</v>
      </c>
      <c r="O153">
        <v>0</v>
      </c>
      <c r="P153">
        <v>0</v>
      </c>
      <c r="Q153" t="str">
        <v>EX_hxan_e</v>
      </c>
      <c r="V153" s="5"/>
    </row>
    <row r="154" spans="1:22" ht="17" x14ac:dyDescent="0.25">
      <c r="A154" t="s">
        <v>1255</v>
      </c>
      <c r="B154">
        <v>6.0656299999999899E-2</v>
      </c>
      <c r="C154">
        <v>4.3492615711851101</v>
      </c>
      <c r="E154" s="5" t="s">
        <v>3643</v>
      </c>
      <c r="F154" s="1" t="str">
        <f t="shared" si="6"/>
        <v>RXN-EX_acald_e_FWD-SPONT</v>
      </c>
      <c r="G154" s="1">
        <f t="shared" si="7"/>
        <v>9804.0213395200008</v>
      </c>
      <c r="H154" s="1">
        <f t="shared" si="8"/>
        <v>0</v>
      </c>
      <c r="I154" s="1" t="b">
        <f>OR(LEFT(Table2[[#This Row],[rxn]],4)="RXN-",Table2[[#This Row],[rxn]]="BIOSYN-BIODILAERO")</f>
        <v>1</v>
      </c>
      <c r="J154" s="1" t="str">
        <f>IF(Table2[[#This Row],[In GSM?]],_xlfn.TEXTAFTER(Table2[[#This Row],[rxn]],"RXN-",,,,"BIOMASS_RT_CLIM"),"")</f>
        <v>EX_acald_e_FWD-SPONT</v>
      </c>
      <c r="K154" s="1" t="str">
        <f>IF(Table2[[#This Row],[In GSM?]],_xlfn.TEXTBEFORE(SUBSTITUTE(Table2[[#This Row],[rxn name]],"_REV-","_FWD-"),"_FWD-",,,,Table2[[#This Row],[rxn name]]),"")</f>
        <v>EX_acald_e</v>
      </c>
      <c r="L154" s="1" t="str">
        <f>IF(Table2[[#This Row],[In GSM?]],_xlfn.TEXTBEFORE(_xlfn.TEXTAFTER(Table2[[#This Row],[rxn name]],Table2[[#This Row],[b4 FWD/REV]]&amp;"_",,,,"FWD"),"-",,,,"FWD"),"")</f>
        <v>FWD</v>
      </c>
      <c r="M154" s="1" cm="1">
        <f t="array" ref="M154">IF(Table2[[#This Row],[In GSM?]],_xlfn.SWITCH(Table2[[#This Row],[dir]],"FWD",Table2[[#This Row],[max]],"REV",-Table2[[#This Row],[min]])/1000,"")</f>
        <v>9.8040213395200002</v>
      </c>
      <c r="N154" s="1" cm="1">
        <f t="array" ref="N154">IF(Table2[[#This Row],[In GSM?]],_xlfn.SWITCH(Table2[[#This Row],[dir]],"FWD",Table2[[#This Row],[min]],"REV",-Table2[[#This Row],[max]])/1000,"")</f>
        <v>0</v>
      </c>
      <c r="O154">
        <v>0</v>
      </c>
      <c r="P154">
        <v>0</v>
      </c>
      <c r="Q154" t="str">
        <v>EX_id3acald_e</v>
      </c>
      <c r="V154" s="5"/>
    </row>
    <row r="155" spans="1:22" ht="17" x14ac:dyDescent="0.25">
      <c r="A155" t="s">
        <v>1256</v>
      </c>
      <c r="B155">
        <v>6.0656299999999899E-2</v>
      </c>
      <c r="C155">
        <v>4.3492615711851101</v>
      </c>
      <c r="E155" s="5" t="s">
        <v>72</v>
      </c>
      <c r="F155" s="1" t="str">
        <f t="shared" si="6"/>
        <v>RXN-EX_acald_e_REV-SPONT</v>
      </c>
      <c r="G155" s="1">
        <f t="shared" si="7"/>
        <v>0</v>
      </c>
      <c r="H155" s="1">
        <f t="shared" si="8"/>
        <v>0</v>
      </c>
      <c r="I155" s="1" t="b">
        <f>OR(LEFT(Table2[[#This Row],[rxn]],4)="RXN-",Table2[[#This Row],[rxn]]="BIOSYN-BIODILAERO")</f>
        <v>1</v>
      </c>
      <c r="J155" s="1" t="str">
        <f>IF(Table2[[#This Row],[In GSM?]],_xlfn.TEXTAFTER(Table2[[#This Row],[rxn]],"RXN-",,,,"BIOMASS_RT_CLIM"),"")</f>
        <v>EX_acald_e_REV-SPONT</v>
      </c>
      <c r="K155" s="1" t="str">
        <f>IF(Table2[[#This Row],[In GSM?]],_xlfn.TEXTBEFORE(SUBSTITUTE(Table2[[#This Row],[rxn name]],"_REV-","_FWD-"),"_FWD-",,,,Table2[[#This Row],[rxn name]]),"")</f>
        <v>EX_acald_e</v>
      </c>
      <c r="L155" s="1" t="str">
        <f>IF(Table2[[#This Row],[In GSM?]],_xlfn.TEXTBEFORE(_xlfn.TEXTAFTER(Table2[[#This Row],[rxn name]],Table2[[#This Row],[b4 FWD/REV]]&amp;"_",,,,"FWD"),"-",,,,"FWD"),"")</f>
        <v>REV</v>
      </c>
      <c r="M155" s="1" cm="1">
        <f t="array" ref="M155">IF(Table2[[#This Row],[In GSM?]],_xlfn.SWITCH(Table2[[#This Row],[dir]],"FWD",Table2[[#This Row],[max]],"REV",-Table2[[#This Row],[min]])/1000,"")</f>
        <v>0</v>
      </c>
      <c r="N155" s="1" cm="1">
        <f t="array" ref="N155">IF(Table2[[#This Row],[In GSM?]],_xlfn.SWITCH(Table2[[#This Row],[dir]],"FWD",Table2[[#This Row],[min]],"REV",-Table2[[#This Row],[max]])/1000,"")</f>
        <v>0</v>
      </c>
      <c r="O155">
        <v>0</v>
      </c>
      <c r="P155">
        <v>0</v>
      </c>
      <c r="Q155" t="str">
        <v>EX_id3acald_e</v>
      </c>
      <c r="V155" s="5"/>
    </row>
    <row r="156" spans="1:22" ht="17" x14ac:dyDescent="0.25">
      <c r="A156" t="s">
        <v>1257</v>
      </c>
      <c r="B156">
        <v>0</v>
      </c>
      <c r="C156">
        <v>0</v>
      </c>
      <c r="E156" s="5" t="s">
        <v>3644</v>
      </c>
      <c r="F156" s="1" t="str">
        <f t="shared" si="6"/>
        <v>RXN-EX_ac_e_FWD-SPONT</v>
      </c>
      <c r="G156" s="1">
        <f t="shared" si="7"/>
        <v>11886.3639413</v>
      </c>
      <c r="H156" s="1">
        <f t="shared" si="8"/>
        <v>0</v>
      </c>
      <c r="I156" s="1" t="b">
        <f>OR(LEFT(Table2[[#This Row],[rxn]],4)="RXN-",Table2[[#This Row],[rxn]]="BIOSYN-BIODILAERO")</f>
        <v>1</v>
      </c>
      <c r="J156" s="1" t="str">
        <f>IF(Table2[[#This Row],[In GSM?]],_xlfn.TEXTAFTER(Table2[[#This Row],[rxn]],"RXN-",,,,"BIOMASS_RT_CLIM"),"")</f>
        <v>EX_ac_e_FWD-SPONT</v>
      </c>
      <c r="K156" s="1" t="str">
        <f>IF(Table2[[#This Row],[In GSM?]],_xlfn.TEXTBEFORE(SUBSTITUTE(Table2[[#This Row],[rxn name]],"_REV-","_FWD-"),"_FWD-",,,,Table2[[#This Row],[rxn name]]),"")</f>
        <v>EX_ac_e</v>
      </c>
      <c r="L156" s="1" t="str">
        <f>IF(Table2[[#This Row],[In GSM?]],_xlfn.TEXTBEFORE(_xlfn.TEXTAFTER(Table2[[#This Row],[rxn name]],Table2[[#This Row],[b4 FWD/REV]]&amp;"_",,,,"FWD"),"-",,,,"FWD"),"")</f>
        <v>FWD</v>
      </c>
      <c r="M156" s="1" cm="1">
        <f t="array" ref="M156">IF(Table2[[#This Row],[In GSM?]],_xlfn.SWITCH(Table2[[#This Row],[dir]],"FWD",Table2[[#This Row],[max]],"REV",-Table2[[#This Row],[min]])/1000,"")</f>
        <v>11.886363941300001</v>
      </c>
      <c r="N156" s="1" cm="1">
        <f t="array" ref="N156">IF(Table2[[#This Row],[In GSM?]],_xlfn.SWITCH(Table2[[#This Row],[dir]],"FWD",Table2[[#This Row],[min]],"REV",-Table2[[#This Row],[max]])/1000,"")</f>
        <v>0</v>
      </c>
      <c r="O156">
        <v>0</v>
      </c>
      <c r="P156">
        <v>0</v>
      </c>
      <c r="Q156" t="str">
        <v>EX_ins_e</v>
      </c>
      <c r="V156" s="5"/>
    </row>
    <row r="157" spans="1:22" ht="17" x14ac:dyDescent="0.25">
      <c r="A157" t="s">
        <v>1258</v>
      </c>
      <c r="B157">
        <v>0</v>
      </c>
      <c r="C157">
        <v>10.2849574377338</v>
      </c>
      <c r="E157" s="5" t="s">
        <v>73</v>
      </c>
      <c r="F157" s="1" t="str">
        <f t="shared" si="6"/>
        <v>RXN-EX_ac_e_REV-SPONT</v>
      </c>
      <c r="G157" s="1">
        <f t="shared" si="7"/>
        <v>0</v>
      </c>
      <c r="H157" s="1">
        <f t="shared" si="8"/>
        <v>0</v>
      </c>
      <c r="I157" s="1" t="b">
        <f>OR(LEFT(Table2[[#This Row],[rxn]],4)="RXN-",Table2[[#This Row],[rxn]]="BIOSYN-BIODILAERO")</f>
        <v>1</v>
      </c>
      <c r="J157" s="1" t="str">
        <f>IF(Table2[[#This Row],[In GSM?]],_xlfn.TEXTAFTER(Table2[[#This Row],[rxn]],"RXN-",,,,"BIOMASS_RT_CLIM"),"")</f>
        <v>EX_ac_e_REV-SPONT</v>
      </c>
      <c r="K157" s="1" t="str">
        <f>IF(Table2[[#This Row],[In GSM?]],_xlfn.TEXTBEFORE(SUBSTITUTE(Table2[[#This Row],[rxn name]],"_REV-","_FWD-"),"_FWD-",,,,Table2[[#This Row],[rxn name]]),"")</f>
        <v>EX_ac_e</v>
      </c>
      <c r="L157" s="1" t="str">
        <f>IF(Table2[[#This Row],[In GSM?]],_xlfn.TEXTBEFORE(_xlfn.TEXTAFTER(Table2[[#This Row],[rxn name]],Table2[[#This Row],[b4 FWD/REV]]&amp;"_",,,,"FWD"),"-",,,,"FWD"),"")</f>
        <v>REV</v>
      </c>
      <c r="M157" s="1" cm="1">
        <f t="array" ref="M157">IF(Table2[[#This Row],[In GSM?]],_xlfn.SWITCH(Table2[[#This Row],[dir]],"FWD",Table2[[#This Row],[max]],"REV",-Table2[[#This Row],[min]])/1000,"")</f>
        <v>0</v>
      </c>
      <c r="N157" s="1" cm="1">
        <f t="array" ref="N157">IF(Table2[[#This Row],[In GSM?]],_xlfn.SWITCH(Table2[[#This Row],[dir]],"FWD",Table2[[#This Row],[min]],"REV",-Table2[[#This Row],[max]])/1000,"")</f>
        <v>0</v>
      </c>
      <c r="O157">
        <v>0</v>
      </c>
      <c r="P157">
        <v>0</v>
      </c>
      <c r="Q157" t="str">
        <v>EX_ins_e</v>
      </c>
      <c r="V157" s="5"/>
    </row>
    <row r="158" spans="1:22" ht="17" x14ac:dyDescent="0.25">
      <c r="A158" t="s">
        <v>1259</v>
      </c>
      <c r="B158">
        <v>0</v>
      </c>
      <c r="C158">
        <v>3.9098246439325099</v>
      </c>
      <c r="E158" s="5" t="s">
        <v>74</v>
      </c>
      <c r="F158" s="1" t="str">
        <f t="shared" si="6"/>
        <v>RXN-EX_ade_e_FWD-SPONT</v>
      </c>
      <c r="G158" s="1">
        <f t="shared" si="7"/>
        <v>0</v>
      </c>
      <c r="H158" s="1">
        <f t="shared" si="8"/>
        <v>0</v>
      </c>
      <c r="I158" s="1" t="b">
        <f>OR(LEFT(Table2[[#This Row],[rxn]],4)="RXN-",Table2[[#This Row],[rxn]]="BIOSYN-BIODILAERO")</f>
        <v>1</v>
      </c>
      <c r="J158" s="1" t="str">
        <f>IF(Table2[[#This Row],[In GSM?]],_xlfn.TEXTAFTER(Table2[[#This Row],[rxn]],"RXN-",,,,"BIOMASS_RT_CLIM"),"")</f>
        <v>EX_ade_e_FWD-SPONT</v>
      </c>
      <c r="K158" s="1" t="str">
        <f>IF(Table2[[#This Row],[In GSM?]],_xlfn.TEXTBEFORE(SUBSTITUTE(Table2[[#This Row],[rxn name]],"_REV-","_FWD-"),"_FWD-",,,,Table2[[#This Row],[rxn name]]),"")</f>
        <v>EX_ade_e</v>
      </c>
      <c r="L158" s="1" t="str">
        <f>IF(Table2[[#This Row],[In GSM?]],_xlfn.TEXTBEFORE(_xlfn.TEXTAFTER(Table2[[#This Row],[rxn name]],Table2[[#This Row],[b4 FWD/REV]]&amp;"_",,,,"FWD"),"-",,,,"FWD"),"")</f>
        <v>FWD</v>
      </c>
      <c r="M158" s="1" cm="1">
        <f t="array" ref="M158">IF(Table2[[#This Row],[In GSM?]],_xlfn.SWITCH(Table2[[#This Row],[dir]],"FWD",Table2[[#This Row],[max]],"REV",-Table2[[#This Row],[min]])/1000,"")</f>
        <v>0</v>
      </c>
      <c r="N158" s="1" cm="1">
        <f t="array" ref="N158">IF(Table2[[#This Row],[In GSM?]],_xlfn.SWITCH(Table2[[#This Row],[dir]],"FWD",Table2[[#This Row],[min]],"REV",-Table2[[#This Row],[max]])/1000,"")</f>
        <v>0</v>
      </c>
      <c r="O158">
        <v>0</v>
      </c>
      <c r="P158">
        <v>0</v>
      </c>
      <c r="Q158" t="str">
        <v>EX_fe2_e</v>
      </c>
      <c r="V158" s="5"/>
    </row>
    <row r="159" spans="1:22" ht="17" x14ac:dyDescent="0.25">
      <c r="A159" t="s">
        <v>1260</v>
      </c>
      <c r="B159">
        <v>0</v>
      </c>
      <c r="C159">
        <v>17.362547691143099</v>
      </c>
      <c r="E159" s="5" t="s">
        <v>75</v>
      </c>
      <c r="F159" s="1" t="str">
        <f t="shared" si="6"/>
        <v>RXN-EX_ade_e_REV-SPONT</v>
      </c>
      <c r="G159" s="1">
        <f t="shared" si="7"/>
        <v>0</v>
      </c>
      <c r="H159" s="1">
        <f t="shared" si="8"/>
        <v>0</v>
      </c>
      <c r="I159" s="1" t="b">
        <f>OR(LEFT(Table2[[#This Row],[rxn]],4)="RXN-",Table2[[#This Row],[rxn]]="BIOSYN-BIODILAERO")</f>
        <v>1</v>
      </c>
      <c r="J159" s="1" t="str">
        <f>IF(Table2[[#This Row],[In GSM?]],_xlfn.TEXTAFTER(Table2[[#This Row],[rxn]],"RXN-",,,,"BIOMASS_RT_CLIM"),"")</f>
        <v>EX_ade_e_REV-SPONT</v>
      </c>
      <c r="K159" s="1" t="str">
        <f>IF(Table2[[#This Row],[In GSM?]],_xlfn.TEXTBEFORE(SUBSTITUTE(Table2[[#This Row],[rxn name]],"_REV-","_FWD-"),"_FWD-",,,,Table2[[#This Row],[rxn name]]),"")</f>
        <v>EX_ade_e</v>
      </c>
      <c r="L159" s="1" t="str">
        <f>IF(Table2[[#This Row],[In GSM?]],_xlfn.TEXTBEFORE(_xlfn.TEXTAFTER(Table2[[#This Row],[rxn name]],Table2[[#This Row],[b4 FWD/REV]]&amp;"_",,,,"FWD"),"-",,,,"FWD"),"")</f>
        <v>REV</v>
      </c>
      <c r="M159" s="1" cm="1">
        <f t="array" ref="M159">IF(Table2[[#This Row],[In GSM?]],_xlfn.SWITCH(Table2[[#This Row],[dir]],"FWD",Table2[[#This Row],[max]],"REV",-Table2[[#This Row],[min]])/1000,"")</f>
        <v>0</v>
      </c>
      <c r="N159" s="1" cm="1">
        <f t="array" ref="N159">IF(Table2[[#This Row],[In GSM?]],_xlfn.SWITCH(Table2[[#This Row],[dir]],"FWD",Table2[[#This Row],[min]],"REV",-Table2[[#This Row],[max]])/1000,"")</f>
        <v>0</v>
      </c>
      <c r="O159">
        <v>0</v>
      </c>
      <c r="P159">
        <v>-1000</v>
      </c>
      <c r="Q159" t="str">
        <v>EX_fe2_e</v>
      </c>
      <c r="V159" s="5"/>
    </row>
    <row r="160" spans="1:22" ht="17" x14ac:dyDescent="0.25">
      <c r="A160" t="s">
        <v>1261</v>
      </c>
      <c r="B160">
        <v>8.9478000000000002E-2</v>
      </c>
      <c r="C160">
        <v>3.13655589869665</v>
      </c>
      <c r="E160" s="5" t="s">
        <v>3645</v>
      </c>
      <c r="F160" s="1" t="str">
        <f t="shared" si="6"/>
        <v>RXN-EX_pap_e_FWD-SPONT</v>
      </c>
      <c r="G160" s="1">
        <f t="shared" si="7"/>
        <v>2057.65112297</v>
      </c>
      <c r="H160" s="1">
        <f t="shared" si="8"/>
        <v>0</v>
      </c>
      <c r="I160" s="1" t="b">
        <f>OR(LEFT(Table2[[#This Row],[rxn]],4)="RXN-",Table2[[#This Row],[rxn]]="BIOSYN-BIODILAERO")</f>
        <v>1</v>
      </c>
      <c r="J160" s="1" t="str">
        <f>IF(Table2[[#This Row],[In GSM?]],_xlfn.TEXTAFTER(Table2[[#This Row],[rxn]],"RXN-",,,,"BIOMASS_RT_CLIM"),"")</f>
        <v>EX_pap_e_FWD-SPONT</v>
      </c>
      <c r="K160" s="1" t="str">
        <f>IF(Table2[[#This Row],[In GSM?]],_xlfn.TEXTBEFORE(SUBSTITUTE(Table2[[#This Row],[rxn name]],"_REV-","_FWD-"),"_FWD-",,,,Table2[[#This Row],[rxn name]]),"")</f>
        <v>EX_pap_e</v>
      </c>
      <c r="L160" s="1" t="str">
        <f>IF(Table2[[#This Row],[In GSM?]],_xlfn.TEXTBEFORE(_xlfn.TEXTAFTER(Table2[[#This Row],[rxn name]],Table2[[#This Row],[b4 FWD/REV]]&amp;"_",,,,"FWD"),"-",,,,"FWD"),"")</f>
        <v>FWD</v>
      </c>
      <c r="M160" s="1" cm="1">
        <f t="array" ref="M160">IF(Table2[[#This Row],[In GSM?]],_xlfn.SWITCH(Table2[[#This Row],[dir]],"FWD",Table2[[#This Row],[max]],"REV",-Table2[[#This Row],[min]])/1000,"")</f>
        <v>2.0576511229699999</v>
      </c>
      <c r="N160" s="1" cm="1">
        <f t="array" ref="N160">IF(Table2[[#This Row],[In GSM?]],_xlfn.SWITCH(Table2[[#This Row],[dir]],"FWD",Table2[[#This Row],[min]],"REV",-Table2[[#This Row],[max]])/1000,"")</f>
        <v>0</v>
      </c>
      <c r="O160">
        <v>0</v>
      </c>
      <c r="P160">
        <v>0</v>
      </c>
      <c r="Q160" t="str">
        <v>EX_iamac_e</v>
      </c>
      <c r="V160" s="5"/>
    </row>
    <row r="161" spans="1:22" ht="17" x14ac:dyDescent="0.25">
      <c r="A161" t="s">
        <v>1262</v>
      </c>
      <c r="B161">
        <v>0</v>
      </c>
      <c r="C161">
        <v>2.80038430347415</v>
      </c>
      <c r="E161" s="5" t="s">
        <v>76</v>
      </c>
      <c r="F161" s="1" t="str">
        <f t="shared" si="6"/>
        <v>RXN-EX_pap_e_REV-SPONT</v>
      </c>
      <c r="G161" s="1">
        <f t="shared" si="7"/>
        <v>0</v>
      </c>
      <c r="H161" s="1">
        <f t="shared" si="8"/>
        <v>0</v>
      </c>
      <c r="I161" s="1" t="b">
        <f>OR(LEFT(Table2[[#This Row],[rxn]],4)="RXN-",Table2[[#This Row],[rxn]]="BIOSYN-BIODILAERO")</f>
        <v>1</v>
      </c>
      <c r="J161" s="1" t="str">
        <f>IF(Table2[[#This Row],[In GSM?]],_xlfn.TEXTAFTER(Table2[[#This Row],[rxn]],"RXN-",,,,"BIOMASS_RT_CLIM"),"")</f>
        <v>EX_pap_e_REV-SPONT</v>
      </c>
      <c r="K161" s="1" t="str">
        <f>IF(Table2[[#This Row],[In GSM?]],_xlfn.TEXTBEFORE(SUBSTITUTE(Table2[[#This Row],[rxn name]],"_REV-","_FWD-"),"_FWD-",,,,Table2[[#This Row],[rxn name]]),"")</f>
        <v>EX_pap_e</v>
      </c>
      <c r="L161" s="1" t="str">
        <f>IF(Table2[[#This Row],[In GSM?]],_xlfn.TEXTBEFORE(_xlfn.TEXTAFTER(Table2[[#This Row],[rxn name]],Table2[[#This Row],[b4 FWD/REV]]&amp;"_",,,,"FWD"),"-",,,,"FWD"),"")</f>
        <v>REV</v>
      </c>
      <c r="M161" s="1" cm="1">
        <f t="array" ref="M161">IF(Table2[[#This Row],[In GSM?]],_xlfn.SWITCH(Table2[[#This Row],[dir]],"FWD",Table2[[#This Row],[max]],"REV",-Table2[[#This Row],[min]])/1000,"")</f>
        <v>0</v>
      </c>
      <c r="N161" s="1" cm="1">
        <f t="array" ref="N161">IF(Table2[[#This Row],[In GSM?]],_xlfn.SWITCH(Table2[[#This Row],[dir]],"FWD",Table2[[#This Row],[min]],"REV",-Table2[[#This Row],[max]])/1000,"")</f>
        <v>0</v>
      </c>
      <c r="O161">
        <v>0</v>
      </c>
      <c r="P161">
        <v>0</v>
      </c>
      <c r="Q161" t="str">
        <v>EX_iamac_e</v>
      </c>
      <c r="V161" s="5"/>
    </row>
    <row r="162" spans="1:22" ht="17" x14ac:dyDescent="0.25">
      <c r="A162" t="s">
        <v>1263</v>
      </c>
      <c r="B162">
        <v>0</v>
      </c>
      <c r="C162">
        <v>2.65299565592289</v>
      </c>
      <c r="E162" s="5" t="s">
        <v>77</v>
      </c>
      <c r="F162" s="1" t="str">
        <f t="shared" si="6"/>
        <v>RXN-EX_adn_e_FWD-SPONT</v>
      </c>
      <c r="G162" s="1">
        <f t="shared" si="7"/>
        <v>0</v>
      </c>
      <c r="H162" s="1">
        <f t="shared" si="8"/>
        <v>0</v>
      </c>
      <c r="I162" s="1" t="b">
        <f>OR(LEFT(Table2[[#This Row],[rxn]],4)="RXN-",Table2[[#This Row],[rxn]]="BIOSYN-BIODILAERO")</f>
        <v>1</v>
      </c>
      <c r="J162" s="1" t="str">
        <f>IF(Table2[[#This Row],[In GSM?]],_xlfn.TEXTAFTER(Table2[[#This Row],[rxn]],"RXN-",,,,"BIOMASS_RT_CLIM"),"")</f>
        <v>EX_adn_e_FWD-SPONT</v>
      </c>
      <c r="K162" s="1" t="str">
        <f>IF(Table2[[#This Row],[In GSM?]],_xlfn.TEXTBEFORE(SUBSTITUTE(Table2[[#This Row],[rxn name]],"_REV-","_FWD-"),"_FWD-",,,,Table2[[#This Row],[rxn name]]),"")</f>
        <v>EX_adn_e</v>
      </c>
      <c r="L162" s="1" t="str">
        <f>IF(Table2[[#This Row],[In GSM?]],_xlfn.TEXTBEFORE(_xlfn.TEXTAFTER(Table2[[#This Row],[rxn name]],Table2[[#This Row],[b4 FWD/REV]]&amp;"_",,,,"FWD"),"-",,,,"FWD"),"")</f>
        <v>FWD</v>
      </c>
      <c r="M162" s="1" cm="1">
        <f t="array" ref="M162">IF(Table2[[#This Row],[In GSM?]],_xlfn.SWITCH(Table2[[#This Row],[dir]],"FWD",Table2[[#This Row],[max]],"REV",-Table2[[#This Row],[min]])/1000,"")</f>
        <v>0</v>
      </c>
      <c r="N162" s="1" cm="1">
        <f t="array" ref="N162">IF(Table2[[#This Row],[In GSM?]],_xlfn.SWITCH(Table2[[#This Row],[dir]],"FWD",Table2[[#This Row],[min]],"REV",-Table2[[#This Row],[max]])/1000,"")</f>
        <v>0</v>
      </c>
      <c r="O162">
        <v>0</v>
      </c>
      <c r="P162">
        <v>0</v>
      </c>
      <c r="Q162" t="str">
        <v>EX_iamoh_e</v>
      </c>
      <c r="V162" s="5"/>
    </row>
    <row r="163" spans="1:22" ht="17" x14ac:dyDescent="0.25">
      <c r="A163" t="s">
        <v>1264</v>
      </c>
      <c r="B163">
        <v>0</v>
      </c>
      <c r="C163">
        <v>2.2912235210243099</v>
      </c>
      <c r="E163" s="5" t="s">
        <v>78</v>
      </c>
      <c r="F163" s="1" t="str">
        <f t="shared" si="6"/>
        <v>RXN-EX_adn_e_REV-SPONT</v>
      </c>
      <c r="G163" s="1">
        <f t="shared" si="7"/>
        <v>0</v>
      </c>
      <c r="H163" s="1">
        <f t="shared" si="8"/>
        <v>0</v>
      </c>
      <c r="I163" s="1" t="b">
        <f>OR(LEFT(Table2[[#This Row],[rxn]],4)="RXN-",Table2[[#This Row],[rxn]]="BIOSYN-BIODILAERO")</f>
        <v>1</v>
      </c>
      <c r="J163" s="1" t="str">
        <f>IF(Table2[[#This Row],[In GSM?]],_xlfn.TEXTAFTER(Table2[[#This Row],[rxn]],"RXN-",,,,"BIOMASS_RT_CLIM"),"")</f>
        <v>EX_adn_e_REV-SPONT</v>
      </c>
      <c r="K163" s="1" t="str">
        <f>IF(Table2[[#This Row],[In GSM?]],_xlfn.TEXTBEFORE(SUBSTITUTE(Table2[[#This Row],[rxn name]],"_REV-","_FWD-"),"_FWD-",,,,Table2[[#This Row],[rxn name]]),"")</f>
        <v>EX_adn_e</v>
      </c>
      <c r="L163" s="1" t="str">
        <f>IF(Table2[[#This Row],[In GSM?]],_xlfn.TEXTBEFORE(_xlfn.TEXTAFTER(Table2[[#This Row],[rxn name]],Table2[[#This Row],[b4 FWD/REV]]&amp;"_",,,,"FWD"),"-",,,,"FWD"),"")</f>
        <v>REV</v>
      </c>
      <c r="M163" s="1" cm="1">
        <f t="array" ref="M163">IF(Table2[[#This Row],[In GSM?]],_xlfn.SWITCH(Table2[[#This Row],[dir]],"FWD",Table2[[#This Row],[max]],"REV",-Table2[[#This Row],[min]])/1000,"")</f>
        <v>0</v>
      </c>
      <c r="N163" s="1" cm="1">
        <f t="array" ref="N163">IF(Table2[[#This Row],[In GSM?]],_xlfn.SWITCH(Table2[[#This Row],[dir]],"FWD",Table2[[#This Row],[min]],"REV",-Table2[[#This Row],[max]])/1000,"")</f>
        <v>0</v>
      </c>
      <c r="O163">
        <v>0</v>
      </c>
      <c r="P163">
        <v>0</v>
      </c>
      <c r="Q163" t="str">
        <v>EX_iamoh_e</v>
      </c>
      <c r="V163" s="5"/>
    </row>
    <row r="164" spans="1:22" ht="17" x14ac:dyDescent="0.25">
      <c r="A164" t="s">
        <v>1265</v>
      </c>
      <c r="B164">
        <v>0</v>
      </c>
      <c r="C164">
        <v>0</v>
      </c>
      <c r="E164" s="5" t="s">
        <v>79</v>
      </c>
      <c r="F164" s="1" t="str">
        <f t="shared" si="6"/>
        <v>RXN-EX_alltt_e_FWD-SPONT</v>
      </c>
      <c r="G164" s="1">
        <f t="shared" si="7"/>
        <v>0</v>
      </c>
      <c r="H164" s="1">
        <f t="shared" si="8"/>
        <v>0</v>
      </c>
      <c r="I164" s="1" t="b">
        <f>OR(LEFT(Table2[[#This Row],[rxn]],4)="RXN-",Table2[[#This Row],[rxn]]="BIOSYN-BIODILAERO")</f>
        <v>1</v>
      </c>
      <c r="J164" s="1" t="str">
        <f>IF(Table2[[#This Row],[In GSM?]],_xlfn.TEXTAFTER(Table2[[#This Row],[rxn]],"RXN-",,,,"BIOMASS_RT_CLIM"),"")</f>
        <v>EX_alltt_e_FWD-SPONT</v>
      </c>
      <c r="K164" s="1" t="str">
        <f>IF(Table2[[#This Row],[In GSM?]],_xlfn.TEXTBEFORE(SUBSTITUTE(Table2[[#This Row],[rxn name]],"_REV-","_FWD-"),"_FWD-",,,,Table2[[#This Row],[rxn name]]),"")</f>
        <v>EX_alltt_e</v>
      </c>
      <c r="L164" s="1" t="str">
        <f>IF(Table2[[#This Row],[In GSM?]],_xlfn.TEXTBEFORE(_xlfn.TEXTAFTER(Table2[[#This Row],[rxn name]],Table2[[#This Row],[b4 FWD/REV]]&amp;"_",,,,"FWD"),"-",,,,"FWD"),"")</f>
        <v>FWD</v>
      </c>
      <c r="M164" s="1" cm="1">
        <f t="array" ref="M164">IF(Table2[[#This Row],[In GSM?]],_xlfn.SWITCH(Table2[[#This Row],[dir]],"FWD",Table2[[#This Row],[max]],"REV",-Table2[[#This Row],[min]])/1000,"")</f>
        <v>0</v>
      </c>
      <c r="N164" s="1" cm="1">
        <f t="array" ref="N164">IF(Table2[[#This Row],[In GSM?]],_xlfn.SWITCH(Table2[[#This Row],[dir]],"FWD",Table2[[#This Row],[min]],"REV",-Table2[[#This Row],[max]])/1000,"")</f>
        <v>0</v>
      </c>
      <c r="O164">
        <v>4.1756584245399999</v>
      </c>
      <c r="P164">
        <v>0</v>
      </c>
      <c r="Q164" t="str">
        <v>EX_ibutoh_e</v>
      </c>
      <c r="V164" s="5"/>
    </row>
    <row r="165" spans="1:22" ht="17" x14ac:dyDescent="0.25">
      <c r="A165" t="s">
        <v>1266</v>
      </c>
      <c r="B165">
        <v>1.52704E-2</v>
      </c>
      <c r="C165">
        <v>11.326150889089799</v>
      </c>
      <c r="E165" s="5" t="s">
        <v>80</v>
      </c>
      <c r="F165" s="1" t="str">
        <f t="shared" si="6"/>
        <v>RXN-EX_alltt_e_REV-SPONT</v>
      </c>
      <c r="G165" s="1">
        <f t="shared" si="7"/>
        <v>0</v>
      </c>
      <c r="H165" s="1">
        <f t="shared" si="8"/>
        <v>0</v>
      </c>
      <c r="I165" s="1" t="b">
        <f>OR(LEFT(Table2[[#This Row],[rxn]],4)="RXN-",Table2[[#This Row],[rxn]]="BIOSYN-BIODILAERO")</f>
        <v>1</v>
      </c>
      <c r="J165" s="1" t="str">
        <f>IF(Table2[[#This Row],[In GSM?]],_xlfn.TEXTAFTER(Table2[[#This Row],[rxn]],"RXN-",,,,"BIOMASS_RT_CLIM"),"")</f>
        <v>EX_alltt_e_REV-SPONT</v>
      </c>
      <c r="K165" s="1" t="str">
        <f>IF(Table2[[#This Row],[In GSM?]],_xlfn.TEXTBEFORE(SUBSTITUTE(Table2[[#This Row],[rxn name]],"_REV-","_FWD-"),"_FWD-",,,,Table2[[#This Row],[rxn name]]),"")</f>
        <v>EX_alltt_e</v>
      </c>
      <c r="L165" s="1" t="str">
        <f>IF(Table2[[#This Row],[In GSM?]],_xlfn.TEXTBEFORE(_xlfn.TEXTAFTER(Table2[[#This Row],[rxn name]],Table2[[#This Row],[b4 FWD/REV]]&amp;"_",,,,"FWD"),"-",,,,"FWD"),"")</f>
        <v>REV</v>
      </c>
      <c r="M165" s="1" cm="1">
        <f t="array" ref="M165">IF(Table2[[#This Row],[In GSM?]],_xlfn.SWITCH(Table2[[#This Row],[dir]],"FWD",Table2[[#This Row],[max]],"REV",-Table2[[#This Row],[min]])/1000,"")</f>
        <v>0</v>
      </c>
      <c r="N165" s="1" cm="1">
        <f t="array" ref="N165">IF(Table2[[#This Row],[In GSM?]],_xlfn.SWITCH(Table2[[#This Row],[dir]],"FWD",Table2[[#This Row],[min]],"REV",-Table2[[#This Row],[max]])/1000,"")</f>
        <v>0</v>
      </c>
      <c r="O165">
        <v>0</v>
      </c>
      <c r="P165">
        <v>0</v>
      </c>
      <c r="Q165" t="str">
        <v>EX_ibutoh_e</v>
      </c>
      <c r="V165" s="5"/>
    </row>
    <row r="166" spans="1:22" ht="17" x14ac:dyDescent="0.25">
      <c r="A166" t="s">
        <v>1267</v>
      </c>
      <c r="B166">
        <v>0</v>
      </c>
      <c r="C166">
        <v>0</v>
      </c>
      <c r="E166" s="5" t="s">
        <v>81</v>
      </c>
      <c r="F166" s="1" t="str">
        <f t="shared" si="6"/>
        <v>RXN-EX_alltn_e_FWD-SPONT</v>
      </c>
      <c r="G166" s="1">
        <f t="shared" si="7"/>
        <v>0</v>
      </c>
      <c r="H166" s="1">
        <f t="shared" si="8"/>
        <v>0</v>
      </c>
      <c r="I166" s="1" t="b">
        <f>OR(LEFT(Table2[[#This Row],[rxn]],4)="RXN-",Table2[[#This Row],[rxn]]="BIOSYN-BIODILAERO")</f>
        <v>1</v>
      </c>
      <c r="J166" s="1" t="str">
        <f>IF(Table2[[#This Row],[In GSM?]],_xlfn.TEXTAFTER(Table2[[#This Row],[rxn]],"RXN-",,,,"BIOMASS_RT_CLIM"),"")</f>
        <v>EX_alltn_e_FWD-SPONT</v>
      </c>
      <c r="K166" s="1" t="str">
        <f>IF(Table2[[#This Row],[In GSM?]],_xlfn.TEXTBEFORE(SUBSTITUTE(Table2[[#This Row],[rxn name]],"_REV-","_FWD-"),"_FWD-",,,,Table2[[#This Row],[rxn name]]),"")</f>
        <v>EX_alltn_e</v>
      </c>
      <c r="L166" s="1" t="str">
        <f>IF(Table2[[#This Row],[In GSM?]],_xlfn.TEXTBEFORE(_xlfn.TEXTAFTER(Table2[[#This Row],[rxn name]],Table2[[#This Row],[b4 FWD/REV]]&amp;"_",,,,"FWD"),"-",,,,"FWD"),"")</f>
        <v>FWD</v>
      </c>
      <c r="M166" s="1" cm="1">
        <f t="array" ref="M166">IF(Table2[[#This Row],[In GSM?]],_xlfn.SWITCH(Table2[[#This Row],[dir]],"FWD",Table2[[#This Row],[max]],"REV",-Table2[[#This Row],[min]])/1000,"")</f>
        <v>0</v>
      </c>
      <c r="N166" s="1" cm="1">
        <f t="array" ref="N166">IF(Table2[[#This Row],[In GSM?]],_xlfn.SWITCH(Table2[[#This Row],[dir]],"FWD",Table2[[#This Row],[min]],"REV",-Table2[[#This Row],[max]])/1000,"")</f>
        <v>0</v>
      </c>
      <c r="O166">
        <v>0</v>
      </c>
      <c r="P166">
        <v>0</v>
      </c>
      <c r="Q166" t="str">
        <v>EX_ibutac_e</v>
      </c>
      <c r="V166" s="5"/>
    </row>
    <row r="167" spans="1:22" ht="17" x14ac:dyDescent="0.25">
      <c r="A167" t="s">
        <v>1268</v>
      </c>
      <c r="B167">
        <v>0</v>
      </c>
      <c r="C167">
        <v>0</v>
      </c>
      <c r="E167" s="5" t="s">
        <v>82</v>
      </c>
      <c r="F167" s="1" t="str">
        <f t="shared" si="6"/>
        <v>RXN-EX_alltn_e_REV-SPONT</v>
      </c>
      <c r="G167" s="1">
        <f t="shared" si="7"/>
        <v>0</v>
      </c>
      <c r="H167" s="1">
        <f t="shared" si="8"/>
        <v>0</v>
      </c>
      <c r="I167" s="1" t="b">
        <f>OR(LEFT(Table2[[#This Row],[rxn]],4)="RXN-",Table2[[#This Row],[rxn]]="BIOSYN-BIODILAERO")</f>
        <v>1</v>
      </c>
      <c r="J167" s="1" t="str">
        <f>IF(Table2[[#This Row],[In GSM?]],_xlfn.TEXTAFTER(Table2[[#This Row],[rxn]],"RXN-",,,,"BIOMASS_RT_CLIM"),"")</f>
        <v>EX_alltn_e_REV-SPONT</v>
      </c>
      <c r="K167" s="1" t="str">
        <f>IF(Table2[[#This Row],[In GSM?]],_xlfn.TEXTBEFORE(SUBSTITUTE(Table2[[#This Row],[rxn name]],"_REV-","_FWD-"),"_FWD-",,,,Table2[[#This Row],[rxn name]]),"")</f>
        <v>EX_alltn_e</v>
      </c>
      <c r="L167" s="1" t="str">
        <f>IF(Table2[[#This Row],[In GSM?]],_xlfn.TEXTBEFORE(_xlfn.TEXTAFTER(Table2[[#This Row],[rxn name]],Table2[[#This Row],[b4 FWD/REV]]&amp;"_",,,,"FWD"),"-",,,,"FWD"),"")</f>
        <v>REV</v>
      </c>
      <c r="M167" s="1" cm="1">
        <f t="array" ref="M167">IF(Table2[[#This Row],[In GSM?]],_xlfn.SWITCH(Table2[[#This Row],[dir]],"FWD",Table2[[#This Row],[max]],"REV",-Table2[[#This Row],[min]])/1000,"")</f>
        <v>0</v>
      </c>
      <c r="N167" s="1" cm="1">
        <f t="array" ref="N167">IF(Table2[[#This Row],[In GSM?]],_xlfn.SWITCH(Table2[[#This Row],[dir]],"FWD",Table2[[#This Row],[min]],"REV",-Table2[[#This Row],[max]])/1000,"")</f>
        <v>0</v>
      </c>
      <c r="O167">
        <v>0</v>
      </c>
      <c r="P167">
        <v>0</v>
      </c>
      <c r="Q167" t="str">
        <v>EX_ibutac_e</v>
      </c>
      <c r="V167" s="5"/>
    </row>
    <row r="168" spans="1:22" ht="17" x14ac:dyDescent="0.25">
      <c r="A168" t="s">
        <v>1269</v>
      </c>
      <c r="B168">
        <v>1.52704E-2</v>
      </c>
      <c r="C168">
        <v>11.326150889089799</v>
      </c>
      <c r="E168" s="5" t="s">
        <v>3646</v>
      </c>
      <c r="F168" s="1" t="str">
        <f t="shared" si="6"/>
        <v>RXN-EX_tre_e_FWD-SPONT</v>
      </c>
      <c r="G168" s="1">
        <f t="shared" si="7"/>
        <v>1951.56902752</v>
      </c>
      <c r="H168" s="1">
        <f t="shared" si="8"/>
        <v>0</v>
      </c>
      <c r="I168" s="1" t="b">
        <f>OR(LEFT(Table2[[#This Row],[rxn]],4)="RXN-",Table2[[#This Row],[rxn]]="BIOSYN-BIODILAERO")</f>
        <v>1</v>
      </c>
      <c r="J168" s="1" t="str">
        <f>IF(Table2[[#This Row],[In GSM?]],_xlfn.TEXTAFTER(Table2[[#This Row],[rxn]],"RXN-",,,,"BIOMASS_RT_CLIM"),"")</f>
        <v>EX_tre_e_FWD-SPONT</v>
      </c>
      <c r="K168" s="1" t="str">
        <f>IF(Table2[[#This Row],[In GSM?]],_xlfn.TEXTBEFORE(SUBSTITUTE(Table2[[#This Row],[rxn name]],"_REV-","_FWD-"),"_FWD-",,,,Table2[[#This Row],[rxn name]]),"")</f>
        <v>EX_tre_e</v>
      </c>
      <c r="L168" s="1" t="str">
        <f>IF(Table2[[#This Row],[In GSM?]],_xlfn.TEXTBEFORE(_xlfn.TEXTAFTER(Table2[[#This Row],[rxn name]],Table2[[#This Row],[b4 FWD/REV]]&amp;"_",,,,"FWD"),"-",,,,"FWD"),"")</f>
        <v>FWD</v>
      </c>
      <c r="M168" s="1" cm="1">
        <f t="array" ref="M168">IF(Table2[[#This Row],[In GSM?]],_xlfn.SWITCH(Table2[[#This Row],[dir]],"FWD",Table2[[#This Row],[max]],"REV",-Table2[[#This Row],[min]])/1000,"")</f>
        <v>1.9515690275199999</v>
      </c>
      <c r="N168" s="1" cm="1">
        <f t="array" ref="N168">IF(Table2[[#This Row],[In GSM?]],_xlfn.SWITCH(Table2[[#This Row],[dir]],"FWD",Table2[[#This Row],[min]],"REV",-Table2[[#This Row],[max]])/1000,"")</f>
        <v>0</v>
      </c>
      <c r="O168">
        <v>4.4664018666300001</v>
      </c>
      <c r="P168">
        <v>0</v>
      </c>
      <c r="Q168" t="str">
        <v>EX_ibtald_e</v>
      </c>
      <c r="V168" s="5"/>
    </row>
    <row r="169" spans="1:22" ht="17" x14ac:dyDescent="0.25">
      <c r="A169" t="s">
        <v>1270</v>
      </c>
      <c r="B169">
        <v>0</v>
      </c>
      <c r="C169">
        <v>0</v>
      </c>
      <c r="E169" s="5" t="s">
        <v>83</v>
      </c>
      <c r="F169" s="1" t="str">
        <f t="shared" si="6"/>
        <v>RXN-EX_tre_e_REV-SPONT</v>
      </c>
      <c r="G169" s="1">
        <f t="shared" si="7"/>
        <v>0</v>
      </c>
      <c r="H169" s="1">
        <f t="shared" si="8"/>
        <v>0</v>
      </c>
      <c r="I169" s="1" t="b">
        <f>OR(LEFT(Table2[[#This Row],[rxn]],4)="RXN-",Table2[[#This Row],[rxn]]="BIOSYN-BIODILAERO")</f>
        <v>1</v>
      </c>
      <c r="J169" s="1" t="str">
        <f>IF(Table2[[#This Row],[In GSM?]],_xlfn.TEXTAFTER(Table2[[#This Row],[rxn]],"RXN-",,,,"BIOMASS_RT_CLIM"),"")</f>
        <v>EX_tre_e_REV-SPONT</v>
      </c>
      <c r="K169" s="1" t="str">
        <f>IF(Table2[[#This Row],[In GSM?]],_xlfn.TEXTBEFORE(SUBSTITUTE(Table2[[#This Row],[rxn name]],"_REV-","_FWD-"),"_FWD-",,,,Table2[[#This Row],[rxn name]]),"")</f>
        <v>EX_tre_e</v>
      </c>
      <c r="L169" s="1" t="str">
        <f>IF(Table2[[#This Row],[In GSM?]],_xlfn.TEXTBEFORE(_xlfn.TEXTAFTER(Table2[[#This Row],[rxn name]],Table2[[#This Row],[b4 FWD/REV]]&amp;"_",,,,"FWD"),"-",,,,"FWD"),"")</f>
        <v>REV</v>
      </c>
      <c r="M169" s="1" cm="1">
        <f t="array" ref="M169">IF(Table2[[#This Row],[In GSM?]],_xlfn.SWITCH(Table2[[#This Row],[dir]],"FWD",Table2[[#This Row],[max]],"REV",-Table2[[#This Row],[min]])/1000,"")</f>
        <v>0</v>
      </c>
      <c r="N169" s="1" cm="1">
        <f t="array" ref="N169">IF(Table2[[#This Row],[In GSM?]],_xlfn.SWITCH(Table2[[#This Row],[dir]],"FWD",Table2[[#This Row],[min]],"REV",-Table2[[#This Row],[max]])/1000,"")</f>
        <v>0</v>
      </c>
      <c r="O169">
        <v>0</v>
      </c>
      <c r="P169">
        <v>0</v>
      </c>
      <c r="Q169" t="str">
        <v>EX_ibtald_e</v>
      </c>
      <c r="V169" s="5"/>
    </row>
    <row r="170" spans="1:22" ht="17" x14ac:dyDescent="0.25">
      <c r="A170" t="s">
        <v>1271</v>
      </c>
      <c r="B170">
        <v>0</v>
      </c>
      <c r="C170">
        <v>0</v>
      </c>
      <c r="E170" s="5" t="s">
        <v>3647</v>
      </c>
      <c r="F170" s="1" t="str">
        <f t="shared" si="6"/>
        <v>RXN-EX_gam6p_e_FWD-SPONT</v>
      </c>
      <c r="G170" s="1">
        <f t="shared" si="7"/>
        <v>3761.7076023899999</v>
      </c>
      <c r="H170" s="1">
        <f t="shared" si="8"/>
        <v>0</v>
      </c>
      <c r="I170" s="1" t="b">
        <f>OR(LEFT(Table2[[#This Row],[rxn]],4)="RXN-",Table2[[#This Row],[rxn]]="BIOSYN-BIODILAERO")</f>
        <v>1</v>
      </c>
      <c r="J170" s="1" t="str">
        <f>IF(Table2[[#This Row],[In GSM?]],_xlfn.TEXTAFTER(Table2[[#This Row],[rxn]],"RXN-",,,,"BIOMASS_RT_CLIM"),"")</f>
        <v>EX_gam6p_e_FWD-SPONT</v>
      </c>
      <c r="K170" s="1" t="str">
        <f>IF(Table2[[#This Row],[In GSM?]],_xlfn.TEXTBEFORE(SUBSTITUTE(Table2[[#This Row],[rxn name]],"_REV-","_FWD-"),"_FWD-",,,,Table2[[#This Row],[rxn name]]),"")</f>
        <v>EX_gam6p_e</v>
      </c>
      <c r="L170" s="1" t="str">
        <f>IF(Table2[[#This Row],[In GSM?]],_xlfn.TEXTBEFORE(_xlfn.TEXTAFTER(Table2[[#This Row],[rxn name]],Table2[[#This Row],[b4 FWD/REV]]&amp;"_",,,,"FWD"),"-",,,,"FWD"),"")</f>
        <v>FWD</v>
      </c>
      <c r="M170" s="1" cm="1">
        <f t="array" ref="M170">IF(Table2[[#This Row],[In GSM?]],_xlfn.SWITCH(Table2[[#This Row],[dir]],"FWD",Table2[[#This Row],[max]],"REV",-Table2[[#This Row],[min]])/1000,"")</f>
        <v>3.76170760239</v>
      </c>
      <c r="N170" s="1" cm="1">
        <f t="array" ref="N170">IF(Table2[[#This Row],[In GSM?]],_xlfn.SWITCH(Table2[[#This Row],[dir]],"FWD",Table2[[#This Row],[min]],"REV",-Table2[[#This Row],[max]])/1000,"")</f>
        <v>0</v>
      </c>
      <c r="O170">
        <v>8.2023993111399989</v>
      </c>
      <c r="P170">
        <v>0</v>
      </c>
      <c r="Q170" t="str">
        <v>EX_ala__L_e</v>
      </c>
      <c r="V170" s="5"/>
    </row>
    <row r="171" spans="1:22" ht="17" x14ac:dyDescent="0.25">
      <c r="A171" t="s">
        <v>1272</v>
      </c>
      <c r="B171">
        <v>0</v>
      </c>
      <c r="C171">
        <v>3.90982464393249</v>
      </c>
      <c r="E171" s="5" t="s">
        <v>84</v>
      </c>
      <c r="F171" s="1" t="str">
        <f t="shared" si="6"/>
        <v>RXN-EX_gam6p_e_REV-SPONT</v>
      </c>
      <c r="G171" s="1">
        <f t="shared" si="7"/>
        <v>0</v>
      </c>
      <c r="H171" s="1">
        <f t="shared" si="8"/>
        <v>0</v>
      </c>
      <c r="I171" s="1" t="b">
        <f>OR(LEFT(Table2[[#This Row],[rxn]],4)="RXN-",Table2[[#This Row],[rxn]]="BIOSYN-BIODILAERO")</f>
        <v>1</v>
      </c>
      <c r="J171" s="1" t="str">
        <f>IF(Table2[[#This Row],[In GSM?]],_xlfn.TEXTAFTER(Table2[[#This Row],[rxn]],"RXN-",,,,"BIOMASS_RT_CLIM"),"")</f>
        <v>EX_gam6p_e_REV-SPONT</v>
      </c>
      <c r="K171" s="1" t="str">
        <f>IF(Table2[[#This Row],[In GSM?]],_xlfn.TEXTBEFORE(SUBSTITUTE(Table2[[#This Row],[rxn name]],"_REV-","_FWD-"),"_FWD-",,,,Table2[[#This Row],[rxn name]]),"")</f>
        <v>EX_gam6p_e</v>
      </c>
      <c r="L171" s="1" t="str">
        <f>IF(Table2[[#This Row],[In GSM?]],_xlfn.TEXTBEFORE(_xlfn.TEXTAFTER(Table2[[#This Row],[rxn name]],Table2[[#This Row],[b4 FWD/REV]]&amp;"_",,,,"FWD"),"-",,,,"FWD"),"")</f>
        <v>REV</v>
      </c>
      <c r="M171" s="1" cm="1">
        <f t="array" ref="M171">IF(Table2[[#This Row],[In GSM?]],_xlfn.SWITCH(Table2[[#This Row],[dir]],"FWD",Table2[[#This Row],[max]],"REV",-Table2[[#This Row],[min]])/1000,"")</f>
        <v>0</v>
      </c>
      <c r="N171" s="1" cm="1">
        <f t="array" ref="N171">IF(Table2[[#This Row],[In GSM?]],_xlfn.SWITCH(Table2[[#This Row],[dir]],"FWD",Table2[[#This Row],[min]],"REV",-Table2[[#This Row],[max]])/1000,"")</f>
        <v>0</v>
      </c>
      <c r="O171">
        <v>0</v>
      </c>
      <c r="P171">
        <v>0</v>
      </c>
      <c r="Q171" t="str">
        <v>EX_ala__L_e</v>
      </c>
      <c r="V171" s="5"/>
    </row>
    <row r="172" spans="1:22" ht="17" x14ac:dyDescent="0.25">
      <c r="A172" t="s">
        <v>1273</v>
      </c>
      <c r="B172">
        <v>0</v>
      </c>
      <c r="C172">
        <v>17.362547691143199</v>
      </c>
      <c r="E172" s="5" t="s">
        <v>3648</v>
      </c>
      <c r="F172" s="1" t="str">
        <f t="shared" si="6"/>
        <v>RXN-EX_nh4_e_FWD-SPONT</v>
      </c>
      <c r="G172" s="1">
        <f t="shared" si="7"/>
        <v>0</v>
      </c>
      <c r="H172" s="1">
        <f t="shared" si="8"/>
        <v>0</v>
      </c>
      <c r="I172" s="1" t="b">
        <f>OR(LEFT(Table2[[#This Row],[rxn]],4)="RXN-",Table2[[#This Row],[rxn]]="BIOSYN-BIODILAERO")</f>
        <v>1</v>
      </c>
      <c r="J172" s="1" t="str">
        <f>IF(Table2[[#This Row],[In GSM?]],_xlfn.TEXTAFTER(Table2[[#This Row],[rxn]],"RXN-",,,,"BIOMASS_RT_CLIM"),"")</f>
        <v>EX_nh4_e_FWD-SPONT</v>
      </c>
      <c r="K172" s="1" t="str">
        <f>IF(Table2[[#This Row],[In GSM?]],_xlfn.TEXTBEFORE(SUBSTITUTE(Table2[[#This Row],[rxn name]],"_REV-","_FWD-"),"_FWD-",,,,Table2[[#This Row],[rxn name]]),"")</f>
        <v>EX_nh4_e</v>
      </c>
      <c r="L172" s="1" t="str">
        <f>IF(Table2[[#This Row],[In GSM?]],_xlfn.TEXTBEFORE(_xlfn.TEXTAFTER(Table2[[#This Row],[rxn name]],Table2[[#This Row],[b4 FWD/REV]]&amp;"_",,,,"FWD"),"-",,,,"FWD"),"")</f>
        <v>FWD</v>
      </c>
      <c r="M172" s="1" cm="1">
        <f t="array" ref="M172">IF(Table2[[#This Row],[In GSM?]],_xlfn.SWITCH(Table2[[#This Row],[dir]],"FWD",Table2[[#This Row],[max]],"REV",-Table2[[#This Row],[min]])/1000,"")</f>
        <v>0</v>
      </c>
      <c r="N172" s="1" cm="1">
        <f t="array" ref="N172">IF(Table2[[#This Row],[In GSM?]],_xlfn.SWITCH(Table2[[#This Row],[dir]],"FWD",Table2[[#This Row],[min]],"REV",-Table2[[#This Row],[max]])/1000,"")</f>
        <v>0</v>
      </c>
      <c r="O172">
        <v>0</v>
      </c>
      <c r="P172">
        <v>0</v>
      </c>
      <c r="Q172" t="str">
        <v>EX_abt__L_e</v>
      </c>
      <c r="V172" s="5"/>
    </row>
    <row r="173" spans="1:22" ht="17" x14ac:dyDescent="0.25">
      <c r="A173" t="s">
        <v>1274</v>
      </c>
      <c r="B173">
        <v>0</v>
      </c>
      <c r="C173">
        <v>10.2849574377338</v>
      </c>
      <c r="E173" s="5" t="s">
        <v>3649</v>
      </c>
      <c r="F173" s="1" t="str">
        <f t="shared" si="6"/>
        <v>RXN-EX_nh4_e_REV-SPONT</v>
      </c>
      <c r="G173" s="1">
        <f t="shared" si="7"/>
        <v>1000000</v>
      </c>
      <c r="H173" s="1">
        <f t="shared" si="8"/>
        <v>367.66887128000002</v>
      </c>
      <c r="I173" s="1" t="b">
        <f>OR(LEFT(Table2[[#This Row],[rxn]],4)="RXN-",Table2[[#This Row],[rxn]]="BIOSYN-BIODILAERO")</f>
        <v>1</v>
      </c>
      <c r="J173" s="1" t="str">
        <f>IF(Table2[[#This Row],[In GSM?]],_xlfn.TEXTAFTER(Table2[[#This Row],[rxn]],"RXN-",,,,"BIOMASS_RT_CLIM"),"")</f>
        <v>EX_nh4_e_REV-SPONT</v>
      </c>
      <c r="K173" s="1" t="str">
        <f>IF(Table2[[#This Row],[In GSM?]],_xlfn.TEXTBEFORE(SUBSTITUTE(Table2[[#This Row],[rxn name]],"_REV-","_FWD-"),"_FWD-",,,,Table2[[#This Row],[rxn name]]),"")</f>
        <v>EX_nh4_e</v>
      </c>
      <c r="L173" s="1" t="str">
        <f>IF(Table2[[#This Row],[In GSM?]],_xlfn.TEXTBEFORE(_xlfn.TEXTAFTER(Table2[[#This Row],[rxn name]],Table2[[#This Row],[b4 FWD/REV]]&amp;"_",,,,"FWD"),"-",,,,"FWD"),"")</f>
        <v>REV</v>
      </c>
      <c r="M173" s="1" cm="1">
        <f t="array" ref="M173">IF(Table2[[#This Row],[In GSM?]],_xlfn.SWITCH(Table2[[#This Row],[dir]],"FWD",Table2[[#This Row],[max]],"REV",-Table2[[#This Row],[min]])/1000,"")</f>
        <v>-0.36766887128000003</v>
      </c>
      <c r="N173" s="1" cm="1">
        <f t="array" ref="N173">IF(Table2[[#This Row],[In GSM?]],_xlfn.SWITCH(Table2[[#This Row],[dir]],"FWD",Table2[[#This Row],[min]],"REV",-Table2[[#This Row],[max]])/1000,"")</f>
        <v>-1000</v>
      </c>
      <c r="O173">
        <v>0</v>
      </c>
      <c r="P173">
        <v>0</v>
      </c>
      <c r="Q173" t="str">
        <v>EX_abt__L_e</v>
      </c>
      <c r="V173" s="5"/>
    </row>
    <row r="174" spans="1:22" ht="17" x14ac:dyDescent="0.25">
      <c r="A174" t="s">
        <v>1275</v>
      </c>
      <c r="B174">
        <v>0</v>
      </c>
      <c r="C174">
        <v>2.80038430347417</v>
      </c>
      <c r="E174" s="5" t="s">
        <v>3650</v>
      </c>
      <c r="F174" s="1" t="str">
        <f t="shared" si="6"/>
        <v>RXN-EX_hco3_e_FWD-SPONT</v>
      </c>
      <c r="G174" s="1">
        <f t="shared" si="7"/>
        <v>26600.614380489998</v>
      </c>
      <c r="H174" s="1">
        <f t="shared" si="8"/>
        <v>0</v>
      </c>
      <c r="I174" s="1" t="b">
        <f>OR(LEFT(Table2[[#This Row],[rxn]],4)="RXN-",Table2[[#This Row],[rxn]]="BIOSYN-BIODILAERO")</f>
        <v>1</v>
      </c>
      <c r="J174" s="1" t="str">
        <f>IF(Table2[[#This Row],[In GSM?]],_xlfn.TEXTAFTER(Table2[[#This Row],[rxn]],"RXN-",,,,"BIOMASS_RT_CLIM"),"")</f>
        <v>EX_hco3_e_FWD-SPONT</v>
      </c>
      <c r="K174" s="1" t="str">
        <f>IF(Table2[[#This Row],[In GSM?]],_xlfn.TEXTBEFORE(SUBSTITUTE(Table2[[#This Row],[rxn name]],"_REV-","_FWD-"),"_FWD-",,,,Table2[[#This Row],[rxn name]]),"")</f>
        <v>EX_hco3_e</v>
      </c>
      <c r="L174" s="1" t="str">
        <f>IF(Table2[[#This Row],[In GSM?]],_xlfn.TEXTBEFORE(_xlfn.TEXTAFTER(Table2[[#This Row],[rxn name]],Table2[[#This Row],[b4 FWD/REV]]&amp;"_",,,,"FWD"),"-",,,,"FWD"),"")</f>
        <v>FWD</v>
      </c>
      <c r="M174" s="1" cm="1">
        <f t="array" ref="M174">IF(Table2[[#This Row],[In GSM?]],_xlfn.SWITCH(Table2[[#This Row],[dir]],"FWD",Table2[[#This Row],[max]],"REV",-Table2[[#This Row],[min]])/1000,"")</f>
        <v>26.600614380489997</v>
      </c>
      <c r="N174" s="1" cm="1">
        <f t="array" ref="N174">IF(Table2[[#This Row],[In GSM?]],_xlfn.SWITCH(Table2[[#This Row],[dir]],"FWD",Table2[[#This Row],[min]],"REV",-Table2[[#This Row],[max]])/1000,"")</f>
        <v>0</v>
      </c>
      <c r="O174">
        <v>0</v>
      </c>
      <c r="P174">
        <v>0</v>
      </c>
      <c r="Q174" t="str">
        <v>EX_arab__L_e</v>
      </c>
      <c r="V174" s="5"/>
    </row>
    <row r="175" spans="1:22" ht="17" x14ac:dyDescent="0.25">
      <c r="A175" t="s">
        <v>1276</v>
      </c>
      <c r="B175">
        <v>0</v>
      </c>
      <c r="C175">
        <v>2.6406381374569601</v>
      </c>
      <c r="E175" s="5" t="s">
        <v>85</v>
      </c>
      <c r="F175" s="1" t="str">
        <f t="shared" si="6"/>
        <v>RXN-EX_hco3_e_REV-SPONT</v>
      </c>
      <c r="G175" s="1">
        <f t="shared" si="7"/>
        <v>0</v>
      </c>
      <c r="H175" s="1">
        <f t="shared" si="8"/>
        <v>0</v>
      </c>
      <c r="I175" s="1" t="b">
        <f>OR(LEFT(Table2[[#This Row],[rxn]],4)="RXN-",Table2[[#This Row],[rxn]]="BIOSYN-BIODILAERO")</f>
        <v>1</v>
      </c>
      <c r="J175" s="1" t="str">
        <f>IF(Table2[[#This Row],[In GSM?]],_xlfn.TEXTAFTER(Table2[[#This Row],[rxn]],"RXN-",,,,"BIOMASS_RT_CLIM"),"")</f>
        <v>EX_hco3_e_REV-SPONT</v>
      </c>
      <c r="K175" s="1" t="str">
        <f>IF(Table2[[#This Row],[In GSM?]],_xlfn.TEXTBEFORE(SUBSTITUTE(Table2[[#This Row],[rxn name]],"_REV-","_FWD-"),"_FWD-",,,,Table2[[#This Row],[rxn name]]),"")</f>
        <v>EX_hco3_e</v>
      </c>
      <c r="L175" s="1" t="str">
        <f>IF(Table2[[#This Row],[In GSM?]],_xlfn.TEXTBEFORE(_xlfn.TEXTAFTER(Table2[[#This Row],[rxn name]],Table2[[#This Row],[b4 FWD/REV]]&amp;"_",,,,"FWD"),"-",,,,"FWD"),"")</f>
        <v>REV</v>
      </c>
      <c r="M175" s="1" cm="1">
        <f t="array" ref="M175">IF(Table2[[#This Row],[In GSM?]],_xlfn.SWITCH(Table2[[#This Row],[dir]],"FWD",Table2[[#This Row],[max]],"REV",-Table2[[#This Row],[min]])/1000,"")</f>
        <v>0</v>
      </c>
      <c r="N175" s="1" cm="1">
        <f t="array" ref="N175">IF(Table2[[#This Row],[In GSM?]],_xlfn.SWITCH(Table2[[#This Row],[dir]],"FWD",Table2[[#This Row],[min]],"REV",-Table2[[#This Row],[max]])/1000,"")</f>
        <v>0</v>
      </c>
      <c r="O175">
        <v>0</v>
      </c>
      <c r="P175">
        <v>0</v>
      </c>
      <c r="Q175" t="str">
        <v>EX_arab__L_e</v>
      </c>
      <c r="V175" s="5"/>
    </row>
    <row r="176" spans="1:22" ht="17" x14ac:dyDescent="0.25">
      <c r="A176" t="s">
        <v>1277</v>
      </c>
      <c r="B176">
        <v>0</v>
      </c>
      <c r="C176">
        <v>2.6617220956257799</v>
      </c>
      <c r="E176" s="5" t="s">
        <v>3651</v>
      </c>
      <c r="F176" s="1" t="str">
        <f t="shared" si="6"/>
        <v>RXN-EX_co2_e_FWD-SPONT</v>
      </c>
      <c r="G176" s="1">
        <f t="shared" si="7"/>
        <v>26600.614380489998</v>
      </c>
      <c r="H176" s="1">
        <f t="shared" si="8"/>
        <v>0</v>
      </c>
      <c r="I176" s="1" t="b">
        <f>OR(LEFT(Table2[[#This Row],[rxn]],4)="RXN-",Table2[[#This Row],[rxn]]="BIOSYN-BIODILAERO")</f>
        <v>1</v>
      </c>
      <c r="J176" s="1" t="str">
        <f>IF(Table2[[#This Row],[In GSM?]],_xlfn.TEXTAFTER(Table2[[#This Row],[rxn]],"RXN-",,,,"BIOMASS_RT_CLIM"),"")</f>
        <v>EX_co2_e_FWD-SPONT</v>
      </c>
      <c r="K176" s="1" t="str">
        <f>IF(Table2[[#This Row],[In GSM?]],_xlfn.TEXTBEFORE(SUBSTITUTE(Table2[[#This Row],[rxn name]],"_REV-","_FWD-"),"_FWD-",,,,Table2[[#This Row],[rxn name]]),"")</f>
        <v>EX_co2_e</v>
      </c>
      <c r="L176" s="1" t="str">
        <f>IF(Table2[[#This Row],[In GSM?]],_xlfn.TEXTBEFORE(_xlfn.TEXTAFTER(Table2[[#This Row],[rxn name]],Table2[[#This Row],[b4 FWD/REV]]&amp;"_",,,,"FWD"),"-",,,,"FWD"),"")</f>
        <v>FWD</v>
      </c>
      <c r="M176" s="1" cm="1">
        <f t="array" ref="M176">IF(Table2[[#This Row],[In GSM?]],_xlfn.SWITCH(Table2[[#This Row],[dir]],"FWD",Table2[[#This Row],[max]],"REV",-Table2[[#This Row],[min]])/1000,"")</f>
        <v>26.600614380489997</v>
      </c>
      <c r="N176" s="1" cm="1">
        <f t="array" ref="N176">IF(Table2[[#This Row],[In GSM?]],_xlfn.SWITCH(Table2[[#This Row],[dir]],"FWD",Table2[[#This Row],[min]],"REV",-Table2[[#This Row],[max]])/1000,"")</f>
        <v>0</v>
      </c>
      <c r="O176">
        <v>3.6404942033500003</v>
      </c>
      <c r="P176">
        <v>0</v>
      </c>
      <c r="Q176" t="str">
        <v>EX_arg__L_e</v>
      </c>
      <c r="V176" s="5"/>
    </row>
    <row r="177" spans="1:22" ht="17" x14ac:dyDescent="0.25">
      <c r="A177" t="s">
        <v>1278</v>
      </c>
      <c r="B177">
        <v>0</v>
      </c>
      <c r="C177">
        <v>61.234111383185699</v>
      </c>
      <c r="E177" s="5" t="s">
        <v>86</v>
      </c>
      <c r="F177" s="1" t="str">
        <f t="shared" si="6"/>
        <v>RXN-EX_co2_e_REV-SPONT</v>
      </c>
      <c r="G177" s="1">
        <f t="shared" si="7"/>
        <v>0</v>
      </c>
      <c r="H177" s="1">
        <f t="shared" si="8"/>
        <v>0</v>
      </c>
      <c r="I177" s="1" t="b">
        <f>OR(LEFT(Table2[[#This Row],[rxn]],4)="RXN-",Table2[[#This Row],[rxn]]="BIOSYN-BIODILAERO")</f>
        <v>1</v>
      </c>
      <c r="J177" s="1" t="str">
        <f>IF(Table2[[#This Row],[In GSM?]],_xlfn.TEXTAFTER(Table2[[#This Row],[rxn]],"RXN-",,,,"BIOMASS_RT_CLIM"),"")</f>
        <v>EX_co2_e_REV-SPONT</v>
      </c>
      <c r="K177" s="1" t="str">
        <f>IF(Table2[[#This Row],[In GSM?]],_xlfn.TEXTBEFORE(SUBSTITUTE(Table2[[#This Row],[rxn name]],"_REV-","_FWD-"),"_FWD-",,,,Table2[[#This Row],[rxn name]]),"")</f>
        <v>EX_co2_e</v>
      </c>
      <c r="L177" s="1" t="str">
        <f>IF(Table2[[#This Row],[In GSM?]],_xlfn.TEXTBEFORE(_xlfn.TEXTAFTER(Table2[[#This Row],[rxn name]],Table2[[#This Row],[b4 FWD/REV]]&amp;"_",,,,"FWD"),"-",,,,"FWD"),"")</f>
        <v>REV</v>
      </c>
      <c r="M177" s="1" cm="1">
        <f t="array" ref="M177">IF(Table2[[#This Row],[In GSM?]],_xlfn.SWITCH(Table2[[#This Row],[dir]],"FWD",Table2[[#This Row],[max]],"REV",-Table2[[#This Row],[min]])/1000,"")</f>
        <v>0</v>
      </c>
      <c r="N177" s="1" cm="1">
        <f t="array" ref="N177">IF(Table2[[#This Row],[In GSM?]],_xlfn.SWITCH(Table2[[#This Row],[dir]],"FWD",Table2[[#This Row],[min]],"REV",-Table2[[#This Row],[max]])/1000,"")</f>
        <v>0</v>
      </c>
      <c r="O177">
        <v>0</v>
      </c>
      <c r="P177">
        <v>0</v>
      </c>
      <c r="Q177" t="str">
        <v>EX_arg__L_e</v>
      </c>
      <c r="V177" s="5"/>
    </row>
    <row r="178" spans="1:22" ht="17" x14ac:dyDescent="0.25">
      <c r="A178" t="s">
        <v>1279</v>
      </c>
      <c r="B178">
        <v>0</v>
      </c>
      <c r="C178">
        <v>157.75492198761199</v>
      </c>
      <c r="E178" s="5" t="s">
        <v>87</v>
      </c>
      <c r="F178" s="1" t="str">
        <f t="shared" si="6"/>
        <v>RXN-EX_chol_e_FWD-SPONT</v>
      </c>
      <c r="G178" s="1">
        <f t="shared" si="7"/>
        <v>0</v>
      </c>
      <c r="H178" s="1">
        <f t="shared" si="8"/>
        <v>0</v>
      </c>
      <c r="I178" s="1" t="b">
        <f>OR(LEFT(Table2[[#This Row],[rxn]],4)="RXN-",Table2[[#This Row],[rxn]]="BIOSYN-BIODILAERO")</f>
        <v>1</v>
      </c>
      <c r="J178" s="1" t="str">
        <f>IF(Table2[[#This Row],[In GSM?]],_xlfn.TEXTAFTER(Table2[[#This Row],[rxn]],"RXN-",,,,"BIOMASS_RT_CLIM"),"")</f>
        <v>EX_chol_e_FWD-SPONT</v>
      </c>
      <c r="K178" s="1" t="str">
        <f>IF(Table2[[#This Row],[In GSM?]],_xlfn.TEXTBEFORE(SUBSTITUTE(Table2[[#This Row],[rxn name]],"_REV-","_FWD-"),"_FWD-",,,,Table2[[#This Row],[rxn name]]),"")</f>
        <v>EX_chol_e</v>
      </c>
      <c r="L178" s="1" t="str">
        <f>IF(Table2[[#This Row],[In GSM?]],_xlfn.TEXTBEFORE(_xlfn.TEXTAFTER(Table2[[#This Row],[rxn name]],Table2[[#This Row],[b4 FWD/REV]]&amp;"_",,,,"FWD"),"-",,,,"FWD"),"")</f>
        <v>FWD</v>
      </c>
      <c r="M178" s="1" cm="1">
        <f t="array" ref="M178">IF(Table2[[#This Row],[In GSM?]],_xlfn.SWITCH(Table2[[#This Row],[dir]],"FWD",Table2[[#This Row],[max]],"REV",-Table2[[#This Row],[min]])/1000,"")</f>
        <v>0</v>
      </c>
      <c r="N178" s="1" cm="1">
        <f t="array" ref="N178">IF(Table2[[#This Row],[In GSM?]],_xlfn.SWITCH(Table2[[#This Row],[dir]],"FWD",Table2[[#This Row],[min]],"REV",-Table2[[#This Row],[max]])/1000,"")</f>
        <v>0</v>
      </c>
      <c r="O178">
        <v>0</v>
      </c>
      <c r="P178">
        <v>0</v>
      </c>
      <c r="Q178" t="str">
        <v>EX_asn__L_e</v>
      </c>
      <c r="V178" s="5"/>
    </row>
    <row r="179" spans="1:22" ht="17" x14ac:dyDescent="0.25">
      <c r="A179" t="s">
        <v>1280</v>
      </c>
      <c r="B179">
        <v>0</v>
      </c>
      <c r="C179">
        <v>91.839863624778104</v>
      </c>
      <c r="E179" s="5" t="s">
        <v>88</v>
      </c>
      <c r="F179" s="1" t="str">
        <f t="shared" si="6"/>
        <v>RXN-EX_chol_e_REV-SPONT</v>
      </c>
      <c r="G179" s="1">
        <f t="shared" si="7"/>
        <v>0</v>
      </c>
      <c r="H179" s="1">
        <f t="shared" si="8"/>
        <v>0</v>
      </c>
      <c r="I179" s="1" t="b">
        <f>OR(LEFT(Table2[[#This Row],[rxn]],4)="RXN-",Table2[[#This Row],[rxn]]="BIOSYN-BIODILAERO")</f>
        <v>1</v>
      </c>
      <c r="J179" s="1" t="str">
        <f>IF(Table2[[#This Row],[In GSM?]],_xlfn.TEXTAFTER(Table2[[#This Row],[rxn]],"RXN-",,,,"BIOMASS_RT_CLIM"),"")</f>
        <v>EX_chol_e_REV-SPONT</v>
      </c>
      <c r="K179" s="1" t="str">
        <f>IF(Table2[[#This Row],[In GSM?]],_xlfn.TEXTBEFORE(SUBSTITUTE(Table2[[#This Row],[rxn name]],"_REV-","_FWD-"),"_FWD-",,,,Table2[[#This Row],[rxn name]]),"")</f>
        <v>EX_chol_e</v>
      </c>
      <c r="L179" s="1" t="str">
        <f>IF(Table2[[#This Row],[In GSM?]],_xlfn.TEXTBEFORE(_xlfn.TEXTAFTER(Table2[[#This Row],[rxn name]],Table2[[#This Row],[b4 FWD/REV]]&amp;"_",,,,"FWD"),"-",,,,"FWD"),"")</f>
        <v>REV</v>
      </c>
      <c r="M179" s="1" cm="1">
        <f t="array" ref="M179">IF(Table2[[#This Row],[In GSM?]],_xlfn.SWITCH(Table2[[#This Row],[dir]],"FWD",Table2[[#This Row],[max]],"REV",-Table2[[#This Row],[min]])/1000,"")</f>
        <v>0</v>
      </c>
      <c r="N179" s="1" cm="1">
        <f t="array" ref="N179">IF(Table2[[#This Row],[In GSM?]],_xlfn.SWITCH(Table2[[#This Row],[dir]],"FWD",Table2[[#This Row],[min]],"REV",-Table2[[#This Row],[max]])/1000,"")</f>
        <v>0</v>
      </c>
      <c r="O179">
        <v>0</v>
      </c>
      <c r="P179">
        <v>0</v>
      </c>
      <c r="Q179" t="str">
        <v>EX_asn__L_e</v>
      </c>
      <c r="V179" s="5"/>
    </row>
    <row r="180" spans="1:22" ht="17" x14ac:dyDescent="0.25">
      <c r="A180" t="s">
        <v>1281</v>
      </c>
      <c r="B180">
        <v>2.2606899999999999E-2</v>
      </c>
      <c r="C180">
        <v>52.600045262537598</v>
      </c>
      <c r="E180" s="5" t="s">
        <v>3652</v>
      </c>
      <c r="F180" s="1" t="str">
        <f t="shared" si="6"/>
        <v>RXN-EX_cit_e_FWD-SPONT</v>
      </c>
      <c r="G180" s="1">
        <f t="shared" si="7"/>
        <v>4432.7578812700003</v>
      </c>
      <c r="H180" s="1">
        <f t="shared" si="8"/>
        <v>0</v>
      </c>
      <c r="I180" s="1" t="b">
        <f>OR(LEFT(Table2[[#This Row],[rxn]],4)="RXN-",Table2[[#This Row],[rxn]]="BIOSYN-BIODILAERO")</f>
        <v>1</v>
      </c>
      <c r="J180" s="1" t="str">
        <f>IF(Table2[[#This Row],[In GSM?]],_xlfn.TEXTAFTER(Table2[[#This Row],[rxn]],"RXN-",,,,"BIOMASS_RT_CLIM"),"")</f>
        <v>EX_cit_e_FWD-SPONT</v>
      </c>
      <c r="K180" s="1" t="str">
        <f>IF(Table2[[#This Row],[In GSM?]],_xlfn.TEXTBEFORE(SUBSTITUTE(Table2[[#This Row],[rxn name]],"_REV-","_FWD-"),"_FWD-",,,,Table2[[#This Row],[rxn name]]),"")</f>
        <v>EX_cit_e</v>
      </c>
      <c r="L180" s="1" t="str">
        <f>IF(Table2[[#This Row],[In GSM?]],_xlfn.TEXTBEFORE(_xlfn.TEXTAFTER(Table2[[#This Row],[rxn name]],Table2[[#This Row],[b4 FWD/REV]]&amp;"_",,,,"FWD"),"-",,,,"FWD"),"")</f>
        <v>FWD</v>
      </c>
      <c r="M180" s="1" cm="1">
        <f t="array" ref="M180">IF(Table2[[#This Row],[In GSM?]],_xlfn.SWITCH(Table2[[#This Row],[dir]],"FWD",Table2[[#This Row],[max]],"REV",-Table2[[#This Row],[min]])/1000,"")</f>
        <v>4.4327578812700006</v>
      </c>
      <c r="N180" s="1" cm="1">
        <f t="array" ref="N180">IF(Table2[[#This Row],[In GSM?]],_xlfn.SWITCH(Table2[[#This Row],[dir]],"FWD",Table2[[#This Row],[min]],"REV",-Table2[[#This Row],[max]])/1000,"")</f>
        <v>0</v>
      </c>
      <c r="O180">
        <v>6.6494426455700006</v>
      </c>
      <c r="P180">
        <v>0</v>
      </c>
      <c r="Q180" t="str">
        <v>EX_asp__L_e</v>
      </c>
      <c r="V180" s="5"/>
    </row>
    <row r="181" spans="1:22" ht="17" x14ac:dyDescent="0.25">
      <c r="A181" t="s">
        <v>1282</v>
      </c>
      <c r="B181" s="2">
        <v>1.99999999999991E-5</v>
      </c>
      <c r="C181">
        <v>2.6617220956257799</v>
      </c>
      <c r="E181" s="5" t="s">
        <v>89</v>
      </c>
      <c r="F181" s="1" t="str">
        <f t="shared" si="6"/>
        <v>RXN-EX_cit_e_REV-SPONT</v>
      </c>
      <c r="G181" s="1">
        <f t="shared" si="7"/>
        <v>0</v>
      </c>
      <c r="H181" s="1">
        <f t="shared" si="8"/>
        <v>0</v>
      </c>
      <c r="I181" s="1" t="b">
        <f>OR(LEFT(Table2[[#This Row],[rxn]],4)="RXN-",Table2[[#This Row],[rxn]]="BIOSYN-BIODILAERO")</f>
        <v>1</v>
      </c>
      <c r="J181" s="1" t="str">
        <f>IF(Table2[[#This Row],[In GSM?]],_xlfn.TEXTAFTER(Table2[[#This Row],[rxn]],"RXN-",,,,"BIOMASS_RT_CLIM"),"")</f>
        <v>EX_cit_e_REV-SPONT</v>
      </c>
      <c r="K181" s="1" t="str">
        <f>IF(Table2[[#This Row],[In GSM?]],_xlfn.TEXTBEFORE(SUBSTITUTE(Table2[[#This Row],[rxn name]],"_REV-","_FWD-"),"_FWD-",,,,Table2[[#This Row],[rxn name]]),"")</f>
        <v>EX_cit_e</v>
      </c>
      <c r="L181" s="1" t="str">
        <f>IF(Table2[[#This Row],[In GSM?]],_xlfn.TEXTBEFORE(_xlfn.TEXTAFTER(Table2[[#This Row],[rxn name]],Table2[[#This Row],[b4 FWD/REV]]&amp;"_",,,,"FWD"),"-",,,,"FWD"),"")</f>
        <v>REV</v>
      </c>
      <c r="M181" s="1" cm="1">
        <f t="array" ref="M181">IF(Table2[[#This Row],[In GSM?]],_xlfn.SWITCH(Table2[[#This Row],[dir]],"FWD",Table2[[#This Row],[max]],"REV",-Table2[[#This Row],[min]])/1000,"")</f>
        <v>0</v>
      </c>
      <c r="N181" s="1" cm="1">
        <f t="array" ref="N181">IF(Table2[[#This Row],[In GSM?]],_xlfn.SWITCH(Table2[[#This Row],[dir]],"FWD",Table2[[#This Row],[min]],"REV",-Table2[[#This Row],[max]])/1000,"")</f>
        <v>0</v>
      </c>
      <c r="O181">
        <v>0</v>
      </c>
      <c r="P181">
        <v>0</v>
      </c>
      <c r="Q181" t="str">
        <v>EX_asp__L_e</v>
      </c>
      <c r="V181" s="5"/>
    </row>
    <row r="182" spans="1:22" ht="17" x14ac:dyDescent="0.25">
      <c r="A182" t="s">
        <v>1283</v>
      </c>
      <c r="B182">
        <v>0</v>
      </c>
      <c r="C182">
        <v>0</v>
      </c>
      <c r="E182" s="5" t="s">
        <v>90</v>
      </c>
      <c r="F182" s="1" t="str">
        <f t="shared" si="6"/>
        <v>RXN-EX_cytd_e_FWD-SPONT</v>
      </c>
      <c r="G182" s="1">
        <f t="shared" si="7"/>
        <v>0</v>
      </c>
      <c r="H182" s="1">
        <f t="shared" si="8"/>
        <v>0</v>
      </c>
      <c r="I182" s="1" t="b">
        <f>OR(LEFT(Table2[[#This Row],[rxn]],4)="RXN-",Table2[[#This Row],[rxn]]="BIOSYN-BIODILAERO")</f>
        <v>1</v>
      </c>
      <c r="J182" s="1" t="str">
        <f>IF(Table2[[#This Row],[In GSM?]],_xlfn.TEXTAFTER(Table2[[#This Row],[rxn]],"RXN-",,,,"BIOMASS_RT_CLIM"),"")</f>
        <v>EX_cytd_e_FWD-SPONT</v>
      </c>
      <c r="K182" s="1" t="str">
        <f>IF(Table2[[#This Row],[In GSM?]],_xlfn.TEXTBEFORE(SUBSTITUTE(Table2[[#This Row],[rxn name]],"_REV-","_FWD-"),"_FWD-",,,,Table2[[#This Row],[rxn name]]),"")</f>
        <v>EX_cytd_e</v>
      </c>
      <c r="L182" s="1" t="str">
        <f>IF(Table2[[#This Row],[In GSM?]],_xlfn.TEXTBEFORE(_xlfn.TEXTAFTER(Table2[[#This Row],[rxn name]],Table2[[#This Row],[b4 FWD/REV]]&amp;"_",,,,"FWD"),"-",,,,"FWD"),"")</f>
        <v>FWD</v>
      </c>
      <c r="M182" s="1" cm="1">
        <f t="array" ref="M182">IF(Table2[[#This Row],[In GSM?]],_xlfn.SWITCH(Table2[[#This Row],[dir]],"FWD",Table2[[#This Row],[max]],"REV",-Table2[[#This Row],[min]])/1000,"")</f>
        <v>0</v>
      </c>
      <c r="N182" s="1" cm="1">
        <f t="array" ref="N182">IF(Table2[[#This Row],[In GSM?]],_xlfn.SWITCH(Table2[[#This Row],[dir]],"FWD",Table2[[#This Row],[min]],"REV",-Table2[[#This Row],[max]])/1000,"")</f>
        <v>0</v>
      </c>
      <c r="O182">
        <v>4.78465986472</v>
      </c>
      <c r="P182">
        <v>0</v>
      </c>
      <c r="Q182" t="str">
        <v>EX_cys__L_e</v>
      </c>
      <c r="V182" s="5"/>
    </row>
    <row r="183" spans="1:22" ht="17" x14ac:dyDescent="0.25">
      <c r="A183" t="s">
        <v>1284</v>
      </c>
      <c r="B183">
        <v>0</v>
      </c>
      <c r="C183">
        <v>78.866157543806295</v>
      </c>
      <c r="E183" s="5" t="s">
        <v>91</v>
      </c>
      <c r="F183" s="1" t="str">
        <f t="shared" si="6"/>
        <v>RXN-EX_cytd_e_REV-SPONT</v>
      </c>
      <c r="G183" s="1">
        <f t="shared" si="7"/>
        <v>0</v>
      </c>
      <c r="H183" s="1">
        <f t="shared" si="8"/>
        <v>0</v>
      </c>
      <c r="I183" s="1" t="b">
        <f>OR(LEFT(Table2[[#This Row],[rxn]],4)="RXN-",Table2[[#This Row],[rxn]]="BIOSYN-BIODILAERO")</f>
        <v>1</v>
      </c>
      <c r="J183" s="1" t="str">
        <f>IF(Table2[[#This Row],[In GSM?]],_xlfn.TEXTAFTER(Table2[[#This Row],[rxn]],"RXN-",,,,"BIOMASS_RT_CLIM"),"")</f>
        <v>EX_cytd_e_REV-SPONT</v>
      </c>
      <c r="K183" s="1" t="str">
        <f>IF(Table2[[#This Row],[In GSM?]],_xlfn.TEXTBEFORE(SUBSTITUTE(Table2[[#This Row],[rxn name]],"_REV-","_FWD-"),"_FWD-",,,,Table2[[#This Row],[rxn name]]),"")</f>
        <v>EX_cytd_e</v>
      </c>
      <c r="L183" s="1" t="str">
        <f>IF(Table2[[#This Row],[In GSM?]],_xlfn.TEXTBEFORE(_xlfn.TEXTAFTER(Table2[[#This Row],[rxn name]],Table2[[#This Row],[b4 FWD/REV]]&amp;"_",,,,"FWD"),"-",,,,"FWD"),"")</f>
        <v>REV</v>
      </c>
      <c r="M183" s="1" cm="1">
        <f t="array" ref="M183">IF(Table2[[#This Row],[In GSM?]],_xlfn.SWITCH(Table2[[#This Row],[dir]],"FWD",Table2[[#This Row],[max]],"REV",-Table2[[#This Row],[min]])/1000,"")</f>
        <v>0</v>
      </c>
      <c r="N183" s="1" cm="1">
        <f t="array" ref="N183">IF(Table2[[#This Row],[In GSM?]],_xlfn.SWITCH(Table2[[#This Row],[dir]],"FWD",Table2[[#This Row],[min]],"REV",-Table2[[#This Row],[max]])/1000,"")</f>
        <v>0</v>
      </c>
      <c r="O183">
        <v>0</v>
      </c>
      <c r="P183">
        <v>0</v>
      </c>
      <c r="Q183" t="str">
        <v>EX_cys__L_e</v>
      </c>
      <c r="V183" s="5"/>
    </row>
    <row r="184" spans="1:22" ht="17" x14ac:dyDescent="0.25">
      <c r="A184" t="s">
        <v>1285</v>
      </c>
      <c r="B184">
        <v>0.53656126251772396</v>
      </c>
      <c r="C184">
        <v>158.82059956710799</v>
      </c>
      <c r="E184" s="5" t="s">
        <v>92</v>
      </c>
      <c r="F184" s="1" t="str">
        <f t="shared" si="6"/>
        <v>RXN-EX_csn_e_FWD-SPONT</v>
      </c>
      <c r="G184" s="1">
        <f t="shared" si="7"/>
        <v>0</v>
      </c>
      <c r="H184" s="1">
        <f t="shared" si="8"/>
        <v>0</v>
      </c>
      <c r="I184" s="1" t="b">
        <f>OR(LEFT(Table2[[#This Row],[rxn]],4)="RXN-",Table2[[#This Row],[rxn]]="BIOSYN-BIODILAERO")</f>
        <v>1</v>
      </c>
      <c r="J184" s="1" t="str">
        <f>IF(Table2[[#This Row],[In GSM?]],_xlfn.TEXTAFTER(Table2[[#This Row],[rxn]],"RXN-",,,,"BIOMASS_RT_CLIM"),"")</f>
        <v>EX_csn_e_FWD-SPONT</v>
      </c>
      <c r="K184" s="1" t="str">
        <f>IF(Table2[[#This Row],[In GSM?]],_xlfn.TEXTBEFORE(SUBSTITUTE(Table2[[#This Row],[rxn name]],"_REV-","_FWD-"),"_FWD-",,,,Table2[[#This Row],[rxn name]]),"")</f>
        <v>EX_csn_e</v>
      </c>
      <c r="L184" s="1" t="str">
        <f>IF(Table2[[#This Row],[In GSM?]],_xlfn.TEXTBEFORE(_xlfn.TEXTAFTER(Table2[[#This Row],[rxn name]],Table2[[#This Row],[b4 FWD/REV]]&amp;"_",,,,"FWD"),"-",,,,"FWD"),"")</f>
        <v>FWD</v>
      </c>
      <c r="M184" s="1" cm="1">
        <f t="array" ref="M184">IF(Table2[[#This Row],[In GSM?]],_xlfn.SWITCH(Table2[[#This Row],[dir]],"FWD",Table2[[#This Row],[max]],"REV",-Table2[[#This Row],[min]])/1000,"")</f>
        <v>0</v>
      </c>
      <c r="N184" s="1" cm="1">
        <f t="array" ref="N184">IF(Table2[[#This Row],[In GSM?]],_xlfn.SWITCH(Table2[[#This Row],[dir]],"FWD",Table2[[#This Row],[min]],"REV",-Table2[[#This Row],[max]])/1000,"")</f>
        <v>0</v>
      </c>
      <c r="O184">
        <v>0</v>
      </c>
      <c r="P184">
        <v>0</v>
      </c>
      <c r="Q184" t="str">
        <v>EX_sbt__L_e</v>
      </c>
      <c r="V184" s="5"/>
    </row>
    <row r="185" spans="1:22" ht="17" x14ac:dyDescent="0.25">
      <c r="A185" t="s">
        <v>1286</v>
      </c>
      <c r="B185">
        <v>0</v>
      </c>
      <c r="C185">
        <v>155.66373450864401</v>
      </c>
      <c r="E185" s="5" t="s">
        <v>93</v>
      </c>
      <c r="F185" s="1" t="str">
        <f t="shared" si="6"/>
        <v>RXN-EX_csn_e_REV-SPONT</v>
      </c>
      <c r="G185" s="1">
        <f t="shared" si="7"/>
        <v>0</v>
      </c>
      <c r="H185" s="1">
        <f t="shared" si="8"/>
        <v>0</v>
      </c>
      <c r="I185" s="1" t="b">
        <f>OR(LEFT(Table2[[#This Row],[rxn]],4)="RXN-",Table2[[#This Row],[rxn]]="BIOSYN-BIODILAERO")</f>
        <v>1</v>
      </c>
      <c r="J185" s="1" t="str">
        <f>IF(Table2[[#This Row],[In GSM?]],_xlfn.TEXTAFTER(Table2[[#This Row],[rxn]],"RXN-",,,,"BIOMASS_RT_CLIM"),"")</f>
        <v>EX_csn_e_REV-SPONT</v>
      </c>
      <c r="K185" s="1" t="str">
        <f>IF(Table2[[#This Row],[In GSM?]],_xlfn.TEXTBEFORE(SUBSTITUTE(Table2[[#This Row],[rxn name]],"_REV-","_FWD-"),"_FWD-",,,,Table2[[#This Row],[rxn name]]),"")</f>
        <v>EX_csn_e</v>
      </c>
      <c r="L185" s="1" t="str">
        <f>IF(Table2[[#This Row],[In GSM?]],_xlfn.TEXTBEFORE(_xlfn.TEXTAFTER(Table2[[#This Row],[rxn name]],Table2[[#This Row],[b4 FWD/REV]]&amp;"_",,,,"FWD"),"-",,,,"FWD"),"")</f>
        <v>REV</v>
      </c>
      <c r="M185" s="1" cm="1">
        <f t="array" ref="M185">IF(Table2[[#This Row],[In GSM?]],_xlfn.SWITCH(Table2[[#This Row],[dir]],"FWD",Table2[[#This Row],[max]],"REV",-Table2[[#This Row],[min]])/1000,"")</f>
        <v>0</v>
      </c>
      <c r="N185" s="1" cm="1">
        <f t="array" ref="N185">IF(Table2[[#This Row],[In GSM?]],_xlfn.SWITCH(Table2[[#This Row],[dir]],"FWD",Table2[[#This Row],[min]],"REV",-Table2[[#This Row],[max]])/1000,"")</f>
        <v>0</v>
      </c>
      <c r="O185">
        <v>0</v>
      </c>
      <c r="P185">
        <v>0</v>
      </c>
      <c r="Q185" t="str">
        <v>EX_sbt__L_e</v>
      </c>
      <c r="V185" s="5"/>
    </row>
    <row r="186" spans="1:22" ht="17" x14ac:dyDescent="0.25">
      <c r="A186" t="s">
        <v>1287</v>
      </c>
      <c r="B186">
        <v>0</v>
      </c>
      <c r="C186">
        <v>119.741334237418</v>
      </c>
      <c r="E186" s="5" t="s">
        <v>94</v>
      </c>
      <c r="F186" s="1" t="str">
        <f t="shared" si="6"/>
        <v>RXN-EX_arab__D_e_FWD-SPONT</v>
      </c>
      <c r="G186" s="1">
        <f t="shared" si="7"/>
        <v>0</v>
      </c>
      <c r="H186" s="1">
        <f t="shared" si="8"/>
        <v>0</v>
      </c>
      <c r="I186" s="1" t="b">
        <f>OR(LEFT(Table2[[#This Row],[rxn]],4)="RXN-",Table2[[#This Row],[rxn]]="BIOSYN-BIODILAERO")</f>
        <v>1</v>
      </c>
      <c r="J186" s="1" t="str">
        <f>IF(Table2[[#This Row],[In GSM?]],_xlfn.TEXTAFTER(Table2[[#This Row],[rxn]],"RXN-",,,,"BIOMASS_RT_CLIM"),"")</f>
        <v>EX_arab__D_e_FWD-SPONT</v>
      </c>
      <c r="K186" s="1" t="str">
        <f>IF(Table2[[#This Row],[In GSM?]],_xlfn.TEXTBEFORE(SUBSTITUTE(Table2[[#This Row],[rxn name]],"_REV-","_FWD-"),"_FWD-",,,,Table2[[#This Row],[rxn name]]),"")</f>
        <v>EX_arab__D_e</v>
      </c>
      <c r="L186" s="1" t="str">
        <f>IF(Table2[[#This Row],[In GSM?]],_xlfn.TEXTBEFORE(_xlfn.TEXTAFTER(Table2[[#This Row],[rxn name]],Table2[[#This Row],[b4 FWD/REV]]&amp;"_",,,,"FWD"),"-",,,,"FWD"),"")</f>
        <v>FWD</v>
      </c>
      <c r="M186" s="1" cm="1">
        <f t="array" ref="M186">IF(Table2[[#This Row],[In GSM?]],_xlfn.SWITCH(Table2[[#This Row],[dir]],"FWD",Table2[[#This Row],[max]],"REV",-Table2[[#This Row],[min]])/1000,"")</f>
        <v>0</v>
      </c>
      <c r="N186" s="1" cm="1">
        <f t="array" ref="N186">IF(Table2[[#This Row],[In GSM?]],_xlfn.SWITCH(Table2[[#This Row],[dir]],"FWD",Table2[[#This Row],[min]],"REV",-Table2[[#This Row],[max]])/1000,"")</f>
        <v>0</v>
      </c>
      <c r="O186">
        <v>5.0402421223900005</v>
      </c>
      <c r="P186">
        <v>0</v>
      </c>
      <c r="Q186" t="str">
        <v>EX_glu__L_e</v>
      </c>
      <c r="V186" s="5"/>
    </row>
    <row r="187" spans="1:22" ht="17" x14ac:dyDescent="0.25">
      <c r="A187" t="s">
        <v>1288</v>
      </c>
      <c r="B187">
        <v>1.2117500000003599E-2</v>
      </c>
      <c r="C187">
        <v>5.1763381493044003</v>
      </c>
      <c r="E187" s="5" t="s">
        <v>95</v>
      </c>
      <c r="F187" s="1" t="str">
        <f t="shared" si="6"/>
        <v>RXN-EX_arab__D_e_REV-SPONT</v>
      </c>
      <c r="G187" s="1">
        <f t="shared" si="7"/>
        <v>0</v>
      </c>
      <c r="H187" s="1">
        <f t="shared" si="8"/>
        <v>0</v>
      </c>
      <c r="I187" s="1" t="b">
        <f>OR(LEFT(Table2[[#This Row],[rxn]],4)="RXN-",Table2[[#This Row],[rxn]]="BIOSYN-BIODILAERO")</f>
        <v>1</v>
      </c>
      <c r="J187" s="1" t="str">
        <f>IF(Table2[[#This Row],[In GSM?]],_xlfn.TEXTAFTER(Table2[[#This Row],[rxn]],"RXN-",,,,"BIOMASS_RT_CLIM"),"")</f>
        <v>EX_arab__D_e_REV-SPONT</v>
      </c>
      <c r="K187" s="1" t="str">
        <f>IF(Table2[[#This Row],[In GSM?]],_xlfn.TEXTBEFORE(SUBSTITUTE(Table2[[#This Row],[rxn name]],"_REV-","_FWD-"),"_FWD-",,,,Table2[[#This Row],[rxn name]]),"")</f>
        <v>EX_arab__D_e</v>
      </c>
      <c r="L187" s="1" t="str">
        <f>IF(Table2[[#This Row],[In GSM?]],_xlfn.TEXTBEFORE(_xlfn.TEXTAFTER(Table2[[#This Row],[rxn name]],Table2[[#This Row],[b4 FWD/REV]]&amp;"_",,,,"FWD"),"-",,,,"FWD"),"")</f>
        <v>REV</v>
      </c>
      <c r="M187" s="1" cm="1">
        <f t="array" ref="M187">IF(Table2[[#This Row],[In GSM?]],_xlfn.SWITCH(Table2[[#This Row],[dir]],"FWD",Table2[[#This Row],[max]],"REV",-Table2[[#This Row],[min]])/1000,"")</f>
        <v>0</v>
      </c>
      <c r="N187" s="1" cm="1">
        <f t="array" ref="N187">IF(Table2[[#This Row],[In GSM?]],_xlfn.SWITCH(Table2[[#This Row],[dir]],"FWD",Table2[[#This Row],[min]],"REV",-Table2[[#This Row],[max]])/1000,"")</f>
        <v>0</v>
      </c>
      <c r="O187">
        <v>0</v>
      </c>
      <c r="P187">
        <v>0</v>
      </c>
      <c r="Q187" t="str">
        <v>EX_glu__L_e</v>
      </c>
      <c r="V187" s="5"/>
    </row>
    <row r="188" spans="1:22" ht="17" x14ac:dyDescent="0.25">
      <c r="A188" t="s">
        <v>1289</v>
      </c>
      <c r="B188">
        <v>1.24303000000036E-2</v>
      </c>
      <c r="C188">
        <v>91.852303924778596</v>
      </c>
      <c r="E188" s="5" t="s">
        <v>96</v>
      </c>
      <c r="F188" s="1" t="str">
        <f t="shared" si="6"/>
        <v>RXN-EX_fru_e_FWD-SPONT</v>
      </c>
      <c r="G188" s="1">
        <f t="shared" si="7"/>
        <v>0</v>
      </c>
      <c r="H188" s="1">
        <f t="shared" si="8"/>
        <v>0</v>
      </c>
      <c r="I188" s="1" t="b">
        <f>OR(LEFT(Table2[[#This Row],[rxn]],4)="RXN-",Table2[[#This Row],[rxn]]="BIOSYN-BIODILAERO")</f>
        <v>1</v>
      </c>
      <c r="J188" s="1" t="str">
        <f>IF(Table2[[#This Row],[In GSM?]],_xlfn.TEXTAFTER(Table2[[#This Row],[rxn]],"RXN-",,,,"BIOMASS_RT_CLIM"),"")</f>
        <v>EX_fru_e_FWD-SPONT</v>
      </c>
      <c r="K188" s="1" t="str">
        <f>IF(Table2[[#This Row],[In GSM?]],_xlfn.TEXTBEFORE(SUBSTITUTE(Table2[[#This Row],[rxn name]],"_REV-","_FWD-"),"_FWD-",,,,Table2[[#This Row],[rxn name]]),"")</f>
        <v>EX_fru_e</v>
      </c>
      <c r="L188" s="1" t="str">
        <f>IF(Table2[[#This Row],[In GSM?]],_xlfn.TEXTBEFORE(_xlfn.TEXTAFTER(Table2[[#This Row],[rxn name]],Table2[[#This Row],[b4 FWD/REV]]&amp;"_",,,,"FWD"),"-",,,,"FWD"),"")</f>
        <v>FWD</v>
      </c>
      <c r="M188" s="1" cm="1">
        <f t="array" ref="M188">IF(Table2[[#This Row],[In GSM?]],_xlfn.SWITCH(Table2[[#This Row],[dir]],"FWD",Table2[[#This Row],[max]],"REV",-Table2[[#This Row],[min]])/1000,"")</f>
        <v>0</v>
      </c>
      <c r="N188" s="1" cm="1">
        <f t="array" ref="N188">IF(Table2[[#This Row],[In GSM?]],_xlfn.SWITCH(Table2[[#This Row],[dir]],"FWD",Table2[[#This Row],[min]],"REV",-Table2[[#This Row],[max]])/1000,"")</f>
        <v>0</v>
      </c>
      <c r="O188">
        <v>0</v>
      </c>
      <c r="P188">
        <v>0</v>
      </c>
      <c r="Q188" t="str">
        <v>EX_gln__L_e</v>
      </c>
      <c r="V188" s="5"/>
    </row>
    <row r="189" spans="1:22" ht="17" x14ac:dyDescent="0.25">
      <c r="A189" t="s">
        <v>1290</v>
      </c>
      <c r="B189">
        <v>1.24303000000036E-2</v>
      </c>
      <c r="C189">
        <v>91.852303924778596</v>
      </c>
      <c r="E189" s="5" t="s">
        <v>97</v>
      </c>
      <c r="F189" s="1" t="str">
        <f t="shared" si="6"/>
        <v>RXN-EX_fru_e_REV-SPONT</v>
      </c>
      <c r="G189" s="1">
        <f t="shared" si="7"/>
        <v>0</v>
      </c>
      <c r="H189" s="1">
        <f t="shared" si="8"/>
        <v>0</v>
      </c>
      <c r="I189" s="1" t="b">
        <f>OR(LEFT(Table2[[#This Row],[rxn]],4)="RXN-",Table2[[#This Row],[rxn]]="BIOSYN-BIODILAERO")</f>
        <v>1</v>
      </c>
      <c r="J189" s="1" t="str">
        <f>IF(Table2[[#This Row],[In GSM?]],_xlfn.TEXTAFTER(Table2[[#This Row],[rxn]],"RXN-",,,,"BIOMASS_RT_CLIM"),"")</f>
        <v>EX_fru_e_REV-SPONT</v>
      </c>
      <c r="K189" s="1" t="str">
        <f>IF(Table2[[#This Row],[In GSM?]],_xlfn.TEXTBEFORE(SUBSTITUTE(Table2[[#This Row],[rxn name]],"_REV-","_FWD-"),"_FWD-",,,,Table2[[#This Row],[rxn name]]),"")</f>
        <v>EX_fru_e</v>
      </c>
      <c r="L189" s="1" t="str">
        <f>IF(Table2[[#This Row],[In GSM?]],_xlfn.TEXTBEFORE(_xlfn.TEXTAFTER(Table2[[#This Row],[rxn name]],Table2[[#This Row],[b4 FWD/REV]]&amp;"_",,,,"FWD"),"-",,,,"FWD"),"")</f>
        <v>REV</v>
      </c>
      <c r="M189" s="1" cm="1">
        <f t="array" ref="M189">IF(Table2[[#This Row],[In GSM?]],_xlfn.SWITCH(Table2[[#This Row],[dir]],"FWD",Table2[[#This Row],[max]],"REV",-Table2[[#This Row],[min]])/1000,"")</f>
        <v>0</v>
      </c>
      <c r="N189" s="1" cm="1">
        <f t="array" ref="N189">IF(Table2[[#This Row],[In GSM?]],_xlfn.SWITCH(Table2[[#This Row],[dir]],"FWD",Table2[[#This Row],[min]],"REV",-Table2[[#This Row],[max]])/1000,"")</f>
        <v>0</v>
      </c>
      <c r="O189">
        <v>0</v>
      </c>
      <c r="P189">
        <v>0</v>
      </c>
      <c r="Q189" t="str">
        <v>EX_gln__L_e</v>
      </c>
      <c r="V189" s="5"/>
    </row>
    <row r="190" spans="1:22" ht="17" x14ac:dyDescent="0.25">
      <c r="A190" t="s">
        <v>1291</v>
      </c>
      <c r="B190">
        <v>5.0905000000002198E-3</v>
      </c>
      <c r="C190">
        <v>24.9655914045583</v>
      </c>
      <c r="E190" s="5" t="s">
        <v>98</v>
      </c>
      <c r="F190" s="1" t="str">
        <f t="shared" si="6"/>
        <v>RXN-EX_gal_e_FWD-SPONT</v>
      </c>
      <c r="G190" s="1">
        <f t="shared" si="7"/>
        <v>0</v>
      </c>
      <c r="H190" s="1">
        <f t="shared" si="8"/>
        <v>0</v>
      </c>
      <c r="I190" s="1" t="b">
        <f>OR(LEFT(Table2[[#This Row],[rxn]],4)="RXN-",Table2[[#This Row],[rxn]]="BIOSYN-BIODILAERO")</f>
        <v>1</v>
      </c>
      <c r="J190" s="1" t="str">
        <f>IF(Table2[[#This Row],[In GSM?]],_xlfn.TEXTAFTER(Table2[[#This Row],[rxn]],"RXN-",,,,"BIOMASS_RT_CLIM"),"")</f>
        <v>EX_gal_e_FWD-SPONT</v>
      </c>
      <c r="K190" s="1" t="str">
        <f>IF(Table2[[#This Row],[In GSM?]],_xlfn.TEXTBEFORE(SUBSTITUTE(Table2[[#This Row],[rxn name]],"_REV-","_FWD-"),"_FWD-",,,,Table2[[#This Row],[rxn name]]),"")</f>
        <v>EX_gal_e</v>
      </c>
      <c r="L190" s="1" t="str">
        <f>IF(Table2[[#This Row],[In GSM?]],_xlfn.TEXTBEFORE(_xlfn.TEXTAFTER(Table2[[#This Row],[rxn name]],Table2[[#This Row],[b4 FWD/REV]]&amp;"_",,,,"FWD"),"-",,,,"FWD"),"")</f>
        <v>FWD</v>
      </c>
      <c r="M190" s="1" cm="1">
        <f t="array" ref="M190">IF(Table2[[#This Row],[In GSM?]],_xlfn.SWITCH(Table2[[#This Row],[dir]],"FWD",Table2[[#This Row],[max]],"REV",-Table2[[#This Row],[min]])/1000,"")</f>
        <v>0</v>
      </c>
      <c r="N190" s="1" cm="1">
        <f t="array" ref="N190">IF(Table2[[#This Row],[In GSM?]],_xlfn.SWITCH(Table2[[#This Row],[dir]],"FWD",Table2[[#This Row],[min]],"REV",-Table2[[#This Row],[max]])/1000,"")</f>
        <v>0</v>
      </c>
      <c r="O190">
        <v>0</v>
      </c>
      <c r="P190">
        <v>0</v>
      </c>
      <c r="Q190" t="str">
        <v>EX_his__L_e</v>
      </c>
      <c r="V190" s="5"/>
    </row>
    <row r="191" spans="1:22" ht="17" x14ac:dyDescent="0.25">
      <c r="A191" t="s">
        <v>1292</v>
      </c>
      <c r="B191">
        <v>0</v>
      </c>
      <c r="C191">
        <v>14.3604928464385</v>
      </c>
      <c r="E191" s="5" t="s">
        <v>99</v>
      </c>
      <c r="F191" s="1" t="str">
        <f t="shared" si="6"/>
        <v>RXN-EX_gal_e_REV-SPONT</v>
      </c>
      <c r="G191" s="1">
        <f t="shared" si="7"/>
        <v>0</v>
      </c>
      <c r="H191" s="1">
        <f t="shared" si="8"/>
        <v>0</v>
      </c>
      <c r="I191" s="1" t="b">
        <f>OR(LEFT(Table2[[#This Row],[rxn]],4)="RXN-",Table2[[#This Row],[rxn]]="BIOSYN-BIODILAERO")</f>
        <v>1</v>
      </c>
      <c r="J191" s="1" t="str">
        <f>IF(Table2[[#This Row],[In GSM?]],_xlfn.TEXTAFTER(Table2[[#This Row],[rxn]],"RXN-",,,,"BIOMASS_RT_CLIM"),"")</f>
        <v>EX_gal_e_REV-SPONT</v>
      </c>
      <c r="K191" s="1" t="str">
        <f>IF(Table2[[#This Row],[In GSM?]],_xlfn.TEXTBEFORE(SUBSTITUTE(Table2[[#This Row],[rxn name]],"_REV-","_FWD-"),"_FWD-",,,,Table2[[#This Row],[rxn name]]),"")</f>
        <v>EX_gal_e</v>
      </c>
      <c r="L191" s="1" t="str">
        <f>IF(Table2[[#This Row],[In GSM?]],_xlfn.TEXTBEFORE(_xlfn.TEXTAFTER(Table2[[#This Row],[rxn name]],Table2[[#This Row],[b4 FWD/REV]]&amp;"_",,,,"FWD"),"-",,,,"FWD"),"")</f>
        <v>REV</v>
      </c>
      <c r="M191" s="1" cm="1">
        <f t="array" ref="M191">IF(Table2[[#This Row],[In GSM?]],_xlfn.SWITCH(Table2[[#This Row],[dir]],"FWD",Table2[[#This Row],[max]],"REV",-Table2[[#This Row],[min]])/1000,"")</f>
        <v>0</v>
      </c>
      <c r="N191" s="1" cm="1">
        <f t="array" ref="N191">IF(Table2[[#This Row],[In GSM?]],_xlfn.SWITCH(Table2[[#This Row],[dir]],"FWD",Table2[[#This Row],[min]],"REV",-Table2[[#This Row],[max]])/1000,"")</f>
        <v>0</v>
      </c>
      <c r="O191">
        <v>0</v>
      </c>
      <c r="P191">
        <v>0</v>
      </c>
      <c r="Q191" t="str">
        <v>EX_his__L_e</v>
      </c>
      <c r="V191" s="5"/>
    </row>
    <row r="192" spans="1:22" ht="17" x14ac:dyDescent="0.25">
      <c r="A192" t="s">
        <v>1293</v>
      </c>
      <c r="B192">
        <v>3.8625399999999997E-2</v>
      </c>
      <c r="C192">
        <v>3.8625399999999997E-2</v>
      </c>
      <c r="E192" s="5" t="s">
        <v>100</v>
      </c>
      <c r="F192" s="1" t="str">
        <f t="shared" si="6"/>
        <v>RXN-EX_galur_e_FWD-SPONT</v>
      </c>
      <c r="G192" s="1">
        <f t="shared" si="7"/>
        <v>0</v>
      </c>
      <c r="H192" s="1">
        <f t="shared" si="8"/>
        <v>0</v>
      </c>
      <c r="I192" s="1" t="b">
        <f>OR(LEFT(Table2[[#This Row],[rxn]],4)="RXN-",Table2[[#This Row],[rxn]]="BIOSYN-BIODILAERO")</f>
        <v>1</v>
      </c>
      <c r="J192" s="1" t="str">
        <f>IF(Table2[[#This Row],[In GSM?]],_xlfn.TEXTAFTER(Table2[[#This Row],[rxn]],"RXN-",,,,"BIOMASS_RT_CLIM"),"")</f>
        <v>EX_galur_e_FWD-SPONT</v>
      </c>
      <c r="K192" s="1" t="str">
        <f>IF(Table2[[#This Row],[In GSM?]],_xlfn.TEXTBEFORE(SUBSTITUTE(Table2[[#This Row],[rxn name]],"_REV-","_FWD-"),"_FWD-",,,,Table2[[#This Row],[rxn name]]),"")</f>
        <v>EX_galur_e</v>
      </c>
      <c r="L192" s="1" t="str">
        <f>IF(Table2[[#This Row],[In GSM?]],_xlfn.TEXTBEFORE(_xlfn.TEXTAFTER(Table2[[#This Row],[rxn name]],Table2[[#This Row],[b4 FWD/REV]]&amp;"_",,,,"FWD"),"-",,,,"FWD"),"")</f>
        <v>FWD</v>
      </c>
      <c r="M192" s="1" cm="1">
        <f t="array" ref="M192">IF(Table2[[#This Row],[In GSM?]],_xlfn.SWITCH(Table2[[#This Row],[dir]],"FWD",Table2[[#This Row],[max]],"REV",-Table2[[#This Row],[min]])/1000,"")</f>
        <v>0</v>
      </c>
      <c r="N192" s="1" cm="1">
        <f t="array" ref="N192">IF(Table2[[#This Row],[In GSM?]],_xlfn.SWITCH(Table2[[#This Row],[dir]],"FWD",Table2[[#This Row],[min]],"REV",-Table2[[#This Row],[max]])/1000,"")</f>
        <v>0</v>
      </c>
      <c r="O192">
        <v>5.7948706691300007</v>
      </c>
      <c r="P192">
        <v>0</v>
      </c>
      <c r="Q192" t="str">
        <v>EX_hom__L_e</v>
      </c>
      <c r="V192" s="5"/>
    </row>
    <row r="193" spans="1:22" ht="17" x14ac:dyDescent="0.25">
      <c r="A193" t="s">
        <v>1294</v>
      </c>
      <c r="B193">
        <v>0</v>
      </c>
      <c r="C193">
        <v>1000</v>
      </c>
      <c r="E193" s="5" t="s">
        <v>101</v>
      </c>
      <c r="F193" s="1" t="str">
        <f t="shared" si="6"/>
        <v>RXN-EX_galur_e_REV-SPONT</v>
      </c>
      <c r="G193" s="1">
        <f t="shared" si="7"/>
        <v>0</v>
      </c>
      <c r="H193" s="1">
        <f t="shared" si="8"/>
        <v>0</v>
      </c>
      <c r="I193" s="1" t="b">
        <f>OR(LEFT(Table2[[#This Row],[rxn]],4)="RXN-",Table2[[#This Row],[rxn]]="BIOSYN-BIODILAERO")</f>
        <v>1</v>
      </c>
      <c r="J193" s="1" t="str">
        <f>IF(Table2[[#This Row],[In GSM?]],_xlfn.TEXTAFTER(Table2[[#This Row],[rxn]],"RXN-",,,,"BIOMASS_RT_CLIM"),"")</f>
        <v>EX_galur_e_REV-SPONT</v>
      </c>
      <c r="K193" s="1" t="str">
        <f>IF(Table2[[#This Row],[In GSM?]],_xlfn.TEXTBEFORE(SUBSTITUTE(Table2[[#This Row],[rxn name]],"_REV-","_FWD-"),"_FWD-",,,,Table2[[#This Row],[rxn name]]),"")</f>
        <v>EX_galur_e</v>
      </c>
      <c r="L193" s="1" t="str">
        <f>IF(Table2[[#This Row],[In GSM?]],_xlfn.TEXTBEFORE(_xlfn.TEXTAFTER(Table2[[#This Row],[rxn name]],Table2[[#This Row],[b4 FWD/REV]]&amp;"_",,,,"FWD"),"-",,,,"FWD"),"")</f>
        <v>REV</v>
      </c>
      <c r="M193" s="1" cm="1">
        <f t="array" ref="M193">IF(Table2[[#This Row],[In GSM?]],_xlfn.SWITCH(Table2[[#This Row],[dir]],"FWD",Table2[[#This Row],[max]],"REV",-Table2[[#This Row],[min]])/1000,"")</f>
        <v>0</v>
      </c>
      <c r="N193" s="1" cm="1">
        <f t="array" ref="N193">IF(Table2[[#This Row],[In GSM?]],_xlfn.SWITCH(Table2[[#This Row],[dir]],"FWD",Table2[[#This Row],[min]],"REV",-Table2[[#This Row],[max]])/1000,"")</f>
        <v>0</v>
      </c>
      <c r="O193">
        <v>0</v>
      </c>
      <c r="P193">
        <v>0</v>
      </c>
      <c r="Q193" t="str">
        <v>EX_hom__L_e</v>
      </c>
      <c r="V193" s="5"/>
    </row>
    <row r="194" spans="1:22" ht="17" x14ac:dyDescent="0.25">
      <c r="A194" t="s">
        <v>1295</v>
      </c>
      <c r="B194">
        <v>0</v>
      </c>
      <c r="C194">
        <v>0</v>
      </c>
      <c r="E194" s="5" t="s">
        <v>102</v>
      </c>
      <c r="F194" s="1" t="str">
        <f t="shared" ref="F194:F257" si="9">_xlfn.TEXTBEFORE(E194," ")</f>
        <v>RXN-EX_sbt__D_e_FWD-SPONT</v>
      </c>
      <c r="G194" s="1">
        <f t="shared" ref="G194:G257" si="10">_xlfn.NUMBERVALUE(SUBSTITUTE(_xlfn.TEXTBEFORE(_xlfn.TEXTAFTER(E194," ")," ",-1)," ",""))</f>
        <v>0</v>
      </c>
      <c r="H194" s="1">
        <f t="shared" ref="H194:H257" si="11">_xlfn.NUMBERVALUE(_xlfn.TEXTAFTER(E194," ",-1))</f>
        <v>0</v>
      </c>
      <c r="I194" s="1" t="b">
        <f>OR(LEFT(Table2[[#This Row],[rxn]],4)="RXN-",Table2[[#This Row],[rxn]]="BIOSYN-BIODILAERO")</f>
        <v>1</v>
      </c>
      <c r="J194" s="1" t="str">
        <f>IF(Table2[[#This Row],[In GSM?]],_xlfn.TEXTAFTER(Table2[[#This Row],[rxn]],"RXN-",,,,"BIOMASS_RT_CLIM"),"")</f>
        <v>EX_sbt__D_e_FWD-SPONT</v>
      </c>
      <c r="K194" s="1" t="str">
        <f>IF(Table2[[#This Row],[In GSM?]],_xlfn.TEXTBEFORE(SUBSTITUTE(Table2[[#This Row],[rxn name]],"_REV-","_FWD-"),"_FWD-",,,,Table2[[#This Row],[rxn name]]),"")</f>
        <v>EX_sbt__D_e</v>
      </c>
      <c r="L194" s="1" t="str">
        <f>IF(Table2[[#This Row],[In GSM?]],_xlfn.TEXTBEFORE(_xlfn.TEXTAFTER(Table2[[#This Row],[rxn name]],Table2[[#This Row],[b4 FWD/REV]]&amp;"_",,,,"FWD"),"-",,,,"FWD"),"")</f>
        <v>FWD</v>
      </c>
      <c r="M194" s="1" cm="1">
        <f t="array" ref="M194">IF(Table2[[#This Row],[In GSM?]],_xlfn.SWITCH(Table2[[#This Row],[dir]],"FWD",Table2[[#This Row],[max]],"REV",-Table2[[#This Row],[min]])/1000,"")</f>
        <v>0</v>
      </c>
      <c r="N194" s="1" cm="1">
        <f t="array" ref="N194">IF(Table2[[#This Row],[In GSM?]],_xlfn.SWITCH(Table2[[#This Row],[dir]],"FWD",Table2[[#This Row],[min]],"REV",-Table2[[#This Row],[max]])/1000,"")</f>
        <v>0</v>
      </c>
      <c r="O194">
        <v>0</v>
      </c>
      <c r="P194">
        <v>0</v>
      </c>
      <c r="Q194" t="str">
        <v>EX_ile__L_e</v>
      </c>
      <c r="V194" s="5"/>
    </row>
    <row r="195" spans="1:22" ht="17" x14ac:dyDescent="0.25">
      <c r="A195" t="s">
        <v>1296</v>
      </c>
      <c r="B195">
        <v>0</v>
      </c>
      <c r="C195">
        <v>0</v>
      </c>
      <c r="E195" s="5" t="s">
        <v>103</v>
      </c>
      <c r="F195" s="1" t="str">
        <f t="shared" si="9"/>
        <v>RXN-EX_sbt__D_e_REV-SPONT</v>
      </c>
      <c r="G195" s="1">
        <f t="shared" si="10"/>
        <v>0</v>
      </c>
      <c r="H195" s="1">
        <f t="shared" si="11"/>
        <v>0</v>
      </c>
      <c r="I195" s="1" t="b">
        <f>OR(LEFT(Table2[[#This Row],[rxn]],4)="RXN-",Table2[[#This Row],[rxn]]="BIOSYN-BIODILAERO")</f>
        <v>1</v>
      </c>
      <c r="J195" s="1" t="str">
        <f>IF(Table2[[#This Row],[In GSM?]],_xlfn.TEXTAFTER(Table2[[#This Row],[rxn]],"RXN-",,,,"BIOMASS_RT_CLIM"),"")</f>
        <v>EX_sbt__D_e_REV-SPONT</v>
      </c>
      <c r="K195" s="1" t="str">
        <f>IF(Table2[[#This Row],[In GSM?]],_xlfn.TEXTBEFORE(SUBSTITUTE(Table2[[#This Row],[rxn name]],"_REV-","_FWD-"),"_FWD-",,,,Table2[[#This Row],[rxn name]]),"")</f>
        <v>EX_sbt__D_e</v>
      </c>
      <c r="L195" s="1" t="str">
        <f>IF(Table2[[#This Row],[In GSM?]],_xlfn.TEXTBEFORE(_xlfn.TEXTAFTER(Table2[[#This Row],[rxn name]],Table2[[#This Row],[b4 FWD/REV]]&amp;"_",,,,"FWD"),"-",,,,"FWD"),"")</f>
        <v>REV</v>
      </c>
      <c r="M195" s="1" cm="1">
        <f t="array" ref="M195">IF(Table2[[#This Row],[In GSM?]],_xlfn.SWITCH(Table2[[#This Row],[dir]],"FWD",Table2[[#This Row],[max]],"REV",-Table2[[#This Row],[min]])/1000,"")</f>
        <v>0</v>
      </c>
      <c r="N195" s="1" cm="1">
        <f t="array" ref="N195">IF(Table2[[#This Row],[In GSM?]],_xlfn.SWITCH(Table2[[#This Row],[dir]],"FWD",Table2[[#This Row],[min]],"REV",-Table2[[#This Row],[max]])/1000,"")</f>
        <v>0</v>
      </c>
      <c r="O195">
        <v>0</v>
      </c>
      <c r="P195">
        <v>0</v>
      </c>
      <c r="Q195" t="str">
        <v>EX_ile__L_e</v>
      </c>
      <c r="V195" s="5"/>
    </row>
    <row r="196" spans="1:22" ht="17" x14ac:dyDescent="0.25">
      <c r="A196" t="s">
        <v>1297</v>
      </c>
      <c r="B196">
        <v>0</v>
      </c>
      <c r="C196">
        <v>3.0465507710720998</v>
      </c>
      <c r="E196" s="5" t="s">
        <v>104</v>
      </c>
      <c r="F196" s="1" t="str">
        <f t="shared" si="9"/>
        <v>RXN-EX_glc__D_e_FWD-SPONT</v>
      </c>
      <c r="G196" s="1">
        <f t="shared" si="10"/>
        <v>0</v>
      </c>
      <c r="H196" s="1">
        <f t="shared" si="11"/>
        <v>0</v>
      </c>
      <c r="I196" s="1" t="b">
        <f>OR(LEFT(Table2[[#This Row],[rxn]],4)="RXN-",Table2[[#This Row],[rxn]]="BIOSYN-BIODILAERO")</f>
        <v>1</v>
      </c>
      <c r="J196" s="1" t="str">
        <f>IF(Table2[[#This Row],[In GSM?]],_xlfn.TEXTAFTER(Table2[[#This Row],[rxn]],"RXN-",,,,"BIOMASS_RT_CLIM"),"")</f>
        <v>EX_glc__D_e_FWD-SPONT</v>
      </c>
      <c r="K196" s="1" t="str">
        <f>IF(Table2[[#This Row],[In GSM?]],_xlfn.TEXTBEFORE(SUBSTITUTE(Table2[[#This Row],[rxn name]],"_REV-","_FWD-"),"_FWD-",,,,Table2[[#This Row],[rxn name]]),"")</f>
        <v>EX_glc__D_e</v>
      </c>
      <c r="L196" s="1" t="str">
        <f>IF(Table2[[#This Row],[In GSM?]],_xlfn.TEXTBEFORE(_xlfn.TEXTAFTER(Table2[[#This Row],[rxn name]],Table2[[#This Row],[b4 FWD/REV]]&amp;"_",,,,"FWD"),"-",,,,"FWD"),"")</f>
        <v>FWD</v>
      </c>
      <c r="M196" s="1" cm="1">
        <f t="array" ref="M196">IF(Table2[[#This Row],[In GSM?]],_xlfn.SWITCH(Table2[[#This Row],[dir]],"FWD",Table2[[#This Row],[max]],"REV",-Table2[[#This Row],[min]])/1000,"")</f>
        <v>0</v>
      </c>
      <c r="N196" s="1" cm="1">
        <f t="array" ref="N196">IF(Table2[[#This Row],[In GSM?]],_xlfn.SWITCH(Table2[[#This Row],[dir]],"FWD",Table2[[#This Row],[min]],"REV",-Table2[[#This Row],[max]])/1000,"")</f>
        <v>0</v>
      </c>
      <c r="O196">
        <v>0</v>
      </c>
      <c r="P196">
        <v>0</v>
      </c>
      <c r="Q196" t="str">
        <v>EX_leu__L_e</v>
      </c>
      <c r="V196" s="5"/>
    </row>
    <row r="197" spans="1:22" ht="17" x14ac:dyDescent="0.25">
      <c r="A197" t="s">
        <v>1298</v>
      </c>
      <c r="B197">
        <v>0</v>
      </c>
      <c r="C197">
        <v>3.04655077107209</v>
      </c>
      <c r="E197" s="5" t="s">
        <v>3653</v>
      </c>
      <c r="F197" s="1" t="str">
        <f t="shared" si="9"/>
        <v>RXN-EX_glc__D_e_REV-SPONT</v>
      </c>
      <c r="G197" s="1">
        <f t="shared" si="10"/>
        <v>5000</v>
      </c>
      <c r="H197" s="1">
        <f t="shared" si="11"/>
        <v>957.79453909999995</v>
      </c>
      <c r="I197" s="1" t="b">
        <f>OR(LEFT(Table2[[#This Row],[rxn]],4)="RXN-",Table2[[#This Row],[rxn]]="BIOSYN-BIODILAERO")</f>
        <v>1</v>
      </c>
      <c r="J197" s="1" t="str">
        <f>IF(Table2[[#This Row],[In GSM?]],_xlfn.TEXTAFTER(Table2[[#This Row],[rxn]],"RXN-",,,,"BIOMASS_RT_CLIM"),"")</f>
        <v>EX_glc__D_e_REV-SPONT</v>
      </c>
      <c r="K197" s="1" t="str">
        <f>IF(Table2[[#This Row],[In GSM?]],_xlfn.TEXTBEFORE(SUBSTITUTE(Table2[[#This Row],[rxn name]],"_REV-","_FWD-"),"_FWD-",,,,Table2[[#This Row],[rxn name]]),"")</f>
        <v>EX_glc__D_e</v>
      </c>
      <c r="L197" s="1" t="str">
        <f>IF(Table2[[#This Row],[In GSM?]],_xlfn.TEXTBEFORE(_xlfn.TEXTAFTER(Table2[[#This Row],[rxn name]],Table2[[#This Row],[b4 FWD/REV]]&amp;"_",,,,"FWD"),"-",,,,"FWD"),"")</f>
        <v>REV</v>
      </c>
      <c r="M197" s="1" cm="1">
        <f t="array" ref="M197">IF(Table2[[#This Row],[In GSM?]],_xlfn.SWITCH(Table2[[#This Row],[dir]],"FWD",Table2[[#This Row],[max]],"REV",-Table2[[#This Row],[min]])/1000,"")</f>
        <v>-0.9577945390999999</v>
      </c>
      <c r="N197" s="1" cm="1">
        <f t="array" ref="N197">IF(Table2[[#This Row],[In GSM?]],_xlfn.SWITCH(Table2[[#This Row],[dir]],"FWD",Table2[[#This Row],[min]],"REV",-Table2[[#This Row],[max]])/1000,"")</f>
        <v>-5</v>
      </c>
      <c r="O197">
        <v>0</v>
      </c>
      <c r="P197">
        <v>0</v>
      </c>
      <c r="Q197" t="str">
        <v>EX_leu__L_e</v>
      </c>
      <c r="V197" s="5"/>
    </row>
    <row r="198" spans="1:22" ht="17" x14ac:dyDescent="0.25">
      <c r="A198" t="s">
        <v>1299</v>
      </c>
      <c r="B198">
        <v>0</v>
      </c>
      <c r="C198">
        <v>3.0202578375881499</v>
      </c>
      <c r="E198" s="5" t="s">
        <v>105</v>
      </c>
      <c r="F198" s="1" t="str">
        <f t="shared" si="9"/>
        <v>RXN-EX_man_e_FWD-SPONT</v>
      </c>
      <c r="G198" s="1">
        <f t="shared" si="10"/>
        <v>0</v>
      </c>
      <c r="H198" s="1">
        <f t="shared" si="11"/>
        <v>0</v>
      </c>
      <c r="I198" s="1" t="b">
        <f>OR(LEFT(Table2[[#This Row],[rxn]],4)="RXN-",Table2[[#This Row],[rxn]]="BIOSYN-BIODILAERO")</f>
        <v>1</v>
      </c>
      <c r="J198" s="1" t="str">
        <f>IF(Table2[[#This Row],[In GSM?]],_xlfn.TEXTAFTER(Table2[[#This Row],[rxn]],"RXN-",,,,"BIOMASS_RT_CLIM"),"")</f>
        <v>EX_man_e_FWD-SPONT</v>
      </c>
      <c r="K198" s="1" t="str">
        <f>IF(Table2[[#This Row],[In GSM?]],_xlfn.TEXTBEFORE(SUBSTITUTE(Table2[[#This Row],[rxn name]],"_REV-","_FWD-"),"_FWD-",,,,Table2[[#This Row],[rxn name]]),"")</f>
        <v>EX_man_e</v>
      </c>
      <c r="L198" s="1" t="str">
        <f>IF(Table2[[#This Row],[In GSM?]],_xlfn.TEXTBEFORE(_xlfn.TEXTAFTER(Table2[[#This Row],[rxn name]],Table2[[#This Row],[b4 FWD/REV]]&amp;"_",,,,"FWD"),"-",,,,"FWD"),"")</f>
        <v>FWD</v>
      </c>
      <c r="M198" s="1" cm="1">
        <f t="array" ref="M198">IF(Table2[[#This Row],[In GSM?]],_xlfn.SWITCH(Table2[[#This Row],[dir]],"FWD",Table2[[#This Row],[max]],"REV",-Table2[[#This Row],[min]])/1000,"")</f>
        <v>0</v>
      </c>
      <c r="N198" s="1" cm="1">
        <f t="array" ref="N198">IF(Table2[[#This Row],[In GSM?]],_xlfn.SWITCH(Table2[[#This Row],[dir]],"FWD",Table2[[#This Row],[min]],"REV",-Table2[[#This Row],[max]])/1000,"")</f>
        <v>0</v>
      </c>
      <c r="O198">
        <v>3.2759892080299999</v>
      </c>
      <c r="P198">
        <v>0</v>
      </c>
      <c r="Q198" t="str">
        <v>EX_lys__L_e</v>
      </c>
      <c r="V198" s="5"/>
    </row>
    <row r="199" spans="1:22" ht="17" x14ac:dyDescent="0.25">
      <c r="A199" t="s">
        <v>1300</v>
      </c>
      <c r="B199">
        <v>0</v>
      </c>
      <c r="C199">
        <v>0</v>
      </c>
      <c r="E199" s="5" t="s">
        <v>106</v>
      </c>
      <c r="F199" s="1" t="str">
        <f t="shared" si="9"/>
        <v>RXN-EX_man_e_REV-SPONT</v>
      </c>
      <c r="G199" s="1">
        <f t="shared" si="10"/>
        <v>0</v>
      </c>
      <c r="H199" s="1">
        <f t="shared" si="11"/>
        <v>0</v>
      </c>
      <c r="I199" s="1" t="b">
        <f>OR(LEFT(Table2[[#This Row],[rxn]],4)="RXN-",Table2[[#This Row],[rxn]]="BIOSYN-BIODILAERO")</f>
        <v>1</v>
      </c>
      <c r="J199" s="1" t="str">
        <f>IF(Table2[[#This Row],[In GSM?]],_xlfn.TEXTAFTER(Table2[[#This Row],[rxn]],"RXN-",,,,"BIOMASS_RT_CLIM"),"")</f>
        <v>EX_man_e_REV-SPONT</v>
      </c>
      <c r="K199" s="1" t="str">
        <f>IF(Table2[[#This Row],[In GSM?]],_xlfn.TEXTBEFORE(SUBSTITUTE(Table2[[#This Row],[rxn name]],"_REV-","_FWD-"),"_FWD-",,,,Table2[[#This Row],[rxn name]]),"")</f>
        <v>EX_man_e</v>
      </c>
      <c r="L199" s="1" t="str">
        <f>IF(Table2[[#This Row],[In GSM?]],_xlfn.TEXTBEFORE(_xlfn.TEXTAFTER(Table2[[#This Row],[rxn name]],Table2[[#This Row],[b4 FWD/REV]]&amp;"_",,,,"FWD"),"-",,,,"FWD"),"")</f>
        <v>REV</v>
      </c>
      <c r="M199" s="1" cm="1">
        <f t="array" ref="M199">IF(Table2[[#This Row],[In GSM?]],_xlfn.SWITCH(Table2[[#This Row],[dir]],"FWD",Table2[[#This Row],[max]],"REV",-Table2[[#This Row],[min]])/1000,"")</f>
        <v>0</v>
      </c>
      <c r="N199" s="1" cm="1">
        <f t="array" ref="N199">IF(Table2[[#This Row],[In GSM?]],_xlfn.SWITCH(Table2[[#This Row],[dir]],"FWD",Table2[[#This Row],[min]],"REV",-Table2[[#This Row],[max]])/1000,"")</f>
        <v>0</v>
      </c>
      <c r="O199">
        <v>0</v>
      </c>
      <c r="P199">
        <v>0</v>
      </c>
      <c r="Q199" t="str">
        <v>EX_lys__L_e</v>
      </c>
      <c r="V199" s="5"/>
    </row>
    <row r="200" spans="1:22" ht="17" x14ac:dyDescent="0.25">
      <c r="A200" t="s">
        <v>1301</v>
      </c>
      <c r="B200">
        <v>0</v>
      </c>
      <c r="C200">
        <v>0</v>
      </c>
      <c r="E200" s="5" t="s">
        <v>107</v>
      </c>
      <c r="F200" s="1" t="str">
        <f t="shared" si="9"/>
        <v>RXN-EX_rib__D_e_FWD-SPONT</v>
      </c>
      <c r="G200" s="1">
        <f t="shared" si="10"/>
        <v>0</v>
      </c>
      <c r="H200" s="1">
        <f t="shared" si="11"/>
        <v>0</v>
      </c>
      <c r="I200" s="1" t="b">
        <f>OR(LEFT(Table2[[#This Row],[rxn]],4)="RXN-",Table2[[#This Row],[rxn]]="BIOSYN-BIODILAERO")</f>
        <v>1</v>
      </c>
      <c r="J200" s="1" t="str">
        <f>IF(Table2[[#This Row],[In GSM?]],_xlfn.TEXTAFTER(Table2[[#This Row],[rxn]],"RXN-",,,,"BIOMASS_RT_CLIM"),"")</f>
        <v>EX_rib__D_e_FWD-SPONT</v>
      </c>
      <c r="K200" s="1" t="str">
        <f>IF(Table2[[#This Row],[In GSM?]],_xlfn.TEXTBEFORE(SUBSTITUTE(Table2[[#This Row],[rxn name]],"_REV-","_FWD-"),"_FWD-",,,,Table2[[#This Row],[rxn name]]),"")</f>
        <v>EX_rib__D_e</v>
      </c>
      <c r="L200" s="1" t="str">
        <f>IF(Table2[[#This Row],[In GSM?]],_xlfn.TEXTBEFORE(_xlfn.TEXTAFTER(Table2[[#This Row],[rxn name]],Table2[[#This Row],[b4 FWD/REV]]&amp;"_",,,,"FWD"),"-",,,,"FWD"),"")</f>
        <v>FWD</v>
      </c>
      <c r="M200" s="1" cm="1">
        <f t="array" ref="M200">IF(Table2[[#This Row],[In GSM?]],_xlfn.SWITCH(Table2[[#This Row],[dir]],"FWD",Table2[[#This Row],[max]],"REV",-Table2[[#This Row],[min]])/1000,"")</f>
        <v>0</v>
      </c>
      <c r="N200" s="1" cm="1">
        <f t="array" ref="N200">IF(Table2[[#This Row],[In GSM?]],_xlfn.SWITCH(Table2[[#This Row],[dir]],"FWD",Table2[[#This Row],[min]],"REV",-Table2[[#This Row],[max]])/1000,"")</f>
        <v>0</v>
      </c>
      <c r="O200">
        <v>3.0235061109200001</v>
      </c>
      <c r="P200">
        <v>0</v>
      </c>
      <c r="Q200" t="str">
        <v>EX_met__L_e</v>
      </c>
      <c r="V200" s="5"/>
    </row>
    <row r="201" spans="1:22" ht="17" x14ac:dyDescent="0.25">
      <c r="A201" t="s">
        <v>1302</v>
      </c>
      <c r="B201">
        <v>0</v>
      </c>
      <c r="C201">
        <v>0</v>
      </c>
      <c r="E201" s="5" t="s">
        <v>108</v>
      </c>
      <c r="F201" s="1" t="str">
        <f t="shared" si="9"/>
        <v>RXN-EX_rib__D_e_REV-SPONT</v>
      </c>
      <c r="G201" s="1">
        <f t="shared" si="10"/>
        <v>0</v>
      </c>
      <c r="H201" s="1">
        <f t="shared" si="11"/>
        <v>0</v>
      </c>
      <c r="I201" s="1" t="b">
        <f>OR(LEFT(Table2[[#This Row],[rxn]],4)="RXN-",Table2[[#This Row],[rxn]]="BIOSYN-BIODILAERO")</f>
        <v>1</v>
      </c>
      <c r="J201" s="1" t="str">
        <f>IF(Table2[[#This Row],[In GSM?]],_xlfn.TEXTAFTER(Table2[[#This Row],[rxn]],"RXN-",,,,"BIOMASS_RT_CLIM"),"")</f>
        <v>EX_rib__D_e_REV-SPONT</v>
      </c>
      <c r="K201" s="1" t="str">
        <f>IF(Table2[[#This Row],[In GSM?]],_xlfn.TEXTBEFORE(SUBSTITUTE(Table2[[#This Row],[rxn name]],"_REV-","_FWD-"),"_FWD-",,,,Table2[[#This Row],[rxn name]]),"")</f>
        <v>EX_rib__D_e</v>
      </c>
      <c r="L201" s="1" t="str">
        <f>IF(Table2[[#This Row],[In GSM?]],_xlfn.TEXTBEFORE(_xlfn.TEXTAFTER(Table2[[#This Row],[rxn name]],Table2[[#This Row],[b4 FWD/REV]]&amp;"_",,,,"FWD"),"-",,,,"FWD"),"")</f>
        <v>REV</v>
      </c>
      <c r="M201" s="1" cm="1">
        <f t="array" ref="M201">IF(Table2[[#This Row],[In GSM?]],_xlfn.SWITCH(Table2[[#This Row],[dir]],"FWD",Table2[[#This Row],[max]],"REV",-Table2[[#This Row],[min]])/1000,"")</f>
        <v>0</v>
      </c>
      <c r="N201" s="1" cm="1">
        <f t="array" ref="N201">IF(Table2[[#This Row],[In GSM?]],_xlfn.SWITCH(Table2[[#This Row],[dir]],"FWD",Table2[[#This Row],[min]],"REV",-Table2[[#This Row],[max]])/1000,"")</f>
        <v>0</v>
      </c>
      <c r="O201">
        <v>0</v>
      </c>
      <c r="P201">
        <v>0</v>
      </c>
      <c r="Q201" t="str">
        <v>EX_met__L_e</v>
      </c>
      <c r="V201" s="5"/>
    </row>
    <row r="202" spans="1:22" ht="17" x14ac:dyDescent="0.25">
      <c r="A202" t="s">
        <v>1303</v>
      </c>
      <c r="B202">
        <v>0</v>
      </c>
      <c r="C202">
        <v>0</v>
      </c>
      <c r="E202" s="5" t="s">
        <v>109</v>
      </c>
      <c r="F202" s="1" t="str">
        <f t="shared" si="9"/>
        <v>RXN-EX_xyl__D_e_FWD-SPONT</v>
      </c>
      <c r="G202" s="1">
        <f t="shared" si="10"/>
        <v>0</v>
      </c>
      <c r="H202" s="1">
        <f t="shared" si="11"/>
        <v>0</v>
      </c>
      <c r="I202" s="1" t="b">
        <f>OR(LEFT(Table2[[#This Row],[rxn]],4)="RXN-",Table2[[#This Row],[rxn]]="BIOSYN-BIODILAERO")</f>
        <v>1</v>
      </c>
      <c r="J202" s="1" t="str">
        <f>IF(Table2[[#This Row],[In GSM?]],_xlfn.TEXTAFTER(Table2[[#This Row],[rxn]],"RXN-",,,,"BIOMASS_RT_CLIM"),"")</f>
        <v>EX_xyl__D_e_FWD-SPONT</v>
      </c>
      <c r="K202" s="1" t="str">
        <f>IF(Table2[[#This Row],[In GSM?]],_xlfn.TEXTBEFORE(SUBSTITUTE(Table2[[#This Row],[rxn name]],"_REV-","_FWD-"),"_FWD-",,,,Table2[[#This Row],[rxn name]]),"")</f>
        <v>EX_xyl__D_e</v>
      </c>
      <c r="L202" s="1" t="str">
        <f>IF(Table2[[#This Row],[In GSM?]],_xlfn.TEXTBEFORE(_xlfn.TEXTAFTER(Table2[[#This Row],[rxn name]],Table2[[#This Row],[b4 FWD/REV]]&amp;"_",,,,"FWD"),"-",,,,"FWD"),"")</f>
        <v>FWD</v>
      </c>
      <c r="M202" s="1" cm="1">
        <f t="array" ref="M202">IF(Table2[[#This Row],[In GSM?]],_xlfn.SWITCH(Table2[[#This Row],[dir]],"FWD",Table2[[#This Row],[max]],"REV",-Table2[[#This Row],[min]])/1000,"")</f>
        <v>0</v>
      </c>
      <c r="N202" s="1" cm="1">
        <f t="array" ref="N202">IF(Table2[[#This Row],[In GSM?]],_xlfn.SWITCH(Table2[[#This Row],[dir]],"FWD",Table2[[#This Row],[min]],"REV",-Table2[[#This Row],[max]])/1000,"")</f>
        <v>0</v>
      </c>
      <c r="O202">
        <v>2.35489183871</v>
      </c>
      <c r="P202">
        <v>0</v>
      </c>
      <c r="Q202" t="str">
        <v>EX_phe__L_e</v>
      </c>
      <c r="V202" s="5"/>
    </row>
    <row r="203" spans="1:22" ht="17" x14ac:dyDescent="0.25">
      <c r="A203" t="s">
        <v>1304</v>
      </c>
      <c r="B203">
        <v>0</v>
      </c>
      <c r="C203">
        <v>0</v>
      </c>
      <c r="E203" s="5" t="s">
        <v>110</v>
      </c>
      <c r="F203" s="1" t="str">
        <f t="shared" si="9"/>
        <v>RXN-EX_xyl__D_e_REV-SPONT</v>
      </c>
      <c r="G203" s="1">
        <f t="shared" si="10"/>
        <v>0</v>
      </c>
      <c r="H203" s="1">
        <f t="shared" si="11"/>
        <v>0</v>
      </c>
      <c r="I203" s="1" t="b">
        <f>OR(LEFT(Table2[[#This Row],[rxn]],4)="RXN-",Table2[[#This Row],[rxn]]="BIOSYN-BIODILAERO")</f>
        <v>1</v>
      </c>
      <c r="J203" s="1" t="str">
        <f>IF(Table2[[#This Row],[In GSM?]],_xlfn.TEXTAFTER(Table2[[#This Row],[rxn]],"RXN-",,,,"BIOMASS_RT_CLIM"),"")</f>
        <v>EX_xyl__D_e_REV-SPONT</v>
      </c>
      <c r="K203" s="1" t="str">
        <f>IF(Table2[[#This Row],[In GSM?]],_xlfn.TEXTBEFORE(SUBSTITUTE(Table2[[#This Row],[rxn name]],"_REV-","_FWD-"),"_FWD-",,,,Table2[[#This Row],[rxn name]]),"")</f>
        <v>EX_xyl__D_e</v>
      </c>
      <c r="L203" s="1" t="str">
        <f>IF(Table2[[#This Row],[In GSM?]],_xlfn.TEXTBEFORE(_xlfn.TEXTAFTER(Table2[[#This Row],[rxn name]],Table2[[#This Row],[b4 FWD/REV]]&amp;"_",,,,"FWD"),"-",,,,"FWD"),"")</f>
        <v>REV</v>
      </c>
      <c r="M203" s="1" cm="1">
        <f t="array" ref="M203">IF(Table2[[#This Row],[In GSM?]],_xlfn.SWITCH(Table2[[#This Row],[dir]],"FWD",Table2[[#This Row],[max]],"REV",-Table2[[#This Row],[min]])/1000,"")</f>
        <v>0</v>
      </c>
      <c r="N203" s="1" cm="1">
        <f t="array" ref="N203">IF(Table2[[#This Row],[In GSM?]],_xlfn.SWITCH(Table2[[#This Row],[dir]],"FWD",Table2[[#This Row],[min]],"REV",-Table2[[#This Row],[max]])/1000,"")</f>
        <v>0</v>
      </c>
      <c r="O203">
        <v>0</v>
      </c>
      <c r="P203">
        <v>0</v>
      </c>
      <c r="Q203" t="str">
        <v>EX_phe__L_e</v>
      </c>
      <c r="V203" s="5"/>
    </row>
    <row r="204" spans="1:22" ht="17" x14ac:dyDescent="0.25">
      <c r="A204" t="s">
        <v>1305</v>
      </c>
      <c r="B204">
        <v>0</v>
      </c>
      <c r="C204">
        <v>0</v>
      </c>
      <c r="E204" s="5" t="s">
        <v>3654</v>
      </c>
      <c r="F204" s="1" t="str">
        <f t="shared" si="9"/>
        <v>RXN-EX_dca_e_FWD-SPONT</v>
      </c>
      <c r="G204" s="1">
        <f t="shared" si="10"/>
        <v>1453.7743651999999</v>
      </c>
      <c r="H204" s="1">
        <f t="shared" si="11"/>
        <v>0</v>
      </c>
      <c r="I204" s="1" t="b">
        <f>OR(LEFT(Table2[[#This Row],[rxn]],4)="RXN-",Table2[[#This Row],[rxn]]="BIOSYN-BIODILAERO")</f>
        <v>1</v>
      </c>
      <c r="J204" s="1" t="str">
        <f>IF(Table2[[#This Row],[In GSM?]],_xlfn.TEXTAFTER(Table2[[#This Row],[rxn]],"RXN-",,,,"BIOMASS_RT_CLIM"),"")</f>
        <v>EX_dca_e_FWD-SPONT</v>
      </c>
      <c r="K204" s="1" t="str">
        <f>IF(Table2[[#This Row],[In GSM?]],_xlfn.TEXTBEFORE(SUBSTITUTE(Table2[[#This Row],[rxn name]],"_REV-","_FWD-"),"_FWD-",,,,Table2[[#This Row],[rxn name]]),"")</f>
        <v>EX_dca_e</v>
      </c>
      <c r="L204" s="1" t="str">
        <f>IF(Table2[[#This Row],[In GSM?]],_xlfn.TEXTBEFORE(_xlfn.TEXTAFTER(Table2[[#This Row],[rxn name]],Table2[[#This Row],[b4 FWD/REV]]&amp;"_",,,,"FWD"),"-",,,,"FWD"),"")</f>
        <v>FWD</v>
      </c>
      <c r="M204" s="1" cm="1">
        <f t="array" ref="M204">IF(Table2[[#This Row],[In GSM?]],_xlfn.SWITCH(Table2[[#This Row],[dir]],"FWD",Table2[[#This Row],[max]],"REV",-Table2[[#This Row],[min]])/1000,"")</f>
        <v>1.4537743651999999</v>
      </c>
      <c r="N204" s="1" cm="1">
        <f t="array" ref="N204">IF(Table2[[#This Row],[In GSM?]],_xlfn.SWITCH(Table2[[#This Row],[dir]],"FWD",Table2[[#This Row],[min]],"REV",-Table2[[#This Row],[max]])/1000,"")</f>
        <v>0</v>
      </c>
      <c r="O204">
        <v>4.3624645586500002</v>
      </c>
      <c r="P204">
        <v>0</v>
      </c>
      <c r="Q204" t="str">
        <v>EX_pro__L_e</v>
      </c>
      <c r="V204" s="5"/>
    </row>
    <row r="205" spans="1:22" ht="17" x14ac:dyDescent="0.25">
      <c r="A205" t="s">
        <v>1306</v>
      </c>
      <c r="B205">
        <v>0</v>
      </c>
      <c r="C205">
        <v>0</v>
      </c>
      <c r="E205" s="5" t="s">
        <v>111</v>
      </c>
      <c r="F205" s="1" t="str">
        <f t="shared" si="9"/>
        <v>RXN-EX_dca_e_REV-SPONT</v>
      </c>
      <c r="G205" s="1">
        <f t="shared" si="10"/>
        <v>0</v>
      </c>
      <c r="H205" s="1">
        <f t="shared" si="11"/>
        <v>0</v>
      </c>
      <c r="I205" s="1" t="b">
        <f>OR(LEFT(Table2[[#This Row],[rxn]],4)="RXN-",Table2[[#This Row],[rxn]]="BIOSYN-BIODILAERO")</f>
        <v>1</v>
      </c>
      <c r="J205" s="1" t="str">
        <f>IF(Table2[[#This Row],[In GSM?]],_xlfn.TEXTAFTER(Table2[[#This Row],[rxn]],"RXN-",,,,"BIOMASS_RT_CLIM"),"")</f>
        <v>EX_dca_e_REV-SPONT</v>
      </c>
      <c r="K205" s="1" t="str">
        <f>IF(Table2[[#This Row],[In GSM?]],_xlfn.TEXTBEFORE(SUBSTITUTE(Table2[[#This Row],[rxn name]],"_REV-","_FWD-"),"_FWD-",,,,Table2[[#This Row],[rxn name]]),"")</f>
        <v>EX_dca_e</v>
      </c>
      <c r="L205" s="1" t="str">
        <f>IF(Table2[[#This Row],[In GSM?]],_xlfn.TEXTBEFORE(_xlfn.TEXTAFTER(Table2[[#This Row],[rxn name]],Table2[[#This Row],[b4 FWD/REV]]&amp;"_",,,,"FWD"),"-",,,,"FWD"),"")</f>
        <v>REV</v>
      </c>
      <c r="M205" s="1" cm="1">
        <f t="array" ref="M205">IF(Table2[[#This Row],[In GSM?]],_xlfn.SWITCH(Table2[[#This Row],[dir]],"FWD",Table2[[#This Row],[max]],"REV",-Table2[[#This Row],[min]])/1000,"")</f>
        <v>0</v>
      </c>
      <c r="N205" s="1" cm="1">
        <f t="array" ref="N205">IF(Table2[[#This Row],[In GSM?]],_xlfn.SWITCH(Table2[[#This Row],[dir]],"FWD",Table2[[#This Row],[min]],"REV",-Table2[[#This Row],[max]])/1000,"")</f>
        <v>0</v>
      </c>
      <c r="O205">
        <v>0</v>
      </c>
      <c r="P205">
        <v>0</v>
      </c>
      <c r="Q205" t="str">
        <v>EX_pro__L_e</v>
      </c>
      <c r="V205" s="5"/>
    </row>
    <row r="206" spans="1:22" ht="17" x14ac:dyDescent="0.25">
      <c r="A206" t="s">
        <v>1307</v>
      </c>
      <c r="B206">
        <v>0</v>
      </c>
      <c r="C206">
        <v>0</v>
      </c>
      <c r="E206" s="5" t="s">
        <v>112</v>
      </c>
      <c r="F206" s="1" t="str">
        <f t="shared" si="9"/>
        <v>RXN-EX_dcyt_e_FWD-SPONT</v>
      </c>
      <c r="G206" s="1">
        <f t="shared" si="10"/>
        <v>0</v>
      </c>
      <c r="H206" s="1">
        <f t="shared" si="11"/>
        <v>0</v>
      </c>
      <c r="I206" s="1" t="b">
        <f>OR(LEFT(Table2[[#This Row],[rxn]],4)="RXN-",Table2[[#This Row],[rxn]]="BIOSYN-BIODILAERO")</f>
        <v>1</v>
      </c>
      <c r="J206" s="1" t="str">
        <f>IF(Table2[[#This Row],[In GSM?]],_xlfn.TEXTAFTER(Table2[[#This Row],[rxn]],"RXN-",,,,"BIOMASS_RT_CLIM"),"")</f>
        <v>EX_dcyt_e_FWD-SPONT</v>
      </c>
      <c r="K206" s="1" t="str">
        <f>IF(Table2[[#This Row],[In GSM?]],_xlfn.TEXTBEFORE(SUBSTITUTE(Table2[[#This Row],[rxn name]],"_REV-","_FWD-"),"_FWD-",,,,Table2[[#This Row],[rxn name]]),"")</f>
        <v>EX_dcyt_e</v>
      </c>
      <c r="L206" s="1" t="str">
        <f>IF(Table2[[#This Row],[In GSM?]],_xlfn.TEXTBEFORE(_xlfn.TEXTAFTER(Table2[[#This Row],[rxn name]],Table2[[#This Row],[b4 FWD/REV]]&amp;"_",,,,"FWD"),"-",,,,"FWD"),"")</f>
        <v>FWD</v>
      </c>
      <c r="M206" s="1" cm="1">
        <f t="array" ref="M206">IF(Table2[[#This Row],[In GSM?]],_xlfn.SWITCH(Table2[[#This Row],[dir]],"FWD",Table2[[#This Row],[max]],"REV",-Table2[[#This Row],[min]])/1000,"")</f>
        <v>0</v>
      </c>
      <c r="N206" s="1" cm="1">
        <f t="array" ref="N206">IF(Table2[[#This Row],[In GSM?]],_xlfn.SWITCH(Table2[[#This Row],[dir]],"FWD",Table2[[#This Row],[min]],"REV",-Table2[[#This Row],[max]])/1000,"")</f>
        <v>0</v>
      </c>
      <c r="O206">
        <v>8.8667363152899998</v>
      </c>
      <c r="P206">
        <v>0</v>
      </c>
      <c r="Q206" t="str">
        <v>EX_ser__L_e</v>
      </c>
      <c r="V206" s="5"/>
    </row>
    <row r="207" spans="1:22" ht="17" x14ac:dyDescent="0.25">
      <c r="A207" t="s">
        <v>1308</v>
      </c>
      <c r="B207">
        <v>0</v>
      </c>
      <c r="C207">
        <v>4.0024799289769204</v>
      </c>
      <c r="E207" s="5" t="s">
        <v>113</v>
      </c>
      <c r="F207" s="1" t="str">
        <f t="shared" si="9"/>
        <v>RXN-EX_dcyt_e_REV-SPONT</v>
      </c>
      <c r="G207" s="1">
        <f t="shared" si="10"/>
        <v>0</v>
      </c>
      <c r="H207" s="1">
        <f t="shared" si="11"/>
        <v>0</v>
      </c>
      <c r="I207" s="1" t="b">
        <f>OR(LEFT(Table2[[#This Row],[rxn]],4)="RXN-",Table2[[#This Row],[rxn]]="BIOSYN-BIODILAERO")</f>
        <v>1</v>
      </c>
      <c r="J207" s="1" t="str">
        <f>IF(Table2[[#This Row],[In GSM?]],_xlfn.TEXTAFTER(Table2[[#This Row],[rxn]],"RXN-",,,,"BIOMASS_RT_CLIM"),"")</f>
        <v>EX_dcyt_e_REV-SPONT</v>
      </c>
      <c r="K207" s="1" t="str">
        <f>IF(Table2[[#This Row],[In GSM?]],_xlfn.TEXTBEFORE(SUBSTITUTE(Table2[[#This Row],[rxn name]],"_REV-","_FWD-"),"_FWD-",,,,Table2[[#This Row],[rxn name]]),"")</f>
        <v>EX_dcyt_e</v>
      </c>
      <c r="L207" s="1" t="str">
        <f>IF(Table2[[#This Row],[In GSM?]],_xlfn.TEXTBEFORE(_xlfn.TEXTAFTER(Table2[[#This Row],[rxn name]],Table2[[#This Row],[b4 FWD/REV]]&amp;"_",,,,"FWD"),"-",,,,"FWD"),"")</f>
        <v>REV</v>
      </c>
      <c r="M207" s="1" cm="1">
        <f t="array" ref="M207">IF(Table2[[#This Row],[In GSM?]],_xlfn.SWITCH(Table2[[#This Row],[dir]],"FWD",Table2[[#This Row],[max]],"REV",-Table2[[#This Row],[min]])/1000,"")</f>
        <v>0</v>
      </c>
      <c r="N207" s="1" cm="1">
        <f t="array" ref="N207">IF(Table2[[#This Row],[In GSM?]],_xlfn.SWITCH(Table2[[#This Row],[dir]],"FWD",Table2[[#This Row],[min]],"REV",-Table2[[#This Row],[max]])/1000,"")</f>
        <v>0</v>
      </c>
      <c r="O207">
        <v>0</v>
      </c>
      <c r="P207">
        <v>0</v>
      </c>
      <c r="Q207" t="str">
        <v>EX_ser__L_e</v>
      </c>
      <c r="V207" s="5"/>
    </row>
    <row r="208" spans="1:22" ht="17" x14ac:dyDescent="0.25">
      <c r="A208" t="s">
        <v>1309</v>
      </c>
      <c r="B208">
        <v>0</v>
      </c>
      <c r="C208">
        <v>4.0024799289769204</v>
      </c>
      <c r="E208" s="5" t="s">
        <v>3655</v>
      </c>
      <c r="F208" s="1" t="str">
        <f t="shared" si="9"/>
        <v>RXN-EX_dttp_e_FWD-SPONT</v>
      </c>
      <c r="G208" s="1">
        <f t="shared" si="10"/>
        <v>2093.4143976999999</v>
      </c>
      <c r="H208" s="1">
        <f t="shared" si="11"/>
        <v>0</v>
      </c>
      <c r="I208" s="1" t="b">
        <f>OR(LEFT(Table2[[#This Row],[rxn]],4)="RXN-",Table2[[#This Row],[rxn]]="BIOSYN-BIODILAERO")</f>
        <v>1</v>
      </c>
      <c r="J208" s="1" t="str">
        <f>IF(Table2[[#This Row],[In GSM?]],_xlfn.TEXTAFTER(Table2[[#This Row],[rxn]],"RXN-",,,,"BIOMASS_RT_CLIM"),"")</f>
        <v>EX_dttp_e_FWD-SPONT</v>
      </c>
      <c r="K208" s="1" t="str">
        <f>IF(Table2[[#This Row],[In GSM?]],_xlfn.TEXTBEFORE(SUBSTITUTE(Table2[[#This Row],[rxn name]],"_REV-","_FWD-"),"_FWD-",,,,Table2[[#This Row],[rxn name]]),"")</f>
        <v>EX_dttp_e</v>
      </c>
      <c r="L208" s="1" t="str">
        <f>IF(Table2[[#This Row],[In GSM?]],_xlfn.TEXTBEFORE(_xlfn.TEXTAFTER(Table2[[#This Row],[rxn name]],Table2[[#This Row],[b4 FWD/REV]]&amp;"_",,,,"FWD"),"-",,,,"FWD"),"")</f>
        <v>FWD</v>
      </c>
      <c r="M208" s="1" cm="1">
        <f t="array" ref="M208">IF(Table2[[#This Row],[In GSM?]],_xlfn.SWITCH(Table2[[#This Row],[dir]],"FWD",Table2[[#This Row],[max]],"REV",-Table2[[#This Row],[min]])/1000,"")</f>
        <v>2.0934143976999997</v>
      </c>
      <c r="N208" s="1" cm="1">
        <f t="array" ref="N208">IF(Table2[[#This Row],[In GSM?]],_xlfn.SWITCH(Table2[[#This Row],[dir]],"FWD",Table2[[#This Row],[min]],"REV",-Table2[[#This Row],[max]])/1000,"")</f>
        <v>0</v>
      </c>
      <c r="O208">
        <v>0</v>
      </c>
      <c r="P208">
        <v>0</v>
      </c>
      <c r="Q208" t="str">
        <v>EX_srb__L_e</v>
      </c>
      <c r="V208" s="5"/>
    </row>
    <row r="209" spans="1:22" ht="17" x14ac:dyDescent="0.25">
      <c r="A209" t="s">
        <v>1310</v>
      </c>
      <c r="B209">
        <v>0</v>
      </c>
      <c r="C209">
        <v>3.9361815209551598</v>
      </c>
      <c r="E209" s="5" t="s">
        <v>3656</v>
      </c>
      <c r="F209" s="1" t="str">
        <f t="shared" si="9"/>
        <v>RXN-EX_dttp_e_REV-SPONT</v>
      </c>
      <c r="G209" s="1">
        <f t="shared" si="10"/>
        <v>0</v>
      </c>
      <c r="H209" s="1">
        <f t="shared" si="11"/>
        <v>0</v>
      </c>
      <c r="I209" s="1" t="b">
        <f>OR(LEFT(Table2[[#This Row],[rxn]],4)="RXN-",Table2[[#This Row],[rxn]]="BIOSYN-BIODILAERO")</f>
        <v>1</v>
      </c>
      <c r="J209" s="1" t="str">
        <f>IF(Table2[[#This Row],[In GSM?]],_xlfn.TEXTAFTER(Table2[[#This Row],[rxn]],"RXN-",,,,"BIOMASS_RT_CLIM"),"")</f>
        <v>EX_dttp_e_REV-SPONT</v>
      </c>
      <c r="K209" s="1" t="str">
        <f>IF(Table2[[#This Row],[In GSM?]],_xlfn.TEXTBEFORE(SUBSTITUTE(Table2[[#This Row],[rxn name]],"_REV-","_FWD-"),"_FWD-",,,,Table2[[#This Row],[rxn name]]),"")</f>
        <v>EX_dttp_e</v>
      </c>
      <c r="L209" s="1" t="str">
        <f>IF(Table2[[#This Row],[In GSM?]],_xlfn.TEXTBEFORE(_xlfn.TEXTAFTER(Table2[[#This Row],[rxn name]],Table2[[#This Row],[b4 FWD/REV]]&amp;"_",,,,"FWD"),"-",,,,"FWD"),"")</f>
        <v>REV</v>
      </c>
      <c r="M209" s="1" cm="1">
        <f t="array" ref="M209">IF(Table2[[#This Row],[In GSM?]],_xlfn.SWITCH(Table2[[#This Row],[dir]],"FWD",Table2[[#This Row],[max]],"REV",-Table2[[#This Row],[min]])/1000,"")</f>
        <v>0</v>
      </c>
      <c r="N209" s="1" cm="1">
        <f t="array" ref="N209">IF(Table2[[#This Row],[In GSM?]],_xlfn.SWITCH(Table2[[#This Row],[dir]],"FWD",Table2[[#This Row],[min]],"REV",-Table2[[#This Row],[max]])/1000,"")</f>
        <v>0</v>
      </c>
      <c r="O209">
        <v>0</v>
      </c>
      <c r="P209">
        <v>0</v>
      </c>
      <c r="Q209" t="str">
        <v>EX_srb__L_e</v>
      </c>
      <c r="V209" s="5"/>
    </row>
    <row r="210" spans="1:22" ht="17" x14ac:dyDescent="0.25">
      <c r="A210" t="s">
        <v>1311</v>
      </c>
      <c r="B210">
        <v>0</v>
      </c>
      <c r="C210">
        <v>1.8299294602407501</v>
      </c>
      <c r="E210" s="5" t="s">
        <v>3657</v>
      </c>
      <c r="F210" s="1" t="str">
        <f t="shared" si="9"/>
        <v>RXN-EX_epist_e_FWD-SPONT</v>
      </c>
      <c r="G210" s="1">
        <f t="shared" si="10"/>
        <v>453.12823343999997</v>
      </c>
      <c r="H210" s="1">
        <f t="shared" si="11"/>
        <v>0</v>
      </c>
      <c r="I210" s="1" t="b">
        <f>OR(LEFT(Table2[[#This Row],[rxn]],4)="RXN-",Table2[[#This Row],[rxn]]="BIOSYN-BIODILAERO")</f>
        <v>1</v>
      </c>
      <c r="J210" s="1" t="str">
        <f>IF(Table2[[#This Row],[In GSM?]],_xlfn.TEXTAFTER(Table2[[#This Row],[rxn]],"RXN-",,,,"BIOMASS_RT_CLIM"),"")</f>
        <v>EX_epist_e_FWD-SPONT</v>
      </c>
      <c r="K210" s="1" t="str">
        <f>IF(Table2[[#This Row],[In GSM?]],_xlfn.TEXTBEFORE(SUBSTITUTE(Table2[[#This Row],[rxn name]],"_REV-","_FWD-"),"_FWD-",,,,Table2[[#This Row],[rxn name]]),"")</f>
        <v>EX_epist_e</v>
      </c>
      <c r="L210" s="1" t="str">
        <f>IF(Table2[[#This Row],[In GSM?]],_xlfn.TEXTBEFORE(_xlfn.TEXTAFTER(Table2[[#This Row],[rxn name]],Table2[[#This Row],[b4 FWD/REV]]&amp;"_",,,,"FWD"),"-",,,,"FWD"),"")</f>
        <v>FWD</v>
      </c>
      <c r="M210" s="1" cm="1">
        <f t="array" ref="M210">IF(Table2[[#This Row],[In GSM?]],_xlfn.SWITCH(Table2[[#This Row],[dir]],"FWD",Table2[[#This Row],[max]],"REV",-Table2[[#This Row],[min]])/1000,"")</f>
        <v>0.45312823343999997</v>
      </c>
      <c r="N210" s="1" cm="1">
        <f t="array" ref="N210">IF(Table2[[#This Row],[In GSM?]],_xlfn.SWITCH(Table2[[#This Row],[dir]],"FWD",Table2[[#This Row],[min]],"REV",-Table2[[#This Row],[max]])/1000,"")</f>
        <v>0</v>
      </c>
      <c r="O210">
        <v>5.7946451575999998</v>
      </c>
      <c r="P210">
        <v>0</v>
      </c>
      <c r="Q210" t="str">
        <v>EX_thr__L_e</v>
      </c>
      <c r="V210" s="5"/>
    </row>
    <row r="211" spans="1:22" ht="17" x14ac:dyDescent="0.25">
      <c r="A211" t="s">
        <v>1312</v>
      </c>
      <c r="B211">
        <v>0</v>
      </c>
      <c r="C211">
        <v>1.8299294602407501</v>
      </c>
      <c r="E211" s="5" t="s">
        <v>3658</v>
      </c>
      <c r="F211" s="1" t="str">
        <f t="shared" si="9"/>
        <v>RXN-EX_epist_e_REV-SPONT</v>
      </c>
      <c r="G211" s="1">
        <f t="shared" si="10"/>
        <v>0</v>
      </c>
      <c r="H211" s="1">
        <f t="shared" si="11"/>
        <v>0</v>
      </c>
      <c r="I211" s="1" t="b">
        <f>OR(LEFT(Table2[[#This Row],[rxn]],4)="RXN-",Table2[[#This Row],[rxn]]="BIOSYN-BIODILAERO")</f>
        <v>1</v>
      </c>
      <c r="J211" s="1" t="str">
        <f>IF(Table2[[#This Row],[In GSM?]],_xlfn.TEXTAFTER(Table2[[#This Row],[rxn]],"RXN-",,,,"BIOMASS_RT_CLIM"),"")</f>
        <v>EX_epist_e_REV-SPONT</v>
      </c>
      <c r="K211" s="1" t="str">
        <f>IF(Table2[[#This Row],[In GSM?]],_xlfn.TEXTBEFORE(SUBSTITUTE(Table2[[#This Row],[rxn name]],"_REV-","_FWD-"),"_FWD-",,,,Table2[[#This Row],[rxn name]]),"")</f>
        <v>EX_epist_e</v>
      </c>
      <c r="L211" s="1" t="str">
        <f>IF(Table2[[#This Row],[In GSM?]],_xlfn.TEXTBEFORE(_xlfn.TEXTAFTER(Table2[[#This Row],[rxn name]],Table2[[#This Row],[b4 FWD/REV]]&amp;"_",,,,"FWD"),"-",,,,"FWD"),"")</f>
        <v>REV</v>
      </c>
      <c r="M211" s="1" cm="1">
        <f t="array" ref="M211">IF(Table2[[#This Row],[In GSM?]],_xlfn.SWITCH(Table2[[#This Row],[dir]],"FWD",Table2[[#This Row],[max]],"REV",-Table2[[#This Row],[min]])/1000,"")</f>
        <v>0</v>
      </c>
      <c r="N211" s="1" cm="1">
        <f t="array" ref="N211">IF(Table2[[#This Row],[In GSM?]],_xlfn.SWITCH(Table2[[#This Row],[dir]],"FWD",Table2[[#This Row],[min]],"REV",-Table2[[#This Row],[max]])/1000,"")</f>
        <v>0</v>
      </c>
      <c r="O211">
        <v>0</v>
      </c>
      <c r="P211">
        <v>0</v>
      </c>
      <c r="Q211" t="str">
        <v>EX_thr__L_e</v>
      </c>
      <c r="V211" s="5"/>
    </row>
    <row r="212" spans="1:22" ht="17" x14ac:dyDescent="0.25">
      <c r="A212" t="s">
        <v>1313</v>
      </c>
      <c r="B212">
        <v>0</v>
      </c>
      <c r="C212" s="2">
        <v>1.0000000000002999E-5</v>
      </c>
      <c r="E212" s="5" t="s">
        <v>3659</v>
      </c>
      <c r="F212" s="1" t="str">
        <f t="shared" si="9"/>
        <v>RXN-EX_ergst_e_FWD-SPONT</v>
      </c>
      <c r="G212" s="1">
        <f t="shared" si="10"/>
        <v>442.16927980999998</v>
      </c>
      <c r="H212" s="1">
        <f t="shared" si="11"/>
        <v>0</v>
      </c>
      <c r="I212" s="1" t="b">
        <f>OR(LEFT(Table2[[#This Row],[rxn]],4)="RXN-",Table2[[#This Row],[rxn]]="BIOSYN-BIODILAERO")</f>
        <v>1</v>
      </c>
      <c r="J212" s="1" t="str">
        <f>IF(Table2[[#This Row],[In GSM?]],_xlfn.TEXTAFTER(Table2[[#This Row],[rxn]],"RXN-",,,,"BIOMASS_RT_CLIM"),"")</f>
        <v>EX_ergst_e_FWD-SPONT</v>
      </c>
      <c r="K212" s="1" t="str">
        <f>IF(Table2[[#This Row],[In GSM?]],_xlfn.TEXTBEFORE(SUBSTITUTE(Table2[[#This Row],[rxn name]],"_REV-","_FWD-"),"_FWD-",,,,Table2[[#This Row],[rxn name]]),"")</f>
        <v>EX_ergst_e</v>
      </c>
      <c r="L212" s="1" t="str">
        <f>IF(Table2[[#This Row],[In GSM?]],_xlfn.TEXTBEFORE(_xlfn.TEXTAFTER(Table2[[#This Row],[rxn name]],Table2[[#This Row],[b4 FWD/REV]]&amp;"_",,,,"FWD"),"-",,,,"FWD"),"")</f>
        <v>FWD</v>
      </c>
      <c r="M212" s="1" cm="1">
        <f t="array" ref="M212">IF(Table2[[#This Row],[In GSM?]],_xlfn.SWITCH(Table2[[#This Row],[dir]],"FWD",Table2[[#This Row],[max]],"REV",-Table2[[#This Row],[min]])/1000,"")</f>
        <v>0.44216927980999998</v>
      </c>
      <c r="N212" s="1" cm="1">
        <f t="array" ref="N212">IF(Table2[[#This Row],[In GSM?]],_xlfn.SWITCH(Table2[[#This Row],[dir]],"FWD",Table2[[#This Row],[min]],"REV",-Table2[[#This Row],[max]])/1000,"")</f>
        <v>0</v>
      </c>
      <c r="O212">
        <v>0</v>
      </c>
      <c r="P212">
        <v>0</v>
      </c>
      <c r="Q212" t="str">
        <v>EX_trp__L_e</v>
      </c>
      <c r="V212" s="5"/>
    </row>
    <row r="213" spans="1:22" ht="17" x14ac:dyDescent="0.25">
      <c r="A213" t="s">
        <v>1314</v>
      </c>
      <c r="B213">
        <v>0</v>
      </c>
      <c r="C213">
        <v>0</v>
      </c>
      <c r="E213" s="5" t="s">
        <v>3660</v>
      </c>
      <c r="F213" s="1" t="str">
        <f t="shared" si="9"/>
        <v>RXN-EX_ergst_e_REV-SPONT</v>
      </c>
      <c r="G213" s="1">
        <f t="shared" si="10"/>
        <v>0</v>
      </c>
      <c r="H213" s="1">
        <f t="shared" si="11"/>
        <v>0</v>
      </c>
      <c r="I213" s="1" t="b">
        <f>OR(LEFT(Table2[[#This Row],[rxn]],4)="RXN-",Table2[[#This Row],[rxn]]="BIOSYN-BIODILAERO")</f>
        <v>1</v>
      </c>
      <c r="J213" s="1" t="str">
        <f>IF(Table2[[#This Row],[In GSM?]],_xlfn.TEXTAFTER(Table2[[#This Row],[rxn]],"RXN-",,,,"BIOMASS_RT_CLIM"),"")</f>
        <v>EX_ergst_e_REV-SPONT</v>
      </c>
      <c r="K213" s="1" t="str">
        <f>IF(Table2[[#This Row],[In GSM?]],_xlfn.TEXTBEFORE(SUBSTITUTE(Table2[[#This Row],[rxn name]],"_REV-","_FWD-"),"_FWD-",,,,Table2[[#This Row],[rxn name]]),"")</f>
        <v>EX_ergst_e</v>
      </c>
      <c r="L213" s="1" t="str">
        <f>IF(Table2[[#This Row],[In GSM?]],_xlfn.TEXTBEFORE(_xlfn.TEXTAFTER(Table2[[#This Row],[rxn name]],Table2[[#This Row],[b4 FWD/REV]]&amp;"_",,,,"FWD"),"-",,,,"FWD"),"")</f>
        <v>REV</v>
      </c>
      <c r="M213" s="1" cm="1">
        <f t="array" ref="M213">IF(Table2[[#This Row],[In GSM?]],_xlfn.SWITCH(Table2[[#This Row],[dir]],"FWD",Table2[[#This Row],[max]],"REV",-Table2[[#This Row],[min]])/1000,"")</f>
        <v>0</v>
      </c>
      <c r="N213" s="1" cm="1">
        <f t="array" ref="N213">IF(Table2[[#This Row],[In GSM?]],_xlfn.SWITCH(Table2[[#This Row],[dir]],"FWD",Table2[[#This Row],[min]],"REV",-Table2[[#This Row],[max]])/1000,"")</f>
        <v>0</v>
      </c>
      <c r="O213">
        <v>0</v>
      </c>
      <c r="P213">
        <v>0</v>
      </c>
      <c r="Q213" t="str">
        <v>EX_trp__L_e</v>
      </c>
      <c r="V213" s="5"/>
    </row>
    <row r="214" spans="1:22" ht="17" x14ac:dyDescent="0.25">
      <c r="A214" t="s">
        <v>1315</v>
      </c>
      <c r="B214">
        <v>0</v>
      </c>
      <c r="C214">
        <v>0</v>
      </c>
      <c r="E214" s="5" t="s">
        <v>3661</v>
      </c>
      <c r="F214" s="1" t="str">
        <f t="shared" si="9"/>
        <v>RXN-EX_etoh_e_FWD-SPONT</v>
      </c>
      <c r="G214" s="1">
        <f t="shared" si="10"/>
        <v>8504.84125537</v>
      </c>
      <c r="H214" s="1">
        <f t="shared" si="11"/>
        <v>0</v>
      </c>
      <c r="I214" s="1" t="b">
        <f>OR(LEFT(Table2[[#This Row],[rxn]],4)="RXN-",Table2[[#This Row],[rxn]]="BIOSYN-BIODILAERO")</f>
        <v>1</v>
      </c>
      <c r="J214" s="1" t="str">
        <f>IF(Table2[[#This Row],[In GSM?]],_xlfn.TEXTAFTER(Table2[[#This Row],[rxn]],"RXN-",,,,"BIOMASS_RT_CLIM"),"")</f>
        <v>EX_etoh_e_FWD-SPONT</v>
      </c>
      <c r="K214" s="1" t="str">
        <f>IF(Table2[[#This Row],[In GSM?]],_xlfn.TEXTBEFORE(SUBSTITUTE(Table2[[#This Row],[rxn name]],"_REV-","_FWD-"),"_FWD-",,,,Table2[[#This Row],[rxn name]]),"")</f>
        <v>EX_etoh_e</v>
      </c>
      <c r="L214" s="1" t="str">
        <f>IF(Table2[[#This Row],[In GSM?]],_xlfn.TEXTBEFORE(_xlfn.TEXTAFTER(Table2[[#This Row],[rxn name]],Table2[[#This Row],[b4 FWD/REV]]&amp;"_",,,,"FWD"),"-",,,,"FWD"),"")</f>
        <v>FWD</v>
      </c>
      <c r="M214" s="1" cm="1">
        <f t="array" ref="M214">IF(Table2[[#This Row],[In GSM?]],_xlfn.SWITCH(Table2[[#This Row],[dir]],"FWD",Table2[[#This Row],[max]],"REV",-Table2[[#This Row],[min]])/1000,"")</f>
        <v>8.5048412553699997</v>
      </c>
      <c r="N214" s="1" cm="1">
        <f t="array" ref="N214">IF(Table2[[#This Row],[In GSM?]],_xlfn.SWITCH(Table2[[#This Row],[dir]],"FWD",Table2[[#This Row],[min]],"REV",-Table2[[#This Row],[max]])/1000,"")</f>
        <v>0</v>
      </c>
      <c r="O214">
        <v>0</v>
      </c>
      <c r="P214">
        <v>0</v>
      </c>
      <c r="Q214" t="str">
        <v>EX_tyr__L_e</v>
      </c>
      <c r="V214" s="5"/>
    </row>
    <row r="215" spans="1:22" ht="17" x14ac:dyDescent="0.25">
      <c r="A215" t="s">
        <v>1316</v>
      </c>
      <c r="B215">
        <v>0</v>
      </c>
      <c r="C215">
        <v>157.732315087616</v>
      </c>
      <c r="E215" s="5" t="s">
        <v>3662</v>
      </c>
      <c r="F215" s="1" t="str">
        <f t="shared" si="9"/>
        <v>RXN-EX_etoh_e_REV-SPONT</v>
      </c>
      <c r="G215" s="1">
        <f t="shared" si="10"/>
        <v>0</v>
      </c>
      <c r="H215" s="1">
        <f t="shared" si="11"/>
        <v>0</v>
      </c>
      <c r="I215" s="1" t="b">
        <f>OR(LEFT(Table2[[#This Row],[rxn]],4)="RXN-",Table2[[#This Row],[rxn]]="BIOSYN-BIODILAERO")</f>
        <v>1</v>
      </c>
      <c r="J215" s="1" t="str">
        <f>IF(Table2[[#This Row],[In GSM?]],_xlfn.TEXTAFTER(Table2[[#This Row],[rxn]],"RXN-",,,,"BIOMASS_RT_CLIM"),"")</f>
        <v>EX_etoh_e_REV-SPONT</v>
      </c>
      <c r="K215" s="1" t="str">
        <f>IF(Table2[[#This Row],[In GSM?]],_xlfn.TEXTBEFORE(SUBSTITUTE(Table2[[#This Row],[rxn name]],"_REV-","_FWD-"),"_FWD-",,,,Table2[[#This Row],[rxn name]]),"")</f>
        <v>EX_etoh_e</v>
      </c>
      <c r="L215" s="1" t="str">
        <f>IF(Table2[[#This Row],[In GSM?]],_xlfn.TEXTBEFORE(_xlfn.TEXTAFTER(Table2[[#This Row],[rxn name]],Table2[[#This Row],[b4 FWD/REV]]&amp;"_",,,,"FWD"),"-",,,,"FWD"),"")</f>
        <v>REV</v>
      </c>
      <c r="M215" s="1" cm="1">
        <f t="array" ref="M215">IF(Table2[[#This Row],[In GSM?]],_xlfn.SWITCH(Table2[[#This Row],[dir]],"FWD",Table2[[#This Row],[max]],"REV",-Table2[[#This Row],[min]])/1000,"")</f>
        <v>0</v>
      </c>
      <c r="N215" s="1" cm="1">
        <f t="array" ref="N215">IF(Table2[[#This Row],[In GSM?]],_xlfn.SWITCH(Table2[[#This Row],[dir]],"FWD",Table2[[#This Row],[min]],"REV",-Table2[[#This Row],[max]])/1000,"")</f>
        <v>0</v>
      </c>
      <c r="O215">
        <v>0</v>
      </c>
      <c r="P215">
        <v>0</v>
      </c>
      <c r="Q215" t="str">
        <v>EX_tyr__L_e</v>
      </c>
      <c r="V215" s="5"/>
    </row>
    <row r="216" spans="1:22" ht="17" x14ac:dyDescent="0.25">
      <c r="A216" t="s">
        <v>1317</v>
      </c>
      <c r="B216">
        <v>0</v>
      </c>
      <c r="C216">
        <v>0</v>
      </c>
      <c r="E216" s="5" t="s">
        <v>3663</v>
      </c>
      <c r="F216" s="1" t="str">
        <f t="shared" si="9"/>
        <v>RXN-EX_etha_e_FWD-SPONT</v>
      </c>
      <c r="G216" s="1">
        <f t="shared" si="10"/>
        <v>0</v>
      </c>
      <c r="H216" s="1">
        <f t="shared" si="11"/>
        <v>0</v>
      </c>
      <c r="I216" s="1" t="b">
        <f>OR(LEFT(Table2[[#This Row],[rxn]],4)="RXN-",Table2[[#This Row],[rxn]]="BIOSYN-BIODILAERO")</f>
        <v>1</v>
      </c>
      <c r="J216" s="1" t="str">
        <f>IF(Table2[[#This Row],[In GSM?]],_xlfn.TEXTAFTER(Table2[[#This Row],[rxn]],"RXN-",,,,"BIOMASS_RT_CLIM"),"")</f>
        <v>EX_etha_e_FWD-SPONT</v>
      </c>
      <c r="K216" s="1" t="str">
        <f>IF(Table2[[#This Row],[In GSM?]],_xlfn.TEXTBEFORE(SUBSTITUTE(Table2[[#This Row],[rxn name]],"_REV-","_FWD-"),"_FWD-",,,,Table2[[#This Row],[rxn name]]),"")</f>
        <v>EX_etha_e</v>
      </c>
      <c r="L216" s="1" t="str">
        <f>IF(Table2[[#This Row],[In GSM?]],_xlfn.TEXTBEFORE(_xlfn.TEXTAFTER(Table2[[#This Row],[rxn name]],Table2[[#This Row],[b4 FWD/REV]]&amp;"_",,,,"FWD"),"-",,,,"FWD"),"")</f>
        <v>FWD</v>
      </c>
      <c r="M216" s="1" cm="1">
        <f t="array" ref="M216">IF(Table2[[#This Row],[In GSM?]],_xlfn.SWITCH(Table2[[#This Row],[dir]],"FWD",Table2[[#This Row],[max]],"REV",-Table2[[#This Row],[min]])/1000,"")</f>
        <v>0</v>
      </c>
      <c r="N216" s="1" cm="1">
        <f t="array" ref="N216">IF(Table2[[#This Row],[In GSM?]],_xlfn.SWITCH(Table2[[#This Row],[dir]],"FWD",Table2[[#This Row],[min]],"REV",-Table2[[#This Row],[max]])/1000,"")</f>
        <v>0</v>
      </c>
      <c r="O216">
        <v>4.1753194857600002</v>
      </c>
      <c r="P216">
        <v>0</v>
      </c>
      <c r="Q216" t="str">
        <v>EX_val__L_e</v>
      </c>
      <c r="V216" s="5"/>
    </row>
    <row r="217" spans="1:22" ht="17" x14ac:dyDescent="0.25">
      <c r="A217" t="s">
        <v>1318</v>
      </c>
      <c r="B217">
        <v>0</v>
      </c>
      <c r="C217">
        <v>52.577438362538999</v>
      </c>
      <c r="E217" s="5" t="s">
        <v>3664</v>
      </c>
      <c r="F217" s="1" t="str">
        <f t="shared" si="9"/>
        <v>RXN-EX_etha_e_REV-SPONT</v>
      </c>
      <c r="G217" s="1">
        <f t="shared" si="10"/>
        <v>0</v>
      </c>
      <c r="H217" s="1">
        <f t="shared" si="11"/>
        <v>0</v>
      </c>
      <c r="I217" s="1" t="b">
        <f>OR(LEFT(Table2[[#This Row],[rxn]],4)="RXN-",Table2[[#This Row],[rxn]]="BIOSYN-BIODILAERO")</f>
        <v>1</v>
      </c>
      <c r="J217" s="1" t="str">
        <f>IF(Table2[[#This Row],[In GSM?]],_xlfn.TEXTAFTER(Table2[[#This Row],[rxn]],"RXN-",,,,"BIOMASS_RT_CLIM"),"")</f>
        <v>EX_etha_e_REV-SPONT</v>
      </c>
      <c r="K217" s="1" t="str">
        <f>IF(Table2[[#This Row],[In GSM?]],_xlfn.TEXTBEFORE(SUBSTITUTE(Table2[[#This Row],[rxn name]],"_REV-","_FWD-"),"_FWD-",,,,Table2[[#This Row],[rxn name]]),"")</f>
        <v>EX_etha_e</v>
      </c>
      <c r="L217" s="1" t="str">
        <f>IF(Table2[[#This Row],[In GSM?]],_xlfn.TEXTBEFORE(_xlfn.TEXTAFTER(Table2[[#This Row],[rxn name]],Table2[[#This Row],[b4 FWD/REV]]&amp;"_",,,,"FWD"),"-",,,,"FWD"),"")</f>
        <v>REV</v>
      </c>
      <c r="M217" s="1" cm="1">
        <f t="array" ref="M217">IF(Table2[[#This Row],[In GSM?]],_xlfn.SWITCH(Table2[[#This Row],[dir]],"FWD",Table2[[#This Row],[max]],"REV",-Table2[[#This Row],[min]])/1000,"")</f>
        <v>0</v>
      </c>
      <c r="N217" s="1" cm="1">
        <f t="array" ref="N217">IF(Table2[[#This Row],[In GSM?]],_xlfn.SWITCH(Table2[[#This Row],[dir]],"FWD",Table2[[#This Row],[min]],"REV",-Table2[[#This Row],[max]])/1000,"")</f>
        <v>0</v>
      </c>
      <c r="O217">
        <v>0</v>
      </c>
      <c r="P217">
        <v>0</v>
      </c>
      <c r="Q217" t="str">
        <v>EX_val__L_e</v>
      </c>
      <c r="V217" s="5"/>
    </row>
    <row r="218" spans="1:22" ht="17" x14ac:dyDescent="0.25">
      <c r="A218" t="s">
        <v>1319</v>
      </c>
      <c r="B218">
        <v>0</v>
      </c>
      <c r="C218">
        <v>52.577438362538999</v>
      </c>
      <c r="E218" s="5" t="s">
        <v>3665</v>
      </c>
      <c r="F218" s="1" t="str">
        <f t="shared" si="9"/>
        <v>RXN-EX_etac_e_FWD-SPONT</v>
      </c>
      <c r="G218" s="1">
        <f t="shared" si="10"/>
        <v>0</v>
      </c>
      <c r="H218" s="1">
        <f t="shared" si="11"/>
        <v>0</v>
      </c>
      <c r="I218" s="1" t="b">
        <f>OR(LEFT(Table2[[#This Row],[rxn]],4)="RXN-",Table2[[#This Row],[rxn]]="BIOSYN-BIODILAERO")</f>
        <v>1</v>
      </c>
      <c r="J218" s="1" t="str">
        <f>IF(Table2[[#This Row],[In GSM?]],_xlfn.TEXTAFTER(Table2[[#This Row],[rxn]],"RXN-",,,,"BIOMASS_RT_CLIM"),"")</f>
        <v>EX_etac_e_FWD-SPONT</v>
      </c>
      <c r="K218" s="1" t="str">
        <f>IF(Table2[[#This Row],[In GSM?]],_xlfn.TEXTBEFORE(SUBSTITUTE(Table2[[#This Row],[rxn name]],"_REV-","_FWD-"),"_FWD-",,,,Table2[[#This Row],[rxn name]]),"")</f>
        <v>EX_etac_e</v>
      </c>
      <c r="L218" s="1" t="str">
        <f>IF(Table2[[#This Row],[In GSM?]],_xlfn.TEXTBEFORE(_xlfn.TEXTAFTER(Table2[[#This Row],[rxn name]],Table2[[#This Row],[b4 FWD/REV]]&amp;"_",,,,"FWD"),"-",,,,"FWD"),"")</f>
        <v>FWD</v>
      </c>
      <c r="M218" s="1" cm="1">
        <f t="array" ref="M218">IF(Table2[[#This Row],[In GSM?]],_xlfn.SWITCH(Table2[[#This Row],[dir]],"FWD",Table2[[#This Row],[max]],"REV",-Table2[[#This Row],[min]])/1000,"")</f>
        <v>0</v>
      </c>
      <c r="N218" s="1" cm="1">
        <f t="array" ref="N218">IF(Table2[[#This Row],[In GSM?]],_xlfn.SWITCH(Table2[[#This Row],[dir]],"FWD",Table2[[#This Row],[min]],"REV",-Table2[[#This Row],[max]])/1000,"")</f>
        <v>0</v>
      </c>
      <c r="O218">
        <v>0.50926580363999996</v>
      </c>
      <c r="P218">
        <v>0</v>
      </c>
      <c r="Q218" t="str">
        <v>EX_lanost_e</v>
      </c>
      <c r="V218" s="5"/>
    </row>
    <row r="219" spans="1:22" ht="17" x14ac:dyDescent="0.25">
      <c r="A219" t="s">
        <v>1320</v>
      </c>
      <c r="B219">
        <v>0</v>
      </c>
      <c r="C219">
        <v>0</v>
      </c>
      <c r="E219" s="5" t="s">
        <v>3666</v>
      </c>
      <c r="F219" s="1" t="str">
        <f t="shared" si="9"/>
        <v>RXN-EX_etac_e_REV-SPONT</v>
      </c>
      <c r="G219" s="1">
        <f t="shared" si="10"/>
        <v>0</v>
      </c>
      <c r="H219" s="1">
        <f t="shared" si="11"/>
        <v>0</v>
      </c>
      <c r="I219" s="1" t="b">
        <f>OR(LEFT(Table2[[#This Row],[rxn]],4)="RXN-",Table2[[#This Row],[rxn]]="BIOSYN-BIODILAERO")</f>
        <v>1</v>
      </c>
      <c r="J219" s="1" t="str">
        <f>IF(Table2[[#This Row],[In GSM?]],_xlfn.TEXTAFTER(Table2[[#This Row],[rxn]],"RXN-",,,,"BIOMASS_RT_CLIM"),"")</f>
        <v>EX_etac_e_REV-SPONT</v>
      </c>
      <c r="K219" s="1" t="str">
        <f>IF(Table2[[#This Row],[In GSM?]],_xlfn.TEXTBEFORE(SUBSTITUTE(Table2[[#This Row],[rxn name]],"_REV-","_FWD-"),"_FWD-",,,,Table2[[#This Row],[rxn name]]),"")</f>
        <v>EX_etac_e</v>
      </c>
      <c r="L219" s="1" t="str">
        <f>IF(Table2[[#This Row],[In GSM?]],_xlfn.TEXTBEFORE(_xlfn.TEXTAFTER(Table2[[#This Row],[rxn name]],Table2[[#This Row],[b4 FWD/REV]]&amp;"_",,,,"FWD"),"-",,,,"FWD"),"")</f>
        <v>REV</v>
      </c>
      <c r="M219" s="1" cm="1">
        <f t="array" ref="M219">IF(Table2[[#This Row],[In GSM?]],_xlfn.SWITCH(Table2[[#This Row],[dir]],"FWD",Table2[[#This Row],[max]],"REV",-Table2[[#This Row],[min]])/1000,"")</f>
        <v>0</v>
      </c>
      <c r="N219" s="1" cm="1">
        <f t="array" ref="N219">IF(Table2[[#This Row],[In GSM?]],_xlfn.SWITCH(Table2[[#This Row],[dir]],"FWD",Table2[[#This Row],[min]],"REV",-Table2[[#This Row],[max]])/1000,"")</f>
        <v>0</v>
      </c>
      <c r="O219">
        <v>0</v>
      </c>
      <c r="P219">
        <v>0</v>
      </c>
      <c r="Q219" t="str">
        <v>EX_lanost_e</v>
      </c>
      <c r="V219" s="5"/>
    </row>
    <row r="220" spans="1:22" ht="17" x14ac:dyDescent="0.25">
      <c r="A220" t="s">
        <v>1321</v>
      </c>
      <c r="B220">
        <v>0</v>
      </c>
      <c r="C220">
        <v>0</v>
      </c>
      <c r="E220" s="5" t="s">
        <v>3667</v>
      </c>
      <c r="F220" s="1" t="str">
        <f t="shared" si="9"/>
        <v>RXN-EX_fecost_e_FWD-SPONT</v>
      </c>
      <c r="G220" s="1">
        <f t="shared" si="10"/>
        <v>0</v>
      </c>
      <c r="H220" s="1">
        <f t="shared" si="11"/>
        <v>0</v>
      </c>
      <c r="I220" s="1" t="b">
        <f>OR(LEFT(Table2[[#This Row],[rxn]],4)="RXN-",Table2[[#This Row],[rxn]]="BIOSYN-BIODILAERO")</f>
        <v>1</v>
      </c>
      <c r="J220" s="1" t="str">
        <f>IF(Table2[[#This Row],[In GSM?]],_xlfn.TEXTAFTER(Table2[[#This Row],[rxn]],"RXN-",,,,"BIOMASS_RT_CLIM"),"")</f>
        <v>EX_fecost_e_FWD-SPONT</v>
      </c>
      <c r="K220" s="1" t="str">
        <f>IF(Table2[[#This Row],[In GSM?]],_xlfn.TEXTBEFORE(SUBSTITUTE(Table2[[#This Row],[rxn name]],"_REV-","_FWD-"),"_FWD-",,,,Table2[[#This Row],[rxn name]]),"")</f>
        <v>EX_fecost_e</v>
      </c>
      <c r="L220" s="1" t="str">
        <f>IF(Table2[[#This Row],[In GSM?]],_xlfn.TEXTBEFORE(_xlfn.TEXTAFTER(Table2[[#This Row],[rxn name]],Table2[[#This Row],[b4 FWD/REV]]&amp;"_",,,,"FWD"),"-",,,,"FWD"),"")</f>
        <v>FWD</v>
      </c>
      <c r="M220" s="1" cm="1">
        <f t="array" ref="M220">IF(Table2[[#This Row],[In GSM?]],_xlfn.SWITCH(Table2[[#This Row],[dir]],"FWD",Table2[[#This Row],[max]],"REV",-Table2[[#This Row],[min]])/1000,"")</f>
        <v>0</v>
      </c>
      <c r="N220" s="1" cm="1">
        <f t="array" ref="N220">IF(Table2[[#This Row],[In GSM?]],_xlfn.SWITCH(Table2[[#This Row],[dir]],"FWD",Table2[[#This Row],[min]],"REV",-Table2[[#This Row],[max]])/1000,"")</f>
        <v>0</v>
      </c>
      <c r="O220">
        <v>0</v>
      </c>
      <c r="P220">
        <v>0</v>
      </c>
      <c r="Q220" t="str">
        <v>EX_ddca_e</v>
      </c>
      <c r="V220" s="5"/>
    </row>
    <row r="221" spans="1:22" ht="17" x14ac:dyDescent="0.25">
      <c r="A221" t="s">
        <v>1322</v>
      </c>
      <c r="B221">
        <v>0</v>
      </c>
      <c r="C221">
        <v>0</v>
      </c>
      <c r="E221" s="5" t="s">
        <v>3668</v>
      </c>
      <c r="F221" s="1" t="str">
        <f t="shared" si="9"/>
        <v>RXN-EX_fecost_e_REV-SPONT</v>
      </c>
      <c r="G221" s="1">
        <f t="shared" si="10"/>
        <v>0</v>
      </c>
      <c r="H221" s="1">
        <f t="shared" si="11"/>
        <v>0</v>
      </c>
      <c r="I221" s="1" t="b">
        <f>OR(LEFT(Table2[[#This Row],[rxn]],4)="RXN-",Table2[[#This Row],[rxn]]="BIOSYN-BIODILAERO")</f>
        <v>1</v>
      </c>
      <c r="J221" s="1" t="str">
        <f>IF(Table2[[#This Row],[In GSM?]],_xlfn.TEXTAFTER(Table2[[#This Row],[rxn]],"RXN-",,,,"BIOMASS_RT_CLIM"),"")</f>
        <v>EX_fecost_e_REV-SPONT</v>
      </c>
      <c r="K221" s="1" t="str">
        <f>IF(Table2[[#This Row],[In GSM?]],_xlfn.TEXTBEFORE(SUBSTITUTE(Table2[[#This Row],[rxn name]],"_REV-","_FWD-"),"_FWD-",,,,Table2[[#This Row],[rxn name]]),"")</f>
        <v>EX_fecost_e</v>
      </c>
      <c r="L221" s="1" t="str">
        <f>IF(Table2[[#This Row],[In GSM?]],_xlfn.TEXTBEFORE(_xlfn.TEXTAFTER(Table2[[#This Row],[rxn name]],Table2[[#This Row],[b4 FWD/REV]]&amp;"_",,,,"FWD"),"-",,,,"FWD"),"")</f>
        <v>REV</v>
      </c>
      <c r="M221" s="1" cm="1">
        <f t="array" ref="M221">IF(Table2[[#This Row],[In GSM?]],_xlfn.SWITCH(Table2[[#This Row],[dir]],"FWD",Table2[[#This Row],[max]],"REV",-Table2[[#This Row],[min]])/1000,"")</f>
        <v>0</v>
      </c>
      <c r="N221" s="1" cm="1">
        <f t="array" ref="N221">IF(Table2[[#This Row],[In GSM?]],_xlfn.SWITCH(Table2[[#This Row],[dir]],"FWD",Table2[[#This Row],[min]],"REV",-Table2[[#This Row],[max]])/1000,"")</f>
        <v>0</v>
      </c>
      <c r="O221">
        <v>0</v>
      </c>
      <c r="P221">
        <v>0</v>
      </c>
      <c r="Q221" t="str">
        <v>EX_ddca_e</v>
      </c>
      <c r="V221" s="5"/>
    </row>
    <row r="222" spans="1:22" ht="17" x14ac:dyDescent="0.25">
      <c r="A222" t="s">
        <v>1323</v>
      </c>
      <c r="B222">
        <v>2.5898000000008602E-3</v>
      </c>
      <c r="C222">
        <v>11.4233866722975</v>
      </c>
      <c r="E222" s="5" t="s">
        <v>3669</v>
      </c>
      <c r="F222" s="1" t="str">
        <f t="shared" si="9"/>
        <v>RXN-EX_fmn_e_FWD-SPONT</v>
      </c>
      <c r="G222" s="1">
        <f t="shared" si="10"/>
        <v>0</v>
      </c>
      <c r="H222" s="1">
        <f t="shared" si="11"/>
        <v>0</v>
      </c>
      <c r="I222" s="1" t="b">
        <f>OR(LEFT(Table2[[#This Row],[rxn]],4)="RXN-",Table2[[#This Row],[rxn]]="BIOSYN-BIODILAERO")</f>
        <v>1</v>
      </c>
      <c r="J222" s="1" t="str">
        <f>IF(Table2[[#This Row],[In GSM?]],_xlfn.TEXTAFTER(Table2[[#This Row],[rxn]],"RXN-",,,,"BIOMASS_RT_CLIM"),"")</f>
        <v>EX_fmn_e_FWD-SPONT</v>
      </c>
      <c r="K222" s="1" t="str">
        <f>IF(Table2[[#This Row],[In GSM?]],_xlfn.TEXTBEFORE(SUBSTITUTE(Table2[[#This Row],[rxn name]],"_REV-","_FWD-"),"_FWD-",,,,Table2[[#This Row],[rxn name]]),"")</f>
        <v>EX_fmn_e</v>
      </c>
      <c r="L222" s="1" t="str">
        <f>IF(Table2[[#This Row],[In GSM?]],_xlfn.TEXTBEFORE(_xlfn.TEXTAFTER(Table2[[#This Row],[rxn name]],Table2[[#This Row],[b4 FWD/REV]]&amp;"_",,,,"FWD"),"-",,,,"FWD"),"")</f>
        <v>FWD</v>
      </c>
      <c r="M222" s="1" cm="1">
        <f t="array" ref="M222">IF(Table2[[#This Row],[In GSM?]],_xlfn.SWITCH(Table2[[#This Row],[dir]],"FWD",Table2[[#This Row],[max]],"REV",-Table2[[#This Row],[min]])/1000,"")</f>
        <v>0</v>
      </c>
      <c r="N222" s="1" cm="1">
        <f t="array" ref="N222">IF(Table2[[#This Row],[In GSM?]],_xlfn.SWITCH(Table2[[#This Row],[dir]],"FWD",Table2[[#This Row],[min]],"REV",-Table2[[#This Row],[max]])/1000,"")</f>
        <v>0</v>
      </c>
      <c r="O222">
        <v>0</v>
      </c>
      <c r="P222">
        <v>0</v>
      </c>
      <c r="Q222" t="str">
        <v>EX_malt_e</v>
      </c>
      <c r="V222" s="5"/>
    </row>
    <row r="223" spans="1:22" ht="17" x14ac:dyDescent="0.25">
      <c r="A223" t="s">
        <v>1324</v>
      </c>
      <c r="B223">
        <v>2.5898000000008602E-3</v>
      </c>
      <c r="C223">
        <v>1.89672731147725</v>
      </c>
      <c r="E223" s="5" t="s">
        <v>3670</v>
      </c>
      <c r="F223" s="1" t="str">
        <f t="shared" si="9"/>
        <v>RXN-EX_fmn_e_REV-SPONT</v>
      </c>
      <c r="G223" s="1">
        <f t="shared" si="10"/>
        <v>0</v>
      </c>
      <c r="H223" s="1">
        <f t="shared" si="11"/>
        <v>0</v>
      </c>
      <c r="I223" s="1" t="b">
        <f>OR(LEFT(Table2[[#This Row],[rxn]],4)="RXN-",Table2[[#This Row],[rxn]]="BIOSYN-BIODILAERO")</f>
        <v>1</v>
      </c>
      <c r="J223" s="1" t="str">
        <f>IF(Table2[[#This Row],[In GSM?]],_xlfn.TEXTAFTER(Table2[[#This Row],[rxn]],"RXN-",,,,"BIOMASS_RT_CLIM"),"")</f>
        <v>EX_fmn_e_REV-SPONT</v>
      </c>
      <c r="K223" s="1" t="str">
        <f>IF(Table2[[#This Row],[In GSM?]],_xlfn.TEXTBEFORE(SUBSTITUTE(Table2[[#This Row],[rxn name]],"_REV-","_FWD-"),"_FWD-",,,,Table2[[#This Row],[rxn name]]),"")</f>
        <v>EX_fmn_e</v>
      </c>
      <c r="L223" s="1" t="str">
        <f>IF(Table2[[#This Row],[In GSM?]],_xlfn.TEXTBEFORE(_xlfn.TEXTAFTER(Table2[[#This Row],[rxn name]],Table2[[#This Row],[b4 FWD/REV]]&amp;"_",,,,"FWD"),"-",,,,"FWD"),"")</f>
        <v>REV</v>
      </c>
      <c r="M223" s="1" cm="1">
        <f t="array" ref="M223">IF(Table2[[#This Row],[In GSM?]],_xlfn.SWITCH(Table2[[#This Row],[dir]],"FWD",Table2[[#This Row],[max]],"REV",-Table2[[#This Row],[min]])/1000,"")</f>
        <v>0</v>
      </c>
      <c r="N223" s="1" cm="1">
        <f t="array" ref="N223">IF(Table2[[#This Row],[In GSM?]],_xlfn.SWITCH(Table2[[#This Row],[dir]],"FWD",Table2[[#This Row],[min]],"REV",-Table2[[#This Row],[max]])/1000,"")</f>
        <v>0</v>
      </c>
      <c r="O223">
        <v>0</v>
      </c>
      <c r="P223">
        <v>0</v>
      </c>
      <c r="Q223" t="str">
        <v>EX_malt_e</v>
      </c>
      <c r="V223" s="5"/>
    </row>
    <row r="224" spans="1:22" ht="17" x14ac:dyDescent="0.25">
      <c r="A224" t="s">
        <v>1325</v>
      </c>
      <c r="B224">
        <v>0</v>
      </c>
      <c r="C224">
        <v>157.732315087616</v>
      </c>
      <c r="E224" s="5" t="s">
        <v>3671</v>
      </c>
      <c r="F224" s="1" t="str">
        <f t="shared" si="9"/>
        <v>RXN-EX_fol_e_FWD-SPONT</v>
      </c>
      <c r="G224" s="1">
        <f t="shared" si="10"/>
        <v>250</v>
      </c>
      <c r="H224" s="1">
        <f t="shared" si="11"/>
        <v>0</v>
      </c>
      <c r="I224" s="1" t="b">
        <f>OR(LEFT(Table2[[#This Row],[rxn]],4)="RXN-",Table2[[#This Row],[rxn]]="BIOSYN-BIODILAERO")</f>
        <v>1</v>
      </c>
      <c r="J224" s="1" t="str">
        <f>IF(Table2[[#This Row],[In GSM?]],_xlfn.TEXTAFTER(Table2[[#This Row],[rxn]],"RXN-",,,,"BIOMASS_RT_CLIM"),"")</f>
        <v>EX_fol_e_FWD-SPONT</v>
      </c>
      <c r="K224" s="1" t="str">
        <f>IF(Table2[[#This Row],[In GSM?]],_xlfn.TEXTBEFORE(SUBSTITUTE(Table2[[#This Row],[rxn name]],"_REV-","_FWD-"),"_FWD-",,,,Table2[[#This Row],[rxn name]]),"")</f>
        <v>EX_fol_e</v>
      </c>
      <c r="L224" s="1" t="str">
        <f>IF(Table2[[#This Row],[In GSM?]],_xlfn.TEXTBEFORE(_xlfn.TEXTAFTER(Table2[[#This Row],[rxn name]],Table2[[#This Row],[b4 FWD/REV]]&amp;"_",,,,"FWD"),"-",,,,"FWD"),"")</f>
        <v>FWD</v>
      </c>
      <c r="M224" s="1" cm="1">
        <f t="array" ref="M224">IF(Table2[[#This Row],[In GSM?]],_xlfn.SWITCH(Table2[[#This Row],[dir]],"FWD",Table2[[#This Row],[max]],"REV",-Table2[[#This Row],[min]])/1000,"")</f>
        <v>0.25</v>
      </c>
      <c r="N224" s="1" cm="1">
        <f t="array" ref="N224">IF(Table2[[#This Row],[In GSM?]],_xlfn.SWITCH(Table2[[#This Row],[dir]],"FWD",Table2[[#This Row],[min]],"REV",-Table2[[#This Row],[max]])/1000,"")</f>
        <v>0</v>
      </c>
      <c r="O224">
        <v>0.25</v>
      </c>
      <c r="P224">
        <v>0</v>
      </c>
      <c r="Q224" t="str">
        <v>EX_inost_e</v>
      </c>
      <c r="V224" s="5"/>
    </row>
    <row r="225" spans="1:22" ht="17" x14ac:dyDescent="0.25">
      <c r="A225" t="s">
        <v>1326</v>
      </c>
      <c r="B225">
        <v>0</v>
      </c>
      <c r="C225">
        <v>29.479775404901201</v>
      </c>
      <c r="E225" s="5" t="s">
        <v>3672</v>
      </c>
      <c r="F225" s="1" t="str">
        <f t="shared" si="9"/>
        <v>RXN-EX_fol_e_REV-SPONT</v>
      </c>
      <c r="G225" s="1">
        <f t="shared" si="10"/>
        <v>250</v>
      </c>
      <c r="H225" s="1">
        <f t="shared" si="11"/>
        <v>0</v>
      </c>
      <c r="I225" s="1" t="b">
        <f>OR(LEFT(Table2[[#This Row],[rxn]],4)="RXN-",Table2[[#This Row],[rxn]]="BIOSYN-BIODILAERO")</f>
        <v>1</v>
      </c>
      <c r="J225" s="1" t="str">
        <f>IF(Table2[[#This Row],[In GSM?]],_xlfn.TEXTAFTER(Table2[[#This Row],[rxn]],"RXN-",,,,"BIOMASS_RT_CLIM"),"")</f>
        <v>EX_fol_e_REV-SPONT</v>
      </c>
      <c r="K225" s="1" t="str">
        <f>IF(Table2[[#This Row],[In GSM?]],_xlfn.TEXTBEFORE(SUBSTITUTE(Table2[[#This Row],[rxn name]],"_REV-","_FWD-"),"_FWD-",,,,Table2[[#This Row],[rxn name]]),"")</f>
        <v>EX_fol_e</v>
      </c>
      <c r="L225" s="1" t="str">
        <f>IF(Table2[[#This Row],[In GSM?]],_xlfn.TEXTBEFORE(_xlfn.TEXTAFTER(Table2[[#This Row],[rxn name]],Table2[[#This Row],[b4 FWD/REV]]&amp;"_",,,,"FWD"),"-",,,,"FWD"),"")</f>
        <v>REV</v>
      </c>
      <c r="M225" s="1" cm="1">
        <f t="array" ref="M225">IF(Table2[[#This Row],[In GSM?]],_xlfn.SWITCH(Table2[[#This Row],[dir]],"FWD",Table2[[#This Row],[max]],"REV",-Table2[[#This Row],[min]])/1000,"")</f>
        <v>0</v>
      </c>
      <c r="N225" s="1" cm="1">
        <f t="array" ref="N225">IF(Table2[[#This Row],[In GSM?]],_xlfn.SWITCH(Table2[[#This Row],[dir]],"FWD",Table2[[#This Row],[min]],"REV",-Table2[[#This Row],[max]])/1000,"")</f>
        <v>-0.25</v>
      </c>
      <c r="O225">
        <v>0</v>
      </c>
      <c r="P225">
        <v>-0.25</v>
      </c>
      <c r="Q225" t="str">
        <v>EX_inost_e</v>
      </c>
      <c r="V225" s="5"/>
    </row>
    <row r="226" spans="1:22" ht="17" x14ac:dyDescent="0.25">
      <c r="A226" t="s">
        <v>1327</v>
      </c>
      <c r="B226">
        <v>1.52604E-2</v>
      </c>
      <c r="C226">
        <v>29.4950358049012</v>
      </c>
      <c r="E226" s="5" t="s">
        <v>3673</v>
      </c>
      <c r="F226" s="1" t="str">
        <f t="shared" si="9"/>
        <v>RXN-EX_for_e_FWD-SPONT</v>
      </c>
      <c r="G226" s="1">
        <f t="shared" si="10"/>
        <v>17858.269169380001</v>
      </c>
      <c r="H226" s="1">
        <f t="shared" si="11"/>
        <v>0</v>
      </c>
      <c r="I226" s="1" t="b">
        <f>OR(LEFT(Table2[[#This Row],[rxn]],4)="RXN-",Table2[[#This Row],[rxn]]="BIOSYN-BIODILAERO")</f>
        <v>1</v>
      </c>
      <c r="J226" s="1" t="str">
        <f>IF(Table2[[#This Row],[In GSM?]],_xlfn.TEXTAFTER(Table2[[#This Row],[rxn]],"RXN-",,,,"BIOMASS_RT_CLIM"),"")</f>
        <v>EX_for_e_FWD-SPONT</v>
      </c>
      <c r="K226" s="1" t="str">
        <f>IF(Table2[[#This Row],[In GSM?]],_xlfn.TEXTBEFORE(SUBSTITUTE(Table2[[#This Row],[rxn name]],"_REV-","_FWD-"),"_FWD-",,,,Table2[[#This Row],[rxn name]]),"")</f>
        <v>EX_for_e</v>
      </c>
      <c r="L226" s="1" t="str">
        <f>IF(Table2[[#This Row],[In GSM?]],_xlfn.TEXTBEFORE(_xlfn.TEXTAFTER(Table2[[#This Row],[rxn name]],Table2[[#This Row],[b4 FWD/REV]]&amp;"_",,,,"FWD"),"-",,,,"FWD"),"")</f>
        <v>FWD</v>
      </c>
      <c r="M226" s="1" cm="1">
        <f t="array" ref="M226">IF(Table2[[#This Row],[In GSM?]],_xlfn.SWITCH(Table2[[#This Row],[dir]],"FWD",Table2[[#This Row],[max]],"REV",-Table2[[#This Row],[min]])/1000,"")</f>
        <v>17.858269169380002</v>
      </c>
      <c r="N226" s="1" cm="1">
        <f t="array" ref="N226">IF(Table2[[#This Row],[In GSM?]],_xlfn.SWITCH(Table2[[#This Row],[dir]],"FWD",Table2[[#This Row],[min]],"REV",-Table2[[#This Row],[max]])/1000,"")</f>
        <v>0</v>
      </c>
      <c r="O226">
        <v>0</v>
      </c>
      <c r="P226">
        <v>0</v>
      </c>
      <c r="Q226" t="str">
        <v>EX_Nfortyr2_e</v>
      </c>
      <c r="V226" s="5"/>
    </row>
    <row r="227" spans="1:22" ht="17" x14ac:dyDescent="0.25">
      <c r="A227" t="s">
        <v>1328</v>
      </c>
      <c r="B227">
        <v>1.52604E-2</v>
      </c>
      <c r="C227">
        <v>29.4950358049012</v>
      </c>
      <c r="E227" s="5" t="s">
        <v>3674</v>
      </c>
      <c r="F227" s="1" t="str">
        <f t="shared" si="9"/>
        <v>RXN-EX_for_e_REV-SPONT</v>
      </c>
      <c r="G227" s="1">
        <f t="shared" si="10"/>
        <v>0</v>
      </c>
      <c r="H227" s="1">
        <f t="shared" si="11"/>
        <v>0</v>
      </c>
      <c r="I227" s="1" t="b">
        <f>OR(LEFT(Table2[[#This Row],[rxn]],4)="RXN-",Table2[[#This Row],[rxn]]="BIOSYN-BIODILAERO")</f>
        <v>1</v>
      </c>
      <c r="J227" s="1" t="str">
        <f>IF(Table2[[#This Row],[In GSM?]],_xlfn.TEXTAFTER(Table2[[#This Row],[rxn]],"RXN-",,,,"BIOMASS_RT_CLIM"),"")</f>
        <v>EX_for_e_REV-SPONT</v>
      </c>
      <c r="K227" s="1" t="str">
        <f>IF(Table2[[#This Row],[In GSM?]],_xlfn.TEXTBEFORE(SUBSTITUTE(Table2[[#This Row],[rxn name]],"_REV-","_FWD-"),"_FWD-",,,,Table2[[#This Row],[rxn name]]),"")</f>
        <v>EX_for_e</v>
      </c>
      <c r="L227" s="1" t="str">
        <f>IF(Table2[[#This Row],[In GSM?]],_xlfn.TEXTBEFORE(_xlfn.TEXTAFTER(Table2[[#This Row],[rxn name]],Table2[[#This Row],[b4 FWD/REV]]&amp;"_",,,,"FWD"),"-",,,,"FWD"),"")</f>
        <v>REV</v>
      </c>
      <c r="M227" s="1" cm="1">
        <f t="array" ref="M227">IF(Table2[[#This Row],[In GSM?]],_xlfn.SWITCH(Table2[[#This Row],[dir]],"FWD",Table2[[#This Row],[max]],"REV",-Table2[[#This Row],[min]])/1000,"")</f>
        <v>0</v>
      </c>
      <c r="N227" s="1" cm="1">
        <f t="array" ref="N227">IF(Table2[[#This Row],[In GSM?]],_xlfn.SWITCH(Table2[[#This Row],[dir]],"FWD",Table2[[#This Row],[min]],"REV",-Table2[[#This Row],[max]])/1000,"")</f>
        <v>0</v>
      </c>
      <c r="O227">
        <v>0</v>
      </c>
      <c r="P227">
        <v>0</v>
      </c>
      <c r="Q227" t="str">
        <v>EX_Nfortyr2_e</v>
      </c>
      <c r="V227" s="5"/>
    </row>
    <row r="228" spans="1:22" ht="17" x14ac:dyDescent="0.25">
      <c r="A228" t="s">
        <v>1329</v>
      </c>
      <c r="B228">
        <v>1.52604E-2</v>
      </c>
      <c r="C228">
        <v>1.52604E-2</v>
      </c>
      <c r="E228" s="5" t="s">
        <v>3675</v>
      </c>
      <c r="F228" s="1" t="str">
        <f t="shared" si="9"/>
        <v>RXN-EX_fum_e_FWD-SPONT</v>
      </c>
      <c r="G228" s="1">
        <f t="shared" si="10"/>
        <v>6649.1990314699997</v>
      </c>
      <c r="H228" s="1">
        <f t="shared" si="11"/>
        <v>0</v>
      </c>
      <c r="I228" s="1" t="b">
        <f>OR(LEFT(Table2[[#This Row],[rxn]],4)="RXN-",Table2[[#This Row],[rxn]]="BIOSYN-BIODILAERO")</f>
        <v>1</v>
      </c>
      <c r="J228" s="1" t="str">
        <f>IF(Table2[[#This Row],[In GSM?]],_xlfn.TEXTAFTER(Table2[[#This Row],[rxn]],"RXN-",,,,"BIOMASS_RT_CLIM"),"")</f>
        <v>EX_fum_e_FWD-SPONT</v>
      </c>
      <c r="K228" s="1" t="str">
        <f>IF(Table2[[#This Row],[In GSM?]],_xlfn.TEXTBEFORE(SUBSTITUTE(Table2[[#This Row],[rxn name]],"_REV-","_FWD-"),"_FWD-",,,,Table2[[#This Row],[rxn name]]),"")</f>
        <v>EX_fum_e</v>
      </c>
      <c r="L228" s="1" t="str">
        <f>IF(Table2[[#This Row],[In GSM?]],_xlfn.TEXTBEFORE(_xlfn.TEXTAFTER(Table2[[#This Row],[rxn name]],Table2[[#This Row],[b4 FWD/REV]]&amp;"_",,,,"FWD"),"-",,,,"FWD"),"")</f>
        <v>FWD</v>
      </c>
      <c r="M228" s="1" cm="1">
        <f t="array" ref="M228">IF(Table2[[#This Row],[In GSM?]],_xlfn.SWITCH(Table2[[#This Row],[dir]],"FWD",Table2[[#This Row],[max]],"REV",-Table2[[#This Row],[min]])/1000,"")</f>
        <v>6.6491990314699994</v>
      </c>
      <c r="N228" s="1" cm="1">
        <f t="array" ref="N228">IF(Table2[[#This Row],[In GSM?]],_xlfn.SWITCH(Table2[[#This Row],[dir]],"FWD",Table2[[#This Row],[min]],"REV",-Table2[[#This Row],[max]])/1000,"")</f>
        <v>0</v>
      </c>
      <c r="O228">
        <v>0.25</v>
      </c>
      <c r="P228">
        <v>0</v>
      </c>
      <c r="Q228" t="str">
        <v>EX_nac_e</v>
      </c>
      <c r="V228" s="5"/>
    </row>
    <row r="229" spans="1:22" ht="17" x14ac:dyDescent="0.25">
      <c r="A229" t="s">
        <v>1330</v>
      </c>
      <c r="B229">
        <v>1.8344099999999999E-2</v>
      </c>
      <c r="C229">
        <v>1.8344099999999999E-2</v>
      </c>
      <c r="E229" s="5" t="s">
        <v>3676</v>
      </c>
      <c r="F229" s="1" t="str">
        <f t="shared" si="9"/>
        <v>RXN-EX_fum_e_REV-SPONT</v>
      </c>
      <c r="G229" s="1">
        <f t="shared" si="10"/>
        <v>0</v>
      </c>
      <c r="H229" s="1">
        <f t="shared" si="11"/>
        <v>0</v>
      </c>
      <c r="I229" s="1" t="b">
        <f>OR(LEFT(Table2[[#This Row],[rxn]],4)="RXN-",Table2[[#This Row],[rxn]]="BIOSYN-BIODILAERO")</f>
        <v>1</v>
      </c>
      <c r="J229" s="1" t="str">
        <f>IF(Table2[[#This Row],[In GSM?]],_xlfn.TEXTAFTER(Table2[[#This Row],[rxn]],"RXN-",,,,"BIOMASS_RT_CLIM"),"")</f>
        <v>EX_fum_e_REV-SPONT</v>
      </c>
      <c r="K229" s="1" t="str">
        <f>IF(Table2[[#This Row],[In GSM?]],_xlfn.TEXTBEFORE(SUBSTITUTE(Table2[[#This Row],[rxn name]],"_REV-","_FWD-"),"_FWD-",,,,Table2[[#This Row],[rxn name]]),"")</f>
        <v>EX_fum_e</v>
      </c>
      <c r="L229" s="1" t="str">
        <f>IF(Table2[[#This Row],[In GSM?]],_xlfn.TEXTBEFORE(_xlfn.TEXTAFTER(Table2[[#This Row],[rxn name]],Table2[[#This Row],[b4 FWD/REV]]&amp;"_",,,,"FWD"),"-",,,,"FWD"),"")</f>
        <v>REV</v>
      </c>
      <c r="M229" s="1" cm="1">
        <f t="array" ref="M229">IF(Table2[[#This Row],[In GSM?]],_xlfn.SWITCH(Table2[[#This Row],[dir]],"FWD",Table2[[#This Row],[max]],"REV",-Table2[[#This Row],[min]])/1000,"")</f>
        <v>0</v>
      </c>
      <c r="N229" s="1" cm="1">
        <f t="array" ref="N229">IF(Table2[[#This Row],[In GSM?]],_xlfn.SWITCH(Table2[[#This Row],[dir]],"FWD",Table2[[#This Row],[min]],"REV",-Table2[[#This Row],[max]])/1000,"")</f>
        <v>0</v>
      </c>
      <c r="O229">
        <v>0</v>
      </c>
      <c r="P229">
        <v>-0.25</v>
      </c>
      <c r="Q229" t="str">
        <v>EX_nac_e</v>
      </c>
      <c r="V229" s="5"/>
    </row>
    <row r="230" spans="1:22" ht="17" x14ac:dyDescent="0.25">
      <c r="A230" t="s">
        <v>1331</v>
      </c>
      <c r="B230">
        <v>1.8344099999999999E-2</v>
      </c>
      <c r="C230">
        <v>1.8344099999999999E-2</v>
      </c>
      <c r="E230" s="5" t="s">
        <v>3677</v>
      </c>
      <c r="F230" s="1" t="str">
        <f t="shared" si="9"/>
        <v>RXN-EX_4abut_e_FWD-SPONT</v>
      </c>
      <c r="G230" s="1">
        <f t="shared" si="10"/>
        <v>0</v>
      </c>
      <c r="H230" s="1">
        <f t="shared" si="11"/>
        <v>0</v>
      </c>
      <c r="I230" s="1" t="b">
        <f>OR(LEFT(Table2[[#This Row],[rxn]],4)="RXN-",Table2[[#This Row],[rxn]]="BIOSYN-BIODILAERO")</f>
        <v>1</v>
      </c>
      <c r="J230" s="1" t="str">
        <f>IF(Table2[[#This Row],[In GSM?]],_xlfn.TEXTAFTER(Table2[[#This Row],[rxn]],"RXN-",,,,"BIOMASS_RT_CLIM"),"")</f>
        <v>EX_4abut_e_FWD-SPONT</v>
      </c>
      <c r="K230" s="1" t="str">
        <f>IF(Table2[[#This Row],[In GSM?]],_xlfn.TEXTBEFORE(SUBSTITUTE(Table2[[#This Row],[rxn name]],"_REV-","_FWD-"),"_FWD-",,,,Table2[[#This Row],[rxn name]]),"")</f>
        <v>EX_4abut_e</v>
      </c>
      <c r="L230" s="1" t="str">
        <f>IF(Table2[[#This Row],[In GSM?]],_xlfn.TEXTBEFORE(_xlfn.TEXTAFTER(Table2[[#This Row],[rxn name]],Table2[[#This Row],[b4 FWD/REV]]&amp;"_",,,,"FWD"),"-",,,,"FWD"),"")</f>
        <v>FWD</v>
      </c>
      <c r="M230" s="1" cm="1">
        <f t="array" ref="M230">IF(Table2[[#This Row],[In GSM?]],_xlfn.SWITCH(Table2[[#This Row],[dir]],"FWD",Table2[[#This Row],[max]],"REV",-Table2[[#This Row],[min]])/1000,"")</f>
        <v>0</v>
      </c>
      <c r="N230" s="1" cm="1">
        <f t="array" ref="N230">IF(Table2[[#This Row],[In GSM?]],_xlfn.SWITCH(Table2[[#This Row],[dir]],"FWD",Table2[[#This Row],[min]],"REV",-Table2[[#This Row],[max]])/1000,"")</f>
        <v>0</v>
      </c>
      <c r="O230">
        <v>0</v>
      </c>
      <c r="P230">
        <v>0</v>
      </c>
      <c r="Q230" t="str">
        <v>EX_nmn_e</v>
      </c>
      <c r="V230" s="5"/>
    </row>
    <row r="231" spans="1:22" ht="17" x14ac:dyDescent="0.25">
      <c r="A231" t="s">
        <v>1332</v>
      </c>
      <c r="B231">
        <v>0</v>
      </c>
      <c r="C231">
        <v>0</v>
      </c>
      <c r="E231" s="5" t="s">
        <v>3678</v>
      </c>
      <c r="F231" s="1" t="str">
        <f t="shared" si="9"/>
        <v>RXN-EX_4abut_e_REV-SPONT</v>
      </c>
      <c r="G231" s="1">
        <f t="shared" si="10"/>
        <v>0</v>
      </c>
      <c r="H231" s="1">
        <f t="shared" si="11"/>
        <v>0</v>
      </c>
      <c r="I231" s="1" t="b">
        <f>OR(LEFT(Table2[[#This Row],[rxn]],4)="RXN-",Table2[[#This Row],[rxn]]="BIOSYN-BIODILAERO")</f>
        <v>1</v>
      </c>
      <c r="J231" s="1" t="str">
        <f>IF(Table2[[#This Row],[In GSM?]],_xlfn.TEXTAFTER(Table2[[#This Row],[rxn]],"RXN-",,,,"BIOMASS_RT_CLIM"),"")</f>
        <v>EX_4abut_e_REV-SPONT</v>
      </c>
      <c r="K231" s="1" t="str">
        <f>IF(Table2[[#This Row],[In GSM?]],_xlfn.TEXTBEFORE(SUBSTITUTE(Table2[[#This Row],[rxn name]],"_REV-","_FWD-"),"_FWD-",,,,Table2[[#This Row],[rxn name]]),"")</f>
        <v>EX_4abut_e</v>
      </c>
      <c r="L231" s="1" t="str">
        <f>IF(Table2[[#This Row],[In GSM?]],_xlfn.TEXTBEFORE(_xlfn.TEXTAFTER(Table2[[#This Row],[rxn name]],Table2[[#This Row],[b4 FWD/REV]]&amp;"_",,,,"FWD"),"-",,,,"FWD"),"")</f>
        <v>REV</v>
      </c>
      <c r="M231" s="1" cm="1">
        <f t="array" ref="M231">IF(Table2[[#This Row],[In GSM?]],_xlfn.SWITCH(Table2[[#This Row],[dir]],"FWD",Table2[[#This Row],[max]],"REV",-Table2[[#This Row],[min]])/1000,"")</f>
        <v>0</v>
      </c>
      <c r="N231" s="1" cm="1">
        <f t="array" ref="N231">IF(Table2[[#This Row],[In GSM?]],_xlfn.SWITCH(Table2[[#This Row],[dir]],"FWD",Table2[[#This Row],[min]],"REV",-Table2[[#This Row],[max]])/1000,"")</f>
        <v>0</v>
      </c>
      <c r="O231">
        <v>0</v>
      </c>
      <c r="P231">
        <v>0</v>
      </c>
      <c r="Q231" t="str">
        <v>EX_nmn_e</v>
      </c>
      <c r="V231" s="5"/>
    </row>
    <row r="232" spans="1:22" ht="17" x14ac:dyDescent="0.25">
      <c r="A232" t="s">
        <v>1333</v>
      </c>
      <c r="B232">
        <v>1.2566999999999899E-2</v>
      </c>
      <c r="C232">
        <v>1.9902051172414099</v>
      </c>
      <c r="E232" s="5" t="s">
        <v>3679</v>
      </c>
      <c r="F232" s="1" t="str">
        <f t="shared" si="9"/>
        <v>RXN-EX_gthox_e_FWD-SPONT</v>
      </c>
      <c r="G232" s="1">
        <f t="shared" si="10"/>
        <v>0</v>
      </c>
      <c r="H232" s="1">
        <f t="shared" si="11"/>
        <v>0</v>
      </c>
      <c r="I232" s="1" t="b">
        <f>OR(LEFT(Table2[[#This Row],[rxn]],4)="RXN-",Table2[[#This Row],[rxn]]="BIOSYN-BIODILAERO")</f>
        <v>1</v>
      </c>
      <c r="J232" s="1" t="str">
        <f>IF(Table2[[#This Row],[In GSM?]],_xlfn.TEXTAFTER(Table2[[#This Row],[rxn]],"RXN-",,,,"BIOMASS_RT_CLIM"),"")</f>
        <v>EX_gthox_e_FWD-SPONT</v>
      </c>
      <c r="K232" s="1" t="str">
        <f>IF(Table2[[#This Row],[In GSM?]],_xlfn.TEXTBEFORE(SUBSTITUTE(Table2[[#This Row],[rxn name]],"_REV-","_FWD-"),"_FWD-",,,,Table2[[#This Row],[rxn name]]),"")</f>
        <v>EX_gthox_e</v>
      </c>
      <c r="L232" s="1" t="str">
        <f>IF(Table2[[#This Row],[In GSM?]],_xlfn.TEXTBEFORE(_xlfn.TEXTAFTER(Table2[[#This Row],[rxn name]],Table2[[#This Row],[b4 FWD/REV]]&amp;"_",,,,"FWD"),"-",,,,"FWD"),"")</f>
        <v>FWD</v>
      </c>
      <c r="M232" s="1" cm="1">
        <f t="array" ref="M232">IF(Table2[[#This Row],[In GSM?]],_xlfn.SWITCH(Table2[[#This Row],[dir]],"FWD",Table2[[#This Row],[max]],"REV",-Table2[[#This Row],[min]])/1000,"")</f>
        <v>0</v>
      </c>
      <c r="N232" s="1" cm="1">
        <f t="array" ref="N232">IF(Table2[[#This Row],[In GSM?]],_xlfn.SWITCH(Table2[[#This Row],[dir]],"FWD",Table2[[#This Row],[min]],"REV",-Table2[[#This Row],[max]])/1000,"")</f>
        <v>0</v>
      </c>
      <c r="O232">
        <v>1.7035143396900001</v>
      </c>
      <c r="P232">
        <v>0</v>
      </c>
      <c r="Q232" t="str">
        <v>EX_octa_e</v>
      </c>
      <c r="V232" s="5"/>
    </row>
    <row r="233" spans="1:22" ht="17" x14ac:dyDescent="0.25">
      <c r="A233" t="s">
        <v>1334</v>
      </c>
      <c r="B233">
        <v>4.98339E-2</v>
      </c>
      <c r="C233">
        <v>30.591241711814501</v>
      </c>
      <c r="E233" s="5" t="s">
        <v>3680</v>
      </c>
      <c r="F233" s="1" t="str">
        <f t="shared" si="9"/>
        <v>RXN-EX_gthox_e_REV-SPONT</v>
      </c>
      <c r="G233" s="1">
        <f t="shared" si="10"/>
        <v>0</v>
      </c>
      <c r="H233" s="1">
        <f t="shared" si="11"/>
        <v>0</v>
      </c>
      <c r="I233" s="1" t="b">
        <f>OR(LEFT(Table2[[#This Row],[rxn]],4)="RXN-",Table2[[#This Row],[rxn]]="BIOSYN-BIODILAERO")</f>
        <v>1</v>
      </c>
      <c r="J233" s="1" t="str">
        <f>IF(Table2[[#This Row],[In GSM?]],_xlfn.TEXTAFTER(Table2[[#This Row],[rxn]],"RXN-",,,,"BIOMASS_RT_CLIM"),"")</f>
        <v>EX_gthox_e_REV-SPONT</v>
      </c>
      <c r="K233" s="1" t="str">
        <f>IF(Table2[[#This Row],[In GSM?]],_xlfn.TEXTBEFORE(SUBSTITUTE(Table2[[#This Row],[rxn name]],"_REV-","_FWD-"),"_FWD-",,,,Table2[[#This Row],[rxn name]]),"")</f>
        <v>EX_gthox_e</v>
      </c>
      <c r="L233" s="1" t="str">
        <f>IF(Table2[[#This Row],[In GSM?]],_xlfn.TEXTBEFORE(_xlfn.TEXTAFTER(Table2[[#This Row],[rxn name]],Table2[[#This Row],[b4 FWD/REV]]&amp;"_",,,,"FWD"),"-",,,,"FWD"),"")</f>
        <v>REV</v>
      </c>
      <c r="M233" s="1" cm="1">
        <f t="array" ref="M233">IF(Table2[[#This Row],[In GSM?]],_xlfn.SWITCH(Table2[[#This Row],[dir]],"FWD",Table2[[#This Row],[max]],"REV",-Table2[[#This Row],[min]])/1000,"")</f>
        <v>0</v>
      </c>
      <c r="N233" s="1" cm="1">
        <f t="array" ref="N233">IF(Table2[[#This Row],[In GSM?]],_xlfn.SWITCH(Table2[[#This Row],[dir]],"FWD",Table2[[#This Row],[min]],"REV",-Table2[[#This Row],[max]])/1000,"")</f>
        <v>0</v>
      </c>
      <c r="O233">
        <v>0</v>
      </c>
      <c r="P233">
        <v>0</v>
      </c>
      <c r="Q233" t="str">
        <v>EX_octa_e</v>
      </c>
      <c r="V233" s="5"/>
    </row>
    <row r="234" spans="1:22" ht="17" x14ac:dyDescent="0.25">
      <c r="A234" t="s">
        <v>1335</v>
      </c>
      <c r="B234">
        <v>-70.796899042681204</v>
      </c>
      <c r="C234">
        <v>50.122827662535897</v>
      </c>
      <c r="E234" s="5" t="s">
        <v>3681</v>
      </c>
      <c r="F234" s="1" t="str">
        <f t="shared" si="9"/>
        <v>RXN-EX_gthrd_e_FWD-SPONT</v>
      </c>
      <c r="G234" s="1">
        <f t="shared" si="10"/>
        <v>0</v>
      </c>
      <c r="H234" s="1">
        <f t="shared" si="11"/>
        <v>0</v>
      </c>
      <c r="I234" s="1" t="b">
        <f>OR(LEFT(Table2[[#This Row],[rxn]],4)="RXN-",Table2[[#This Row],[rxn]]="BIOSYN-BIODILAERO")</f>
        <v>1</v>
      </c>
      <c r="J234" s="1" t="str">
        <f>IF(Table2[[#This Row],[In GSM?]],_xlfn.TEXTAFTER(Table2[[#This Row],[rxn]],"RXN-",,,,"BIOMASS_RT_CLIM"),"")</f>
        <v>EX_gthrd_e_FWD-SPONT</v>
      </c>
      <c r="K234" s="1" t="str">
        <f>IF(Table2[[#This Row],[In GSM?]],_xlfn.TEXTBEFORE(SUBSTITUTE(Table2[[#This Row],[rxn name]],"_REV-","_FWD-"),"_FWD-",,,,Table2[[#This Row],[rxn name]]),"")</f>
        <v>EX_gthrd_e</v>
      </c>
      <c r="L234" s="1" t="str">
        <f>IF(Table2[[#This Row],[In GSM?]],_xlfn.TEXTBEFORE(_xlfn.TEXTAFTER(Table2[[#This Row],[rxn name]],Table2[[#This Row],[b4 FWD/REV]]&amp;"_",,,,"FWD"),"-",,,,"FWD"),"")</f>
        <v>FWD</v>
      </c>
      <c r="M234" s="1" cm="1">
        <f t="array" ref="M234">IF(Table2[[#This Row],[In GSM?]],_xlfn.SWITCH(Table2[[#This Row],[dir]],"FWD",Table2[[#This Row],[max]],"REV",-Table2[[#This Row],[min]])/1000,"")</f>
        <v>0</v>
      </c>
      <c r="N234" s="1" cm="1">
        <f t="array" ref="N234">IF(Table2[[#This Row],[In GSM?]],_xlfn.SWITCH(Table2[[#This Row],[dir]],"FWD",Table2[[#This Row],[min]],"REV",-Table2[[#This Row],[max]])/1000,"")</f>
        <v>0</v>
      </c>
      <c r="O234">
        <v>0</v>
      </c>
      <c r="P234">
        <v>0</v>
      </c>
      <c r="Q234" t="str">
        <v>EX_orn_e</v>
      </c>
      <c r="V234" s="5"/>
    </row>
    <row r="235" spans="1:22" ht="17" x14ac:dyDescent="0.25">
      <c r="A235" t="s">
        <v>1336</v>
      </c>
      <c r="B235">
        <v>0</v>
      </c>
      <c r="C235">
        <v>0</v>
      </c>
      <c r="E235" s="5" t="s">
        <v>3682</v>
      </c>
      <c r="F235" s="1" t="str">
        <f t="shared" si="9"/>
        <v>RXN-EX_gthrd_e_REV-SPONT</v>
      </c>
      <c r="G235" s="1">
        <f t="shared" si="10"/>
        <v>0</v>
      </c>
      <c r="H235" s="1">
        <f t="shared" si="11"/>
        <v>0</v>
      </c>
      <c r="I235" s="1" t="b">
        <f>OR(LEFT(Table2[[#This Row],[rxn]],4)="RXN-",Table2[[#This Row],[rxn]]="BIOSYN-BIODILAERO")</f>
        <v>1</v>
      </c>
      <c r="J235" s="1" t="str">
        <f>IF(Table2[[#This Row],[In GSM?]],_xlfn.TEXTAFTER(Table2[[#This Row],[rxn]],"RXN-",,,,"BIOMASS_RT_CLIM"),"")</f>
        <v>EX_gthrd_e_REV-SPONT</v>
      </c>
      <c r="K235" s="1" t="str">
        <f>IF(Table2[[#This Row],[In GSM?]],_xlfn.TEXTBEFORE(SUBSTITUTE(Table2[[#This Row],[rxn name]],"_REV-","_FWD-"),"_FWD-",,,,Table2[[#This Row],[rxn name]]),"")</f>
        <v>EX_gthrd_e</v>
      </c>
      <c r="L235" s="1" t="str">
        <f>IF(Table2[[#This Row],[In GSM?]],_xlfn.TEXTBEFORE(_xlfn.TEXTAFTER(Table2[[#This Row],[rxn name]],Table2[[#This Row],[b4 FWD/REV]]&amp;"_",,,,"FWD"),"-",,,,"FWD"),"")</f>
        <v>REV</v>
      </c>
      <c r="M235" s="1" cm="1">
        <f t="array" ref="M235">IF(Table2[[#This Row],[In GSM?]],_xlfn.SWITCH(Table2[[#This Row],[dir]],"FWD",Table2[[#This Row],[max]],"REV",-Table2[[#This Row],[min]])/1000,"")</f>
        <v>0</v>
      </c>
      <c r="N235" s="1" cm="1">
        <f t="array" ref="N235">IF(Table2[[#This Row],[In GSM?]],_xlfn.SWITCH(Table2[[#This Row],[dir]],"FWD",Table2[[#This Row],[min]],"REV",-Table2[[#This Row],[max]])/1000,"")</f>
        <v>0</v>
      </c>
      <c r="O235">
        <v>0</v>
      </c>
      <c r="P235">
        <v>0</v>
      </c>
      <c r="Q235" t="str">
        <v>EX_orn_e</v>
      </c>
      <c r="V235" s="5"/>
    </row>
    <row r="236" spans="1:22" ht="17" x14ac:dyDescent="0.25">
      <c r="A236" t="s">
        <v>1337</v>
      </c>
      <c r="B236">
        <v>4.98339E-2</v>
      </c>
      <c r="C236">
        <v>30.591241711814501</v>
      </c>
      <c r="E236" s="5" t="s">
        <v>3683</v>
      </c>
      <c r="F236" s="1" t="str">
        <f t="shared" si="9"/>
        <v>RXN-EX_glyc_e_FWD-SPONT</v>
      </c>
      <c r="G236" s="1">
        <f t="shared" si="10"/>
        <v>6762.3412992000003</v>
      </c>
      <c r="H236" s="1">
        <f t="shared" si="11"/>
        <v>0</v>
      </c>
      <c r="I236" s="1" t="b">
        <f>OR(LEFT(Table2[[#This Row],[rxn]],4)="RXN-",Table2[[#This Row],[rxn]]="BIOSYN-BIODILAERO")</f>
        <v>1</v>
      </c>
      <c r="J236" s="1" t="str">
        <f>IF(Table2[[#This Row],[In GSM?]],_xlfn.TEXTAFTER(Table2[[#This Row],[rxn]],"RXN-",,,,"BIOMASS_RT_CLIM"),"")</f>
        <v>EX_glyc_e_FWD-SPONT</v>
      </c>
      <c r="K236" s="1" t="str">
        <f>IF(Table2[[#This Row],[In GSM?]],_xlfn.TEXTBEFORE(SUBSTITUTE(Table2[[#This Row],[rxn name]],"_REV-","_FWD-"),"_FWD-",,,,Table2[[#This Row],[rxn name]]),"")</f>
        <v>EX_glyc_e</v>
      </c>
      <c r="L236" s="1" t="str">
        <f>IF(Table2[[#This Row],[In GSM?]],_xlfn.TEXTBEFORE(_xlfn.TEXTAFTER(Table2[[#This Row],[rxn name]],Table2[[#This Row],[b4 FWD/REV]]&amp;"_",,,,"FWD"),"-",,,,"FWD"),"")</f>
        <v>FWD</v>
      </c>
      <c r="M236" s="1" cm="1">
        <f t="array" ref="M236">IF(Table2[[#This Row],[In GSM?]],_xlfn.SWITCH(Table2[[#This Row],[dir]],"FWD",Table2[[#This Row],[max]],"REV",-Table2[[#This Row],[min]])/1000,"")</f>
        <v>6.7623412992</v>
      </c>
      <c r="N236" s="1" cm="1">
        <f t="array" ref="N236">IF(Table2[[#This Row],[In GSM?]],_xlfn.SWITCH(Table2[[#This Row],[dir]],"FWD",Table2[[#This Row],[min]],"REV",-Table2[[#This Row],[max]])/1000,"")</f>
        <v>0</v>
      </c>
      <c r="O236">
        <v>6.6491755902699996</v>
      </c>
      <c r="P236">
        <v>0</v>
      </c>
      <c r="Q236" t="str">
        <v>EX_oaa_e</v>
      </c>
      <c r="V236" s="5"/>
    </row>
    <row r="237" spans="1:22" ht="17" x14ac:dyDescent="0.25">
      <c r="A237" t="s">
        <v>1338</v>
      </c>
      <c r="B237">
        <v>1.8344099999999999E-2</v>
      </c>
      <c r="C237">
        <v>1.8344099999999999E-2</v>
      </c>
      <c r="E237" s="5" t="s">
        <v>3684</v>
      </c>
      <c r="F237" s="1" t="str">
        <f t="shared" si="9"/>
        <v>RXN-EX_glyc_e_REV-SPONT</v>
      </c>
      <c r="G237" s="1">
        <f t="shared" si="10"/>
        <v>0</v>
      </c>
      <c r="H237" s="1">
        <f t="shared" si="11"/>
        <v>0</v>
      </c>
      <c r="I237" s="1" t="b">
        <f>OR(LEFT(Table2[[#This Row],[rxn]],4)="RXN-",Table2[[#This Row],[rxn]]="BIOSYN-BIODILAERO")</f>
        <v>1</v>
      </c>
      <c r="J237" s="1" t="str">
        <f>IF(Table2[[#This Row],[In GSM?]],_xlfn.TEXTAFTER(Table2[[#This Row],[rxn]],"RXN-",,,,"BIOMASS_RT_CLIM"),"")</f>
        <v>EX_glyc_e_REV-SPONT</v>
      </c>
      <c r="K237" s="1" t="str">
        <f>IF(Table2[[#This Row],[In GSM?]],_xlfn.TEXTBEFORE(SUBSTITUTE(Table2[[#This Row],[rxn name]],"_REV-","_FWD-"),"_FWD-",,,,Table2[[#This Row],[rxn name]]),"")</f>
        <v>EX_glyc_e</v>
      </c>
      <c r="L237" s="1" t="str">
        <f>IF(Table2[[#This Row],[In GSM?]],_xlfn.TEXTBEFORE(_xlfn.TEXTAFTER(Table2[[#This Row],[rxn name]],Table2[[#This Row],[b4 FWD/REV]]&amp;"_",,,,"FWD"),"-",,,,"FWD"),"")</f>
        <v>REV</v>
      </c>
      <c r="M237" s="1" cm="1">
        <f t="array" ref="M237">IF(Table2[[#This Row],[In GSM?]],_xlfn.SWITCH(Table2[[#This Row],[dir]],"FWD",Table2[[#This Row],[max]],"REV",-Table2[[#This Row],[min]])/1000,"")</f>
        <v>0</v>
      </c>
      <c r="N237" s="1" cm="1">
        <f t="array" ref="N237">IF(Table2[[#This Row],[In GSM?]],_xlfn.SWITCH(Table2[[#This Row],[dir]],"FWD",Table2[[#This Row],[min]],"REV",-Table2[[#This Row],[max]])/1000,"")</f>
        <v>0</v>
      </c>
      <c r="O237">
        <v>0</v>
      </c>
      <c r="P237">
        <v>0</v>
      </c>
      <c r="Q237" t="str">
        <v>EX_oaa_e</v>
      </c>
      <c r="V237" s="5"/>
    </row>
    <row r="238" spans="1:22" ht="17" x14ac:dyDescent="0.25">
      <c r="A238" t="s">
        <v>1339</v>
      </c>
      <c r="B238">
        <v>0</v>
      </c>
      <c r="C238">
        <v>157.732315087617</v>
      </c>
      <c r="E238" s="5" t="s">
        <v>3685</v>
      </c>
      <c r="F238" s="1" t="str">
        <f t="shared" si="9"/>
        <v>RXN-EX_gly_e_FWD-SPONT</v>
      </c>
      <c r="G238" s="1">
        <f t="shared" si="10"/>
        <v>13299.413171390001</v>
      </c>
      <c r="H238" s="1">
        <f t="shared" si="11"/>
        <v>0</v>
      </c>
      <c r="I238" s="1" t="b">
        <f>OR(LEFT(Table2[[#This Row],[rxn]],4)="RXN-",Table2[[#This Row],[rxn]]="BIOSYN-BIODILAERO")</f>
        <v>1</v>
      </c>
      <c r="J238" s="1" t="str">
        <f>IF(Table2[[#This Row],[In GSM?]],_xlfn.TEXTAFTER(Table2[[#This Row],[rxn]],"RXN-",,,,"BIOMASS_RT_CLIM"),"")</f>
        <v>EX_gly_e_FWD-SPONT</v>
      </c>
      <c r="K238" s="1" t="str">
        <f>IF(Table2[[#This Row],[In GSM?]],_xlfn.TEXTBEFORE(SUBSTITUTE(Table2[[#This Row],[rxn name]],"_REV-","_FWD-"),"_FWD-",,,,Table2[[#This Row],[rxn name]]),"")</f>
        <v>EX_gly_e</v>
      </c>
      <c r="L238" s="1" t="str">
        <f>IF(Table2[[#This Row],[In GSM?]],_xlfn.TEXTBEFORE(_xlfn.TEXTAFTER(Table2[[#This Row],[rxn name]],Table2[[#This Row],[b4 FWD/REV]]&amp;"_",,,,"FWD"),"-",,,,"FWD"),"")</f>
        <v>FWD</v>
      </c>
      <c r="M238" s="1" cm="1">
        <f t="array" ref="M238">IF(Table2[[#This Row],[In GSM?]],_xlfn.SWITCH(Table2[[#This Row],[dir]],"FWD",Table2[[#This Row],[max]],"REV",-Table2[[#This Row],[min]])/1000,"")</f>
        <v>13.29941317139</v>
      </c>
      <c r="N238" s="1" cm="1">
        <f t="array" ref="N238">IF(Table2[[#This Row],[In GSM?]],_xlfn.SWITCH(Table2[[#This Row],[dir]],"FWD",Table2[[#This Row],[min]],"REV",-Table2[[#This Row],[max]])/1000,"")</f>
        <v>0</v>
      </c>
      <c r="O238">
        <v>0</v>
      </c>
      <c r="P238">
        <v>0</v>
      </c>
      <c r="Q238" t="str">
        <v>EX_o2_e</v>
      </c>
      <c r="V238" s="5"/>
    </row>
    <row r="239" spans="1:22" ht="17" x14ac:dyDescent="0.25">
      <c r="A239" t="s">
        <v>1340</v>
      </c>
      <c r="B239">
        <v>7.6302000000000002E-3</v>
      </c>
      <c r="C239">
        <v>7.6302000000000002E-3</v>
      </c>
      <c r="E239" s="5" t="s">
        <v>3686</v>
      </c>
      <c r="F239" s="1" t="str">
        <f t="shared" si="9"/>
        <v>RXN-EX_gly_e_REV-SPONT</v>
      </c>
      <c r="G239" s="1">
        <f t="shared" si="10"/>
        <v>0</v>
      </c>
      <c r="H239" s="1">
        <f t="shared" si="11"/>
        <v>0</v>
      </c>
      <c r="I239" s="1" t="b">
        <f>OR(LEFT(Table2[[#This Row],[rxn]],4)="RXN-",Table2[[#This Row],[rxn]]="BIOSYN-BIODILAERO")</f>
        <v>1</v>
      </c>
      <c r="J239" s="1" t="str">
        <f>IF(Table2[[#This Row],[In GSM?]],_xlfn.TEXTAFTER(Table2[[#This Row],[rxn]],"RXN-",,,,"BIOMASS_RT_CLIM"),"")</f>
        <v>EX_gly_e_REV-SPONT</v>
      </c>
      <c r="K239" s="1" t="str">
        <f>IF(Table2[[#This Row],[In GSM?]],_xlfn.TEXTBEFORE(SUBSTITUTE(Table2[[#This Row],[rxn name]],"_REV-","_FWD-"),"_FWD-",,,,Table2[[#This Row],[rxn name]]),"")</f>
        <v>EX_gly_e</v>
      </c>
      <c r="L239" s="1" t="str">
        <f>IF(Table2[[#This Row],[In GSM?]],_xlfn.TEXTBEFORE(_xlfn.TEXTAFTER(Table2[[#This Row],[rxn name]],Table2[[#This Row],[b4 FWD/REV]]&amp;"_",,,,"FWD"),"-",,,,"FWD"),"")</f>
        <v>REV</v>
      </c>
      <c r="M239" s="1" cm="1">
        <f t="array" ref="M239">IF(Table2[[#This Row],[In GSM?]],_xlfn.SWITCH(Table2[[#This Row],[dir]],"FWD",Table2[[#This Row],[max]],"REV",-Table2[[#This Row],[min]])/1000,"")</f>
        <v>0</v>
      </c>
      <c r="N239" s="1" cm="1">
        <f t="array" ref="N239">IF(Table2[[#This Row],[In GSM?]],_xlfn.SWITCH(Table2[[#This Row],[dir]],"FWD",Table2[[#This Row],[min]],"REV",-Table2[[#This Row],[max]])/1000,"")</f>
        <v>0</v>
      </c>
      <c r="O239">
        <v>-0.7401155573999999</v>
      </c>
      <c r="P239">
        <v>-26.248124804570001</v>
      </c>
      <c r="Q239" t="str">
        <v>EX_o2_e</v>
      </c>
      <c r="V239" s="5"/>
    </row>
    <row r="240" spans="1:22" ht="17" x14ac:dyDescent="0.25">
      <c r="A240" t="s">
        <v>1341</v>
      </c>
      <c r="B240">
        <v>0</v>
      </c>
      <c r="C240">
        <v>157.997408187616</v>
      </c>
      <c r="E240" s="5" t="s">
        <v>3687</v>
      </c>
      <c r="F240" s="1" t="str">
        <f t="shared" si="9"/>
        <v>RXN-EX_gcald_e_FWD-SPONT</v>
      </c>
      <c r="G240" s="1">
        <f t="shared" si="10"/>
        <v>0.27138898</v>
      </c>
      <c r="H240" s="1">
        <f t="shared" si="11"/>
        <v>0</v>
      </c>
      <c r="I240" s="1" t="b">
        <f>OR(LEFT(Table2[[#This Row],[rxn]],4)="RXN-",Table2[[#This Row],[rxn]]="BIOSYN-BIODILAERO")</f>
        <v>1</v>
      </c>
      <c r="J240" s="1" t="str">
        <f>IF(Table2[[#This Row],[In GSM?]],_xlfn.TEXTAFTER(Table2[[#This Row],[rxn]],"RXN-",,,,"BIOMASS_RT_CLIM"),"")</f>
        <v>EX_gcald_e_FWD-SPONT</v>
      </c>
      <c r="K240" s="1" t="str">
        <f>IF(Table2[[#This Row],[In GSM?]],_xlfn.TEXTBEFORE(SUBSTITUTE(Table2[[#This Row],[rxn name]],"_REV-","_FWD-"),"_FWD-",,,,Table2[[#This Row],[rxn name]]),"")</f>
        <v>EX_gcald_e</v>
      </c>
      <c r="L240" s="1" t="str">
        <f>IF(Table2[[#This Row],[In GSM?]],_xlfn.TEXTBEFORE(_xlfn.TEXTAFTER(Table2[[#This Row],[rxn name]],Table2[[#This Row],[b4 FWD/REV]]&amp;"_",,,,"FWD"),"-",,,,"FWD"),"")</f>
        <v>FWD</v>
      </c>
      <c r="M240" s="1" cm="1">
        <f t="array" ref="M240">IF(Table2[[#This Row],[In GSM?]],_xlfn.SWITCH(Table2[[#This Row],[dir]],"FWD",Table2[[#This Row],[max]],"REV",-Table2[[#This Row],[min]])/1000,"")</f>
        <v>2.7138898E-4</v>
      </c>
      <c r="N240" s="1" cm="1">
        <f t="array" ref="N240">IF(Table2[[#This Row],[In GSM?]],_xlfn.SWITCH(Table2[[#This Row],[dir]],"FWD",Table2[[#This Row],[min]],"REV",-Table2[[#This Row],[max]])/1000,"")</f>
        <v>0</v>
      </c>
      <c r="V240" s="5"/>
    </row>
    <row r="241" spans="1:22" ht="17" x14ac:dyDescent="0.25">
      <c r="A241" t="s">
        <v>1342</v>
      </c>
      <c r="B241">
        <v>0</v>
      </c>
      <c r="C241">
        <v>0</v>
      </c>
      <c r="E241" s="5" t="s">
        <v>3688</v>
      </c>
      <c r="F241" s="1" t="str">
        <f t="shared" si="9"/>
        <v>RXN-EX_gcald_e_REV-SPONT</v>
      </c>
      <c r="G241" s="1">
        <f t="shared" si="10"/>
        <v>0</v>
      </c>
      <c r="H241" s="1">
        <f t="shared" si="11"/>
        <v>0</v>
      </c>
      <c r="I241" s="1" t="b">
        <f>OR(LEFT(Table2[[#This Row],[rxn]],4)="RXN-",Table2[[#This Row],[rxn]]="BIOSYN-BIODILAERO")</f>
        <v>1</v>
      </c>
      <c r="J241" s="1" t="str">
        <f>IF(Table2[[#This Row],[In GSM?]],_xlfn.TEXTAFTER(Table2[[#This Row],[rxn]],"RXN-",,,,"BIOMASS_RT_CLIM"),"")</f>
        <v>EX_gcald_e_REV-SPONT</v>
      </c>
      <c r="K241" s="1" t="str">
        <f>IF(Table2[[#This Row],[In GSM?]],_xlfn.TEXTBEFORE(SUBSTITUTE(Table2[[#This Row],[rxn name]],"_REV-","_FWD-"),"_FWD-",,,,Table2[[#This Row],[rxn name]]),"")</f>
        <v>EX_gcald_e</v>
      </c>
      <c r="L241" s="1" t="str">
        <f>IF(Table2[[#This Row],[In GSM?]],_xlfn.TEXTBEFORE(_xlfn.TEXTAFTER(Table2[[#This Row],[rxn name]],Table2[[#This Row],[b4 FWD/REV]]&amp;"_",,,,"FWD"),"-",,,,"FWD"),"")</f>
        <v>REV</v>
      </c>
      <c r="M241" s="1" cm="1">
        <f t="array" ref="M241">IF(Table2[[#This Row],[In GSM?]],_xlfn.SWITCH(Table2[[#This Row],[dir]],"FWD",Table2[[#This Row],[max]],"REV",-Table2[[#This Row],[min]])/1000,"")</f>
        <v>0</v>
      </c>
      <c r="N241" s="1" cm="1">
        <f t="array" ref="N241">IF(Table2[[#This Row],[In GSM?]],_xlfn.SWITCH(Table2[[#This Row],[dir]],"FWD",Table2[[#This Row],[min]],"REV",-Table2[[#This Row],[max]])/1000,"")</f>
        <v>0</v>
      </c>
      <c r="V241" s="5"/>
    </row>
    <row r="242" spans="1:22" ht="17" x14ac:dyDescent="0.25">
      <c r="A242" t="s">
        <v>1343</v>
      </c>
      <c r="B242">
        <v>0</v>
      </c>
      <c r="C242">
        <v>0</v>
      </c>
      <c r="E242" s="5" t="s">
        <v>3689</v>
      </c>
      <c r="F242" s="1" t="str">
        <f t="shared" si="9"/>
        <v>RXN-EX_glx_e_FWD-SPONT</v>
      </c>
      <c r="G242" s="1">
        <f t="shared" si="10"/>
        <v>13289.044967510001</v>
      </c>
      <c r="H242" s="1">
        <f t="shared" si="11"/>
        <v>0</v>
      </c>
      <c r="I242" s="1" t="b">
        <f>OR(LEFT(Table2[[#This Row],[rxn]],4)="RXN-",Table2[[#This Row],[rxn]]="BIOSYN-BIODILAERO")</f>
        <v>1</v>
      </c>
      <c r="J242" s="1" t="str">
        <f>IF(Table2[[#This Row],[In GSM?]],_xlfn.TEXTAFTER(Table2[[#This Row],[rxn]],"RXN-",,,,"BIOMASS_RT_CLIM"),"")</f>
        <v>EX_glx_e_FWD-SPONT</v>
      </c>
      <c r="K242" s="1" t="str">
        <f>IF(Table2[[#This Row],[In GSM?]],_xlfn.TEXTBEFORE(SUBSTITUTE(Table2[[#This Row],[rxn name]],"_REV-","_FWD-"),"_FWD-",,,,Table2[[#This Row],[rxn name]]),"")</f>
        <v>EX_glx_e</v>
      </c>
      <c r="L242" s="1" t="str">
        <f>IF(Table2[[#This Row],[In GSM?]],_xlfn.TEXTBEFORE(_xlfn.TEXTAFTER(Table2[[#This Row],[rxn name]],Table2[[#This Row],[b4 FWD/REV]]&amp;"_",,,,"FWD"),"-",,,,"FWD"),"")</f>
        <v>FWD</v>
      </c>
      <c r="M242" s="1" cm="1">
        <f t="array" ref="M242">IF(Table2[[#This Row],[In GSM?]],_xlfn.SWITCH(Table2[[#This Row],[dir]],"FWD",Table2[[#This Row],[max]],"REV",-Table2[[#This Row],[min]])/1000,"")</f>
        <v>13.289044967510002</v>
      </c>
      <c r="N242" s="1" cm="1">
        <f t="array" ref="N242">IF(Table2[[#This Row],[In GSM?]],_xlfn.SWITCH(Table2[[#This Row],[dir]],"FWD",Table2[[#This Row],[min]],"REV",-Table2[[#This Row],[max]])/1000,"")</f>
        <v>0</v>
      </c>
      <c r="V242" s="5"/>
    </row>
    <row r="243" spans="1:22" ht="17" x14ac:dyDescent="0.25">
      <c r="A243" t="s">
        <v>1344</v>
      </c>
      <c r="B243">
        <v>0</v>
      </c>
      <c r="C243">
        <v>0</v>
      </c>
      <c r="E243" s="5" t="s">
        <v>3690</v>
      </c>
      <c r="F243" s="1" t="str">
        <f t="shared" si="9"/>
        <v>RXN-EX_glx_e_REV-SPONT</v>
      </c>
      <c r="G243" s="1">
        <f t="shared" si="10"/>
        <v>0</v>
      </c>
      <c r="H243" s="1">
        <f t="shared" si="11"/>
        <v>0</v>
      </c>
      <c r="I243" s="1" t="b">
        <f>OR(LEFT(Table2[[#This Row],[rxn]],4)="RXN-",Table2[[#This Row],[rxn]]="BIOSYN-BIODILAERO")</f>
        <v>1</v>
      </c>
      <c r="J243" s="1" t="str">
        <f>IF(Table2[[#This Row],[In GSM?]],_xlfn.TEXTAFTER(Table2[[#This Row],[rxn]],"RXN-",,,,"BIOMASS_RT_CLIM"),"")</f>
        <v>EX_glx_e_REV-SPONT</v>
      </c>
      <c r="K243" s="1" t="str">
        <f>IF(Table2[[#This Row],[In GSM?]],_xlfn.TEXTBEFORE(SUBSTITUTE(Table2[[#This Row],[rxn name]],"_REV-","_FWD-"),"_FWD-",,,,Table2[[#This Row],[rxn name]]),"")</f>
        <v>EX_glx_e</v>
      </c>
      <c r="L243" s="1" t="str">
        <f>IF(Table2[[#This Row],[In GSM?]],_xlfn.TEXTBEFORE(_xlfn.TEXTAFTER(Table2[[#This Row],[rxn name]],Table2[[#This Row],[b4 FWD/REV]]&amp;"_",,,,"FWD"),"-",,,,"FWD"),"")</f>
        <v>REV</v>
      </c>
      <c r="M243" s="1" cm="1">
        <f t="array" ref="M243">IF(Table2[[#This Row],[In GSM?]],_xlfn.SWITCH(Table2[[#This Row],[dir]],"FWD",Table2[[#This Row],[max]],"REV",-Table2[[#This Row],[min]])/1000,"")</f>
        <v>0</v>
      </c>
      <c r="N243" s="1" cm="1">
        <f t="array" ref="N243">IF(Table2[[#This Row],[In GSM?]],_xlfn.SWITCH(Table2[[#This Row],[dir]],"FWD",Table2[[#This Row],[min]],"REV",-Table2[[#This Row],[max]])/1000,"")</f>
        <v>0</v>
      </c>
      <c r="V243" s="5"/>
    </row>
    <row r="244" spans="1:22" ht="17" x14ac:dyDescent="0.25">
      <c r="A244" t="s">
        <v>1345</v>
      </c>
      <c r="B244">
        <v>1.02571E-2</v>
      </c>
      <c r="C244">
        <v>0.47492654726032302</v>
      </c>
      <c r="E244" s="5" t="s">
        <v>3691</v>
      </c>
      <c r="F244" s="1" t="str">
        <f t="shared" si="9"/>
        <v>RXN-EX_gua_e_FWD-SPONT</v>
      </c>
      <c r="G244" s="1">
        <f t="shared" si="10"/>
        <v>0</v>
      </c>
      <c r="H244" s="1">
        <f t="shared" si="11"/>
        <v>0</v>
      </c>
      <c r="I244" s="1" t="b">
        <f>OR(LEFT(Table2[[#This Row],[rxn]],4)="RXN-",Table2[[#This Row],[rxn]]="BIOSYN-BIODILAERO")</f>
        <v>1</v>
      </c>
      <c r="J244" s="1" t="str">
        <f>IF(Table2[[#This Row],[In GSM?]],_xlfn.TEXTAFTER(Table2[[#This Row],[rxn]],"RXN-",,,,"BIOMASS_RT_CLIM"),"")</f>
        <v>EX_gua_e_FWD-SPONT</v>
      </c>
      <c r="K244" s="1" t="str">
        <f>IF(Table2[[#This Row],[In GSM?]],_xlfn.TEXTBEFORE(SUBSTITUTE(Table2[[#This Row],[rxn name]],"_REV-","_FWD-"),"_FWD-",,,,Table2[[#This Row],[rxn name]]),"")</f>
        <v>EX_gua_e</v>
      </c>
      <c r="L244" s="1" t="str">
        <f>IF(Table2[[#This Row],[In GSM?]],_xlfn.TEXTBEFORE(_xlfn.TEXTAFTER(Table2[[#This Row],[rxn name]],Table2[[#This Row],[b4 FWD/REV]]&amp;"_",,,,"FWD"),"-",,,,"FWD"),"")</f>
        <v>FWD</v>
      </c>
      <c r="M244" s="1" cm="1">
        <f t="array" ref="M244">IF(Table2[[#This Row],[In GSM?]],_xlfn.SWITCH(Table2[[#This Row],[dir]],"FWD",Table2[[#This Row],[max]],"REV",-Table2[[#This Row],[min]])/1000,"")</f>
        <v>0</v>
      </c>
      <c r="N244" s="1" cm="1">
        <f t="array" ref="N244">IF(Table2[[#This Row],[In GSM?]],_xlfn.SWITCH(Table2[[#This Row],[dir]],"FWD",Table2[[#This Row],[min]],"REV",-Table2[[#This Row],[max]])/1000,"")</f>
        <v>0</v>
      </c>
      <c r="V244" s="5"/>
    </row>
    <row r="245" spans="1:22" ht="17" x14ac:dyDescent="0.25">
      <c r="A245" t="s">
        <v>1346</v>
      </c>
      <c r="B245">
        <v>0</v>
      </c>
      <c r="C245">
        <v>0.41399305270824999</v>
      </c>
      <c r="E245" s="5" t="s">
        <v>3692</v>
      </c>
      <c r="F245" s="1" t="str">
        <f t="shared" si="9"/>
        <v>RXN-EX_gua_e_REV-SPONT</v>
      </c>
      <c r="G245" s="1">
        <f t="shared" si="10"/>
        <v>0</v>
      </c>
      <c r="H245" s="1">
        <f t="shared" si="11"/>
        <v>0</v>
      </c>
      <c r="I245" s="1" t="b">
        <f>OR(LEFT(Table2[[#This Row],[rxn]],4)="RXN-",Table2[[#This Row],[rxn]]="BIOSYN-BIODILAERO")</f>
        <v>1</v>
      </c>
      <c r="J245" s="1" t="str">
        <f>IF(Table2[[#This Row],[In GSM?]],_xlfn.TEXTAFTER(Table2[[#This Row],[rxn]],"RXN-",,,,"BIOMASS_RT_CLIM"),"")</f>
        <v>EX_gua_e_REV-SPONT</v>
      </c>
      <c r="K245" s="1" t="str">
        <f>IF(Table2[[#This Row],[In GSM?]],_xlfn.TEXTBEFORE(SUBSTITUTE(Table2[[#This Row],[rxn name]],"_REV-","_FWD-"),"_FWD-",,,,Table2[[#This Row],[rxn name]]),"")</f>
        <v>EX_gua_e</v>
      </c>
      <c r="L245" s="1" t="str">
        <f>IF(Table2[[#This Row],[In GSM?]],_xlfn.TEXTBEFORE(_xlfn.TEXTAFTER(Table2[[#This Row],[rxn name]],Table2[[#This Row],[b4 FWD/REV]]&amp;"_",,,,"FWD"),"-",,,,"FWD"),"")</f>
        <v>REV</v>
      </c>
      <c r="M245" s="1" cm="1">
        <f t="array" ref="M245">IF(Table2[[#This Row],[In GSM?]],_xlfn.SWITCH(Table2[[#This Row],[dir]],"FWD",Table2[[#This Row],[max]],"REV",-Table2[[#This Row],[min]])/1000,"")</f>
        <v>0</v>
      </c>
      <c r="N245" s="1" cm="1">
        <f t="array" ref="N245">IF(Table2[[#This Row],[In GSM?]],_xlfn.SWITCH(Table2[[#This Row],[dir]],"FWD",Table2[[#This Row],[min]],"REV",-Table2[[#This Row],[max]])/1000,"")</f>
        <v>0</v>
      </c>
      <c r="V245" s="5"/>
    </row>
    <row r="246" spans="1:22" ht="17" x14ac:dyDescent="0.25">
      <c r="A246" t="s">
        <v>1347</v>
      </c>
      <c r="B246">
        <v>1.02571E-2</v>
      </c>
      <c r="C246">
        <v>0.43184635551023698</v>
      </c>
      <c r="E246" s="5" t="s">
        <v>3693</v>
      </c>
      <c r="F246" s="1" t="str">
        <f t="shared" si="9"/>
        <v>RXN-EX_gsn_e_FWD-SPONT</v>
      </c>
      <c r="G246" s="1">
        <f t="shared" si="10"/>
        <v>0</v>
      </c>
      <c r="H246" s="1">
        <f t="shared" si="11"/>
        <v>0</v>
      </c>
      <c r="I246" s="1" t="b">
        <f>OR(LEFT(Table2[[#This Row],[rxn]],4)="RXN-",Table2[[#This Row],[rxn]]="BIOSYN-BIODILAERO")</f>
        <v>1</v>
      </c>
      <c r="J246" s="1" t="str">
        <f>IF(Table2[[#This Row],[In GSM?]],_xlfn.TEXTAFTER(Table2[[#This Row],[rxn]],"RXN-",,,,"BIOMASS_RT_CLIM"),"")</f>
        <v>EX_gsn_e_FWD-SPONT</v>
      </c>
      <c r="K246" s="1" t="str">
        <f>IF(Table2[[#This Row],[In GSM?]],_xlfn.TEXTBEFORE(SUBSTITUTE(Table2[[#This Row],[rxn name]],"_REV-","_FWD-"),"_FWD-",,,,Table2[[#This Row],[rxn name]]),"")</f>
        <v>EX_gsn_e</v>
      </c>
      <c r="L246" s="1" t="str">
        <f>IF(Table2[[#This Row],[In GSM?]],_xlfn.TEXTBEFORE(_xlfn.TEXTAFTER(Table2[[#This Row],[rxn name]],Table2[[#This Row],[b4 FWD/REV]]&amp;"_",,,,"FWD"),"-",,,,"FWD"),"")</f>
        <v>FWD</v>
      </c>
      <c r="M246" s="1" cm="1">
        <f t="array" ref="M246">IF(Table2[[#This Row],[In GSM?]],_xlfn.SWITCH(Table2[[#This Row],[dir]],"FWD",Table2[[#This Row],[max]],"REV",-Table2[[#This Row],[min]])/1000,"")</f>
        <v>0</v>
      </c>
      <c r="N246" s="1" cm="1">
        <f t="array" ref="N246">IF(Table2[[#This Row],[In GSM?]],_xlfn.SWITCH(Table2[[#This Row],[dir]],"FWD",Table2[[#This Row],[min]],"REV",-Table2[[#This Row],[max]])/1000,"")</f>
        <v>0</v>
      </c>
      <c r="V246" s="5"/>
    </row>
    <row r="247" spans="1:22" ht="17" x14ac:dyDescent="0.25">
      <c r="A247" t="s">
        <v>1348</v>
      </c>
      <c r="B247">
        <v>1.02571E-2</v>
      </c>
      <c r="C247">
        <v>0.43184635551023698</v>
      </c>
      <c r="E247" s="5" t="s">
        <v>3694</v>
      </c>
      <c r="F247" s="1" t="str">
        <f t="shared" si="9"/>
        <v>RXN-EX_gsn_e_REV-SPONT</v>
      </c>
      <c r="G247" s="1">
        <f t="shared" si="10"/>
        <v>0</v>
      </c>
      <c r="H247" s="1">
        <f t="shared" si="11"/>
        <v>0</v>
      </c>
      <c r="I247" s="1" t="b">
        <f>OR(LEFT(Table2[[#This Row],[rxn]],4)="RXN-",Table2[[#This Row],[rxn]]="BIOSYN-BIODILAERO")</f>
        <v>1</v>
      </c>
      <c r="J247" s="1" t="str">
        <f>IF(Table2[[#This Row],[In GSM?]],_xlfn.TEXTAFTER(Table2[[#This Row],[rxn]],"RXN-",,,,"BIOMASS_RT_CLIM"),"")</f>
        <v>EX_gsn_e_REV-SPONT</v>
      </c>
      <c r="K247" s="1" t="str">
        <f>IF(Table2[[#This Row],[In GSM?]],_xlfn.TEXTBEFORE(SUBSTITUTE(Table2[[#This Row],[rxn name]],"_REV-","_FWD-"),"_FWD-",,,,Table2[[#This Row],[rxn name]]),"")</f>
        <v>EX_gsn_e</v>
      </c>
      <c r="L247" s="1" t="str">
        <f>IF(Table2[[#This Row],[In GSM?]],_xlfn.TEXTBEFORE(_xlfn.TEXTAFTER(Table2[[#This Row],[rxn name]],Table2[[#This Row],[b4 FWD/REV]]&amp;"_",,,,"FWD"),"-",,,,"FWD"),"")</f>
        <v>REV</v>
      </c>
      <c r="M247" s="1" cm="1">
        <f t="array" ref="M247">IF(Table2[[#This Row],[In GSM?]],_xlfn.SWITCH(Table2[[#This Row],[dir]],"FWD",Table2[[#This Row],[max]],"REV",-Table2[[#This Row],[min]])/1000,"")</f>
        <v>0</v>
      </c>
      <c r="N247" s="1" cm="1">
        <f t="array" ref="N247">IF(Table2[[#This Row],[In GSM?]],_xlfn.SWITCH(Table2[[#This Row],[dir]],"FWD",Table2[[#This Row],[min]],"REV",-Table2[[#This Row],[max]])/1000,"")</f>
        <v>0</v>
      </c>
      <c r="V247" s="5"/>
    </row>
    <row r="248" spans="1:22" ht="17" x14ac:dyDescent="0.25">
      <c r="A248" t="s">
        <v>1349</v>
      </c>
      <c r="B248">
        <v>1.02571E-2</v>
      </c>
      <c r="C248">
        <v>0.43184635551023698</v>
      </c>
      <c r="E248" s="5" t="s">
        <v>3695</v>
      </c>
      <c r="F248" s="1" t="str">
        <f t="shared" si="9"/>
        <v>RXN-EX_hxdcal_e_FWD-SPONT</v>
      </c>
      <c r="G248" s="1">
        <f t="shared" si="10"/>
        <v>0</v>
      </c>
      <c r="H248" s="1">
        <f t="shared" si="11"/>
        <v>0</v>
      </c>
      <c r="I248" s="1" t="b">
        <f>OR(LEFT(Table2[[#This Row],[rxn]],4)="RXN-",Table2[[#This Row],[rxn]]="BIOSYN-BIODILAERO")</f>
        <v>1</v>
      </c>
      <c r="J248" s="1" t="str">
        <f>IF(Table2[[#This Row],[In GSM?]],_xlfn.TEXTAFTER(Table2[[#This Row],[rxn]],"RXN-",,,,"BIOMASS_RT_CLIM"),"")</f>
        <v>EX_hxdcal_e_FWD-SPONT</v>
      </c>
      <c r="K248" s="1" t="str">
        <f>IF(Table2[[#This Row],[In GSM?]],_xlfn.TEXTBEFORE(SUBSTITUTE(Table2[[#This Row],[rxn name]],"_REV-","_FWD-"),"_FWD-",,,,Table2[[#This Row],[rxn name]]),"")</f>
        <v>EX_hxdcal_e</v>
      </c>
      <c r="L248" s="1" t="str">
        <f>IF(Table2[[#This Row],[In GSM?]],_xlfn.TEXTBEFORE(_xlfn.TEXTAFTER(Table2[[#This Row],[rxn name]],Table2[[#This Row],[b4 FWD/REV]]&amp;"_",,,,"FWD"),"-",,,,"FWD"),"")</f>
        <v>FWD</v>
      </c>
      <c r="M248" s="1" cm="1">
        <f t="array" ref="M248">IF(Table2[[#This Row],[In GSM?]],_xlfn.SWITCH(Table2[[#This Row],[dir]],"FWD",Table2[[#This Row],[max]],"REV",-Table2[[#This Row],[min]])/1000,"")</f>
        <v>0</v>
      </c>
      <c r="N248" s="1" cm="1">
        <f t="array" ref="N248">IF(Table2[[#This Row],[In GSM?]],_xlfn.SWITCH(Table2[[#This Row],[dir]],"FWD",Table2[[#This Row],[min]],"REV",-Table2[[#This Row],[max]])/1000,"")</f>
        <v>0</v>
      </c>
      <c r="V248" s="5"/>
    </row>
    <row r="249" spans="1:22" ht="17" x14ac:dyDescent="0.25">
      <c r="A249" t="s">
        <v>1350</v>
      </c>
      <c r="B249">
        <v>1.02571E-2</v>
      </c>
      <c r="C249">
        <v>0.43184635551023698</v>
      </c>
      <c r="E249" s="5" t="s">
        <v>3696</v>
      </c>
      <c r="F249" s="1" t="str">
        <f t="shared" si="9"/>
        <v>RXN-EX_hxdcal_e_REV-SPONT</v>
      </c>
      <c r="G249" s="1">
        <f t="shared" si="10"/>
        <v>0</v>
      </c>
      <c r="H249" s="1">
        <f t="shared" si="11"/>
        <v>0</v>
      </c>
      <c r="I249" s="1" t="b">
        <f>OR(LEFT(Table2[[#This Row],[rxn]],4)="RXN-",Table2[[#This Row],[rxn]]="BIOSYN-BIODILAERO")</f>
        <v>1</v>
      </c>
      <c r="J249" s="1" t="str">
        <f>IF(Table2[[#This Row],[In GSM?]],_xlfn.TEXTAFTER(Table2[[#This Row],[rxn]],"RXN-",,,,"BIOMASS_RT_CLIM"),"")</f>
        <v>EX_hxdcal_e_REV-SPONT</v>
      </c>
      <c r="K249" s="1" t="str">
        <f>IF(Table2[[#This Row],[In GSM?]],_xlfn.TEXTBEFORE(SUBSTITUTE(Table2[[#This Row],[rxn name]],"_REV-","_FWD-"),"_FWD-",,,,Table2[[#This Row],[rxn name]]),"")</f>
        <v>EX_hxdcal_e</v>
      </c>
      <c r="L249" s="1" t="str">
        <f>IF(Table2[[#This Row],[In GSM?]],_xlfn.TEXTBEFORE(_xlfn.TEXTAFTER(Table2[[#This Row],[rxn name]],Table2[[#This Row],[b4 FWD/REV]]&amp;"_",,,,"FWD"),"-",,,,"FWD"),"")</f>
        <v>REV</v>
      </c>
      <c r="M249" s="1" cm="1">
        <f t="array" ref="M249">IF(Table2[[#This Row],[In GSM?]],_xlfn.SWITCH(Table2[[#This Row],[dir]],"FWD",Table2[[#This Row],[max]],"REV",-Table2[[#This Row],[min]])/1000,"")</f>
        <v>0</v>
      </c>
      <c r="N249" s="1" cm="1">
        <f t="array" ref="N249">IF(Table2[[#This Row],[In GSM?]],_xlfn.SWITCH(Table2[[#This Row],[dir]],"FWD",Table2[[#This Row],[min]],"REV",-Table2[[#This Row],[max]])/1000,"")</f>
        <v>0</v>
      </c>
      <c r="V249" s="5"/>
    </row>
    <row r="250" spans="1:22" ht="17" x14ac:dyDescent="0.25">
      <c r="A250" t="s">
        <v>1351</v>
      </c>
      <c r="B250">
        <v>1.02571E-2</v>
      </c>
      <c r="C250">
        <v>0.43184635551023698</v>
      </c>
      <c r="E250" s="5" t="s">
        <v>3697</v>
      </c>
      <c r="F250" s="1" t="str">
        <f t="shared" si="9"/>
        <v>RXN-EX_hxan_e_FWD-SPONT</v>
      </c>
      <c r="G250" s="1">
        <f t="shared" si="10"/>
        <v>2993.1067080799999</v>
      </c>
      <c r="H250" s="1">
        <f t="shared" si="11"/>
        <v>0</v>
      </c>
      <c r="I250" s="1" t="b">
        <f>OR(LEFT(Table2[[#This Row],[rxn]],4)="RXN-",Table2[[#This Row],[rxn]]="BIOSYN-BIODILAERO")</f>
        <v>1</v>
      </c>
      <c r="J250" s="1" t="str">
        <f>IF(Table2[[#This Row],[In GSM?]],_xlfn.TEXTAFTER(Table2[[#This Row],[rxn]],"RXN-",,,,"BIOMASS_RT_CLIM"),"")</f>
        <v>EX_hxan_e_FWD-SPONT</v>
      </c>
      <c r="K250" s="1" t="str">
        <f>IF(Table2[[#This Row],[In GSM?]],_xlfn.TEXTBEFORE(SUBSTITUTE(Table2[[#This Row],[rxn name]],"_REV-","_FWD-"),"_FWD-",,,,Table2[[#This Row],[rxn name]]),"")</f>
        <v>EX_hxan_e</v>
      </c>
      <c r="L250" s="1" t="str">
        <f>IF(Table2[[#This Row],[In GSM?]],_xlfn.TEXTBEFORE(_xlfn.TEXTAFTER(Table2[[#This Row],[rxn name]],Table2[[#This Row],[b4 FWD/REV]]&amp;"_",,,,"FWD"),"-",,,,"FWD"),"")</f>
        <v>FWD</v>
      </c>
      <c r="M250" s="1" cm="1">
        <f t="array" ref="M250">IF(Table2[[#This Row],[In GSM?]],_xlfn.SWITCH(Table2[[#This Row],[dir]],"FWD",Table2[[#This Row],[max]],"REV",-Table2[[#This Row],[min]])/1000,"")</f>
        <v>2.99310670808</v>
      </c>
      <c r="N250" s="1" cm="1">
        <f t="array" ref="N250">IF(Table2[[#This Row],[In GSM?]],_xlfn.SWITCH(Table2[[#This Row],[dir]],"FWD",Table2[[#This Row],[min]],"REV",-Table2[[#This Row],[max]])/1000,"")</f>
        <v>0</v>
      </c>
      <c r="V250" s="5"/>
    </row>
    <row r="251" spans="1:22" ht="17" x14ac:dyDescent="0.25">
      <c r="A251" t="s">
        <v>1352</v>
      </c>
      <c r="B251">
        <v>1.02571E-2</v>
      </c>
      <c r="C251">
        <v>0.43184635551023698</v>
      </c>
      <c r="E251" s="5" t="s">
        <v>3698</v>
      </c>
      <c r="F251" s="1" t="str">
        <f t="shared" si="9"/>
        <v>RXN-EX_hxan_e_REV-SPONT</v>
      </c>
      <c r="G251" s="1">
        <f t="shared" si="10"/>
        <v>0</v>
      </c>
      <c r="H251" s="1">
        <f t="shared" si="11"/>
        <v>0</v>
      </c>
      <c r="I251" s="1" t="b">
        <f>OR(LEFT(Table2[[#This Row],[rxn]],4)="RXN-",Table2[[#This Row],[rxn]]="BIOSYN-BIODILAERO")</f>
        <v>1</v>
      </c>
      <c r="J251" s="1" t="str">
        <f>IF(Table2[[#This Row],[In GSM?]],_xlfn.TEXTAFTER(Table2[[#This Row],[rxn]],"RXN-",,,,"BIOMASS_RT_CLIM"),"")</f>
        <v>EX_hxan_e_REV-SPONT</v>
      </c>
      <c r="K251" s="1" t="str">
        <f>IF(Table2[[#This Row],[In GSM?]],_xlfn.TEXTBEFORE(SUBSTITUTE(Table2[[#This Row],[rxn name]],"_REV-","_FWD-"),"_FWD-",,,,Table2[[#This Row],[rxn name]]),"")</f>
        <v>EX_hxan_e</v>
      </c>
      <c r="L251" s="1" t="str">
        <f>IF(Table2[[#This Row],[In GSM?]],_xlfn.TEXTBEFORE(_xlfn.TEXTAFTER(Table2[[#This Row],[rxn name]],Table2[[#This Row],[b4 FWD/REV]]&amp;"_",,,,"FWD"),"-",,,,"FWD"),"")</f>
        <v>REV</v>
      </c>
      <c r="M251" s="1" cm="1">
        <f t="array" ref="M251">IF(Table2[[#This Row],[In GSM?]],_xlfn.SWITCH(Table2[[#This Row],[dir]],"FWD",Table2[[#This Row],[max]],"REV",-Table2[[#This Row],[min]])/1000,"")</f>
        <v>0</v>
      </c>
      <c r="N251" s="1" cm="1">
        <f t="array" ref="N251">IF(Table2[[#This Row],[In GSM?]],_xlfn.SWITCH(Table2[[#This Row],[dir]],"FWD",Table2[[#This Row],[min]],"REV",-Table2[[#This Row],[max]])/1000,"")</f>
        <v>0</v>
      </c>
      <c r="V251" s="5"/>
    </row>
    <row r="252" spans="1:22" ht="17" x14ac:dyDescent="0.25">
      <c r="A252" t="s">
        <v>1353</v>
      </c>
      <c r="B252">
        <v>0</v>
      </c>
      <c r="C252">
        <v>0.41399305270824999</v>
      </c>
      <c r="E252" s="5" t="s">
        <v>3699</v>
      </c>
      <c r="F252" s="1" t="str">
        <f t="shared" si="9"/>
        <v>RXN-EX_id3acald_e_FWD-SPONT</v>
      </c>
      <c r="G252" s="1">
        <f t="shared" si="10"/>
        <v>0</v>
      </c>
      <c r="H252" s="1">
        <f t="shared" si="11"/>
        <v>0</v>
      </c>
      <c r="I252" s="1" t="b">
        <f>OR(LEFT(Table2[[#This Row],[rxn]],4)="RXN-",Table2[[#This Row],[rxn]]="BIOSYN-BIODILAERO")</f>
        <v>1</v>
      </c>
      <c r="J252" s="1" t="str">
        <f>IF(Table2[[#This Row],[In GSM?]],_xlfn.TEXTAFTER(Table2[[#This Row],[rxn]],"RXN-",,,,"BIOMASS_RT_CLIM"),"")</f>
        <v>EX_id3acald_e_FWD-SPONT</v>
      </c>
      <c r="K252" s="1" t="str">
        <f>IF(Table2[[#This Row],[In GSM?]],_xlfn.TEXTBEFORE(SUBSTITUTE(Table2[[#This Row],[rxn name]],"_REV-","_FWD-"),"_FWD-",,,,Table2[[#This Row],[rxn name]]),"")</f>
        <v>EX_id3acald_e</v>
      </c>
      <c r="L252" s="1" t="str">
        <f>IF(Table2[[#This Row],[In GSM?]],_xlfn.TEXTBEFORE(_xlfn.TEXTAFTER(Table2[[#This Row],[rxn name]],Table2[[#This Row],[b4 FWD/REV]]&amp;"_",,,,"FWD"),"-",,,,"FWD"),"")</f>
        <v>FWD</v>
      </c>
      <c r="M252" s="1" cm="1">
        <f t="array" ref="M252">IF(Table2[[#This Row],[In GSM?]],_xlfn.SWITCH(Table2[[#This Row],[dir]],"FWD",Table2[[#This Row],[max]],"REV",-Table2[[#This Row],[min]])/1000,"")</f>
        <v>0</v>
      </c>
      <c r="N252" s="1" cm="1">
        <f t="array" ref="N252">IF(Table2[[#This Row],[In GSM?]],_xlfn.SWITCH(Table2[[#This Row],[dir]],"FWD",Table2[[#This Row],[min]],"REV",-Table2[[#This Row],[max]])/1000,"")</f>
        <v>0</v>
      </c>
      <c r="V252" s="5"/>
    </row>
    <row r="253" spans="1:22" ht="17" x14ac:dyDescent="0.25">
      <c r="A253" t="s">
        <v>1354</v>
      </c>
      <c r="B253">
        <v>1.02571E-2</v>
      </c>
      <c r="C253">
        <v>0.43184635551023698</v>
      </c>
      <c r="E253" s="5" t="s">
        <v>3700</v>
      </c>
      <c r="F253" s="1" t="str">
        <f t="shared" si="9"/>
        <v>RXN-EX_id3acald_e_REV-SPONT</v>
      </c>
      <c r="G253" s="1">
        <f t="shared" si="10"/>
        <v>0</v>
      </c>
      <c r="H253" s="1">
        <f t="shared" si="11"/>
        <v>0</v>
      </c>
      <c r="I253" s="1" t="b">
        <f>OR(LEFT(Table2[[#This Row],[rxn]],4)="RXN-",Table2[[#This Row],[rxn]]="BIOSYN-BIODILAERO")</f>
        <v>1</v>
      </c>
      <c r="J253" s="1" t="str">
        <f>IF(Table2[[#This Row],[In GSM?]],_xlfn.TEXTAFTER(Table2[[#This Row],[rxn]],"RXN-",,,,"BIOMASS_RT_CLIM"),"")</f>
        <v>EX_id3acald_e_REV-SPONT</v>
      </c>
      <c r="K253" s="1" t="str">
        <f>IF(Table2[[#This Row],[In GSM?]],_xlfn.TEXTBEFORE(SUBSTITUTE(Table2[[#This Row],[rxn name]],"_REV-","_FWD-"),"_FWD-",,,,Table2[[#This Row],[rxn name]]),"")</f>
        <v>EX_id3acald_e</v>
      </c>
      <c r="L253" s="1" t="str">
        <f>IF(Table2[[#This Row],[In GSM?]],_xlfn.TEXTBEFORE(_xlfn.TEXTAFTER(Table2[[#This Row],[rxn name]],Table2[[#This Row],[b4 FWD/REV]]&amp;"_",,,,"FWD"),"-",,,,"FWD"),"")</f>
        <v>REV</v>
      </c>
      <c r="M253" s="1" cm="1">
        <f t="array" ref="M253">IF(Table2[[#This Row],[In GSM?]],_xlfn.SWITCH(Table2[[#This Row],[dir]],"FWD",Table2[[#This Row],[max]],"REV",-Table2[[#This Row],[min]])/1000,"")</f>
        <v>0</v>
      </c>
      <c r="N253" s="1" cm="1">
        <f t="array" ref="N253">IF(Table2[[#This Row],[In GSM?]],_xlfn.SWITCH(Table2[[#This Row],[dir]],"FWD",Table2[[#This Row],[min]],"REV",-Table2[[#This Row],[max]])/1000,"")</f>
        <v>0</v>
      </c>
      <c r="V253" s="5"/>
    </row>
    <row r="254" spans="1:22" ht="17" x14ac:dyDescent="0.25">
      <c r="A254" t="s">
        <v>1355</v>
      </c>
      <c r="B254">
        <v>0</v>
      </c>
      <c r="C254">
        <v>0.41029668616621201</v>
      </c>
      <c r="E254" s="5" t="s">
        <v>3701</v>
      </c>
      <c r="F254" s="1" t="str">
        <f t="shared" si="9"/>
        <v>RXN-EX_ins_e_FWD-SPONT</v>
      </c>
      <c r="G254" s="1">
        <f t="shared" si="10"/>
        <v>0</v>
      </c>
      <c r="H254" s="1">
        <f t="shared" si="11"/>
        <v>0</v>
      </c>
      <c r="I254" s="1" t="b">
        <f>OR(LEFT(Table2[[#This Row],[rxn]],4)="RXN-",Table2[[#This Row],[rxn]]="BIOSYN-BIODILAERO")</f>
        <v>1</v>
      </c>
      <c r="J254" s="1" t="str">
        <f>IF(Table2[[#This Row],[In GSM?]],_xlfn.TEXTAFTER(Table2[[#This Row],[rxn]],"RXN-",,,,"BIOMASS_RT_CLIM"),"")</f>
        <v>EX_ins_e_FWD-SPONT</v>
      </c>
      <c r="K254" s="1" t="str">
        <f>IF(Table2[[#This Row],[In GSM?]],_xlfn.TEXTBEFORE(SUBSTITUTE(Table2[[#This Row],[rxn name]],"_REV-","_FWD-"),"_FWD-",,,,Table2[[#This Row],[rxn name]]),"")</f>
        <v>EX_ins_e</v>
      </c>
      <c r="L254" s="1" t="str">
        <f>IF(Table2[[#This Row],[In GSM?]],_xlfn.TEXTBEFORE(_xlfn.TEXTAFTER(Table2[[#This Row],[rxn name]],Table2[[#This Row],[b4 FWD/REV]]&amp;"_",,,,"FWD"),"-",,,,"FWD"),"")</f>
        <v>FWD</v>
      </c>
      <c r="M254" s="1" cm="1">
        <f t="array" ref="M254">IF(Table2[[#This Row],[In GSM?]],_xlfn.SWITCH(Table2[[#This Row],[dir]],"FWD",Table2[[#This Row],[max]],"REV",-Table2[[#This Row],[min]])/1000,"")</f>
        <v>0</v>
      </c>
      <c r="N254" s="1" cm="1">
        <f t="array" ref="N254">IF(Table2[[#This Row],[In GSM?]],_xlfn.SWITCH(Table2[[#This Row],[dir]],"FWD",Table2[[#This Row],[min]],"REV",-Table2[[#This Row],[max]])/1000,"")</f>
        <v>0</v>
      </c>
      <c r="V254" s="5"/>
    </row>
    <row r="255" spans="1:22" ht="17" x14ac:dyDescent="0.25">
      <c r="A255" t="s">
        <v>1356</v>
      </c>
      <c r="B255">
        <v>2.7827399999999999E-2</v>
      </c>
      <c r="C255">
        <v>29.5076028049012</v>
      </c>
      <c r="E255" s="5" t="s">
        <v>3702</v>
      </c>
      <c r="F255" s="1" t="str">
        <f t="shared" si="9"/>
        <v>RXN-EX_ins_e_REV-SPONT</v>
      </c>
      <c r="G255" s="1">
        <f t="shared" si="10"/>
        <v>0</v>
      </c>
      <c r="H255" s="1">
        <f t="shared" si="11"/>
        <v>0</v>
      </c>
      <c r="I255" s="1" t="b">
        <f>OR(LEFT(Table2[[#This Row],[rxn]],4)="RXN-",Table2[[#This Row],[rxn]]="BIOSYN-BIODILAERO")</f>
        <v>1</v>
      </c>
      <c r="J255" s="1" t="str">
        <f>IF(Table2[[#This Row],[In GSM?]],_xlfn.TEXTAFTER(Table2[[#This Row],[rxn]],"RXN-",,,,"BIOMASS_RT_CLIM"),"")</f>
        <v>EX_ins_e_REV-SPONT</v>
      </c>
      <c r="K255" s="1" t="str">
        <f>IF(Table2[[#This Row],[In GSM?]],_xlfn.TEXTBEFORE(SUBSTITUTE(Table2[[#This Row],[rxn name]],"_REV-","_FWD-"),"_FWD-",,,,Table2[[#This Row],[rxn name]]),"")</f>
        <v>EX_ins_e</v>
      </c>
      <c r="L255" s="1" t="str">
        <f>IF(Table2[[#This Row],[In GSM?]],_xlfn.TEXTBEFORE(_xlfn.TEXTAFTER(Table2[[#This Row],[rxn name]],Table2[[#This Row],[b4 FWD/REV]]&amp;"_",,,,"FWD"),"-",,,,"FWD"),"")</f>
        <v>REV</v>
      </c>
      <c r="M255" s="1" cm="1">
        <f t="array" ref="M255">IF(Table2[[#This Row],[In GSM?]],_xlfn.SWITCH(Table2[[#This Row],[dir]],"FWD",Table2[[#This Row],[max]],"REV",-Table2[[#This Row],[min]])/1000,"")</f>
        <v>0</v>
      </c>
      <c r="N255" s="1" cm="1">
        <f t="array" ref="N255">IF(Table2[[#This Row],[In GSM?]],_xlfn.SWITCH(Table2[[#This Row],[dir]],"FWD",Table2[[#This Row],[min]],"REV",-Table2[[#This Row],[max]])/1000,"")</f>
        <v>0</v>
      </c>
      <c r="V255" s="5"/>
    </row>
    <row r="256" spans="1:22" ht="17" x14ac:dyDescent="0.25">
      <c r="A256" t="s">
        <v>1357</v>
      </c>
      <c r="B256">
        <v>0</v>
      </c>
      <c r="C256">
        <v>50.406917462535901</v>
      </c>
      <c r="E256" s="5" t="s">
        <v>3703</v>
      </c>
      <c r="F256" s="1" t="str">
        <f t="shared" si="9"/>
        <v>RXN-EX_fe2_e_FWD-SPONT</v>
      </c>
      <c r="G256" s="1">
        <f t="shared" si="10"/>
        <v>0</v>
      </c>
      <c r="H256" s="1">
        <f t="shared" si="11"/>
        <v>0</v>
      </c>
      <c r="I256" s="1" t="b">
        <f>OR(LEFT(Table2[[#This Row],[rxn]],4)="RXN-",Table2[[#This Row],[rxn]]="BIOSYN-BIODILAERO")</f>
        <v>1</v>
      </c>
      <c r="J256" s="1" t="str">
        <f>IF(Table2[[#This Row],[In GSM?]],_xlfn.TEXTAFTER(Table2[[#This Row],[rxn]],"RXN-",,,,"BIOMASS_RT_CLIM"),"")</f>
        <v>EX_fe2_e_FWD-SPONT</v>
      </c>
      <c r="K256" s="1" t="str">
        <f>IF(Table2[[#This Row],[In GSM?]],_xlfn.TEXTBEFORE(SUBSTITUTE(Table2[[#This Row],[rxn name]],"_REV-","_FWD-"),"_FWD-",,,,Table2[[#This Row],[rxn name]]),"")</f>
        <v>EX_fe2_e</v>
      </c>
      <c r="L256" s="1" t="str">
        <f>IF(Table2[[#This Row],[In GSM?]],_xlfn.TEXTBEFORE(_xlfn.TEXTAFTER(Table2[[#This Row],[rxn name]],Table2[[#This Row],[b4 FWD/REV]]&amp;"_",,,,"FWD"),"-",,,,"FWD"),"")</f>
        <v>FWD</v>
      </c>
      <c r="M256" s="1" cm="1">
        <f t="array" ref="M256">IF(Table2[[#This Row],[In GSM?]],_xlfn.SWITCH(Table2[[#This Row],[dir]],"FWD",Table2[[#This Row],[max]],"REV",-Table2[[#This Row],[min]])/1000,"")</f>
        <v>0</v>
      </c>
      <c r="N256" s="1" cm="1">
        <f t="array" ref="N256">IF(Table2[[#This Row],[In GSM?]],_xlfn.SWITCH(Table2[[#This Row],[dir]],"FWD",Table2[[#This Row],[min]],"REV",-Table2[[#This Row],[max]])/1000,"")</f>
        <v>0</v>
      </c>
      <c r="V256" s="5"/>
    </row>
    <row r="257" spans="1:22" ht="17" x14ac:dyDescent="0.25">
      <c r="A257" t="s">
        <v>1358</v>
      </c>
      <c r="B257">
        <v>0</v>
      </c>
      <c r="C257">
        <v>23.458947863595402</v>
      </c>
      <c r="E257" s="5" t="s">
        <v>3704</v>
      </c>
      <c r="F257" s="1" t="str">
        <f t="shared" si="9"/>
        <v>RXN-EX_fe2_e_REV-SPONT</v>
      </c>
      <c r="G257" s="1">
        <f t="shared" si="10"/>
        <v>1000000</v>
      </c>
      <c r="H257" s="1">
        <f t="shared" si="11"/>
        <v>0</v>
      </c>
      <c r="I257" s="1" t="b">
        <f>OR(LEFT(Table2[[#This Row],[rxn]],4)="RXN-",Table2[[#This Row],[rxn]]="BIOSYN-BIODILAERO")</f>
        <v>1</v>
      </c>
      <c r="J257" s="1" t="str">
        <f>IF(Table2[[#This Row],[In GSM?]],_xlfn.TEXTAFTER(Table2[[#This Row],[rxn]],"RXN-",,,,"BIOMASS_RT_CLIM"),"")</f>
        <v>EX_fe2_e_REV-SPONT</v>
      </c>
      <c r="K257" s="1" t="str">
        <f>IF(Table2[[#This Row],[In GSM?]],_xlfn.TEXTBEFORE(SUBSTITUTE(Table2[[#This Row],[rxn name]],"_REV-","_FWD-"),"_FWD-",,,,Table2[[#This Row],[rxn name]]),"")</f>
        <v>EX_fe2_e</v>
      </c>
      <c r="L257" s="1" t="str">
        <f>IF(Table2[[#This Row],[In GSM?]],_xlfn.TEXTBEFORE(_xlfn.TEXTAFTER(Table2[[#This Row],[rxn name]],Table2[[#This Row],[b4 FWD/REV]]&amp;"_",,,,"FWD"),"-",,,,"FWD"),"")</f>
        <v>REV</v>
      </c>
      <c r="M257" s="1" cm="1">
        <f t="array" ref="M257">IF(Table2[[#This Row],[In GSM?]],_xlfn.SWITCH(Table2[[#This Row],[dir]],"FWD",Table2[[#This Row],[max]],"REV",-Table2[[#This Row],[min]])/1000,"")</f>
        <v>0</v>
      </c>
      <c r="N257" s="1" cm="1">
        <f t="array" ref="N257">IF(Table2[[#This Row],[In GSM?]],_xlfn.SWITCH(Table2[[#This Row],[dir]],"FWD",Table2[[#This Row],[min]],"REV",-Table2[[#This Row],[max]])/1000,"")</f>
        <v>-1000</v>
      </c>
      <c r="V257" s="5"/>
    </row>
    <row r="258" spans="1:22" ht="17" x14ac:dyDescent="0.25">
      <c r="A258" t="s">
        <v>1359</v>
      </c>
      <c r="B258">
        <v>0</v>
      </c>
      <c r="C258">
        <v>22.817998003934498</v>
      </c>
      <c r="E258" s="5" t="s">
        <v>3705</v>
      </c>
      <c r="F258" s="1" t="str">
        <f t="shared" ref="F258:F321" si="12">_xlfn.TEXTBEFORE(E258," ")</f>
        <v>RXN-EX_iamac_e_FWD-SPONT</v>
      </c>
      <c r="G258" s="1">
        <f t="shared" ref="G258:G321" si="13">_xlfn.NUMBERVALUE(SUBSTITUTE(_xlfn.TEXTBEFORE(_xlfn.TEXTAFTER(E258," ")," ",-1)," ",""))</f>
        <v>0</v>
      </c>
      <c r="H258" s="1">
        <f t="shared" ref="H258:H321" si="14">_xlfn.NUMBERVALUE(_xlfn.TEXTAFTER(E258," ",-1))</f>
        <v>0</v>
      </c>
      <c r="I258" s="1" t="b">
        <f>OR(LEFT(Table2[[#This Row],[rxn]],4)="RXN-",Table2[[#This Row],[rxn]]="BIOSYN-BIODILAERO")</f>
        <v>1</v>
      </c>
      <c r="J258" s="1" t="str">
        <f>IF(Table2[[#This Row],[In GSM?]],_xlfn.TEXTAFTER(Table2[[#This Row],[rxn]],"RXN-",,,,"BIOMASS_RT_CLIM"),"")</f>
        <v>EX_iamac_e_FWD-SPONT</v>
      </c>
      <c r="K258" s="1" t="str">
        <f>IF(Table2[[#This Row],[In GSM?]],_xlfn.TEXTBEFORE(SUBSTITUTE(Table2[[#This Row],[rxn name]],"_REV-","_FWD-"),"_FWD-",,,,Table2[[#This Row],[rxn name]]),"")</f>
        <v>EX_iamac_e</v>
      </c>
      <c r="L258" s="1" t="str">
        <f>IF(Table2[[#This Row],[In GSM?]],_xlfn.TEXTBEFORE(_xlfn.TEXTAFTER(Table2[[#This Row],[rxn name]],Table2[[#This Row],[b4 FWD/REV]]&amp;"_",,,,"FWD"),"-",,,,"FWD"),"")</f>
        <v>FWD</v>
      </c>
      <c r="M258" s="1" cm="1">
        <f t="array" ref="M258">IF(Table2[[#This Row],[In GSM?]],_xlfn.SWITCH(Table2[[#This Row],[dir]],"FWD",Table2[[#This Row],[max]],"REV",-Table2[[#This Row],[min]])/1000,"")</f>
        <v>0</v>
      </c>
      <c r="N258" s="1" cm="1">
        <f t="array" ref="N258">IF(Table2[[#This Row],[In GSM?]],_xlfn.SWITCH(Table2[[#This Row],[dir]],"FWD",Table2[[#This Row],[min]],"REV",-Table2[[#This Row],[max]])/1000,"")</f>
        <v>0</v>
      </c>
      <c r="V258" s="5"/>
    </row>
    <row r="259" spans="1:22" ht="17" x14ac:dyDescent="0.25">
      <c r="A259" t="s">
        <v>1360</v>
      </c>
      <c r="B259">
        <v>0</v>
      </c>
      <c r="C259">
        <v>11.729473931797701</v>
      </c>
      <c r="E259" s="5" t="s">
        <v>3706</v>
      </c>
      <c r="F259" s="1" t="str">
        <f t="shared" si="12"/>
        <v>RXN-EX_iamac_e_REV-SPONT</v>
      </c>
      <c r="G259" s="1">
        <f t="shared" si="13"/>
        <v>0</v>
      </c>
      <c r="H259" s="1">
        <f t="shared" si="14"/>
        <v>0</v>
      </c>
      <c r="I259" s="1" t="b">
        <f>OR(LEFT(Table2[[#This Row],[rxn]],4)="RXN-",Table2[[#This Row],[rxn]]="BIOSYN-BIODILAERO")</f>
        <v>1</v>
      </c>
      <c r="J259" s="1" t="str">
        <f>IF(Table2[[#This Row],[In GSM?]],_xlfn.TEXTAFTER(Table2[[#This Row],[rxn]],"RXN-",,,,"BIOMASS_RT_CLIM"),"")</f>
        <v>EX_iamac_e_REV-SPONT</v>
      </c>
      <c r="K259" s="1" t="str">
        <f>IF(Table2[[#This Row],[In GSM?]],_xlfn.TEXTBEFORE(SUBSTITUTE(Table2[[#This Row],[rxn name]],"_REV-","_FWD-"),"_FWD-",,,,Table2[[#This Row],[rxn name]]),"")</f>
        <v>EX_iamac_e</v>
      </c>
      <c r="L259" s="1" t="str">
        <f>IF(Table2[[#This Row],[In GSM?]],_xlfn.TEXTBEFORE(_xlfn.TEXTAFTER(Table2[[#This Row],[rxn name]],Table2[[#This Row],[b4 FWD/REV]]&amp;"_",,,,"FWD"),"-",,,,"FWD"),"")</f>
        <v>REV</v>
      </c>
      <c r="M259" s="1" cm="1">
        <f t="array" ref="M259">IF(Table2[[#This Row],[In GSM?]],_xlfn.SWITCH(Table2[[#This Row],[dir]],"FWD",Table2[[#This Row],[max]],"REV",-Table2[[#This Row],[min]])/1000,"")</f>
        <v>0</v>
      </c>
      <c r="N259" s="1" cm="1">
        <f t="array" ref="N259">IF(Table2[[#This Row],[In GSM?]],_xlfn.SWITCH(Table2[[#This Row],[dir]],"FWD",Table2[[#This Row],[min]],"REV",-Table2[[#This Row],[max]])/1000,"")</f>
        <v>0</v>
      </c>
      <c r="V259" s="5"/>
    </row>
    <row r="260" spans="1:22" ht="17" x14ac:dyDescent="0.25">
      <c r="A260" t="s">
        <v>1361</v>
      </c>
      <c r="B260">
        <v>0</v>
      </c>
      <c r="C260">
        <v>2.0202499999999999E-4</v>
      </c>
      <c r="E260" s="5" t="s">
        <v>3707</v>
      </c>
      <c r="F260" s="1" t="str">
        <f t="shared" si="12"/>
        <v>RXN-EX_iamoh_e_FWD-SPONT</v>
      </c>
      <c r="G260" s="1">
        <f t="shared" si="13"/>
        <v>0</v>
      </c>
      <c r="H260" s="1">
        <f t="shared" si="14"/>
        <v>0</v>
      </c>
      <c r="I260" s="1" t="b">
        <f>OR(LEFT(Table2[[#This Row],[rxn]],4)="RXN-",Table2[[#This Row],[rxn]]="BIOSYN-BIODILAERO")</f>
        <v>1</v>
      </c>
      <c r="J260" s="1" t="str">
        <f>IF(Table2[[#This Row],[In GSM?]],_xlfn.TEXTAFTER(Table2[[#This Row],[rxn]],"RXN-",,,,"BIOMASS_RT_CLIM"),"")</f>
        <v>EX_iamoh_e_FWD-SPONT</v>
      </c>
      <c r="K260" s="1" t="str">
        <f>IF(Table2[[#This Row],[In GSM?]],_xlfn.TEXTBEFORE(SUBSTITUTE(Table2[[#This Row],[rxn name]],"_REV-","_FWD-"),"_FWD-",,,,Table2[[#This Row],[rxn name]]),"")</f>
        <v>EX_iamoh_e</v>
      </c>
      <c r="L260" s="1" t="str">
        <f>IF(Table2[[#This Row],[In GSM?]],_xlfn.TEXTBEFORE(_xlfn.TEXTAFTER(Table2[[#This Row],[rxn name]],Table2[[#This Row],[b4 FWD/REV]]&amp;"_",,,,"FWD"),"-",,,,"FWD"),"")</f>
        <v>FWD</v>
      </c>
      <c r="M260" s="1" cm="1">
        <f t="array" ref="M260">IF(Table2[[#This Row],[In GSM?]],_xlfn.SWITCH(Table2[[#This Row],[dir]],"FWD",Table2[[#This Row],[max]],"REV",-Table2[[#This Row],[min]])/1000,"")</f>
        <v>0</v>
      </c>
      <c r="N260" s="1" cm="1">
        <f t="array" ref="N260">IF(Table2[[#This Row],[In GSM?]],_xlfn.SWITCH(Table2[[#This Row],[dir]],"FWD",Table2[[#This Row],[min]],"REV",-Table2[[#This Row],[max]])/1000,"")</f>
        <v>0</v>
      </c>
      <c r="V260" s="5"/>
    </row>
    <row r="261" spans="1:22" ht="17" x14ac:dyDescent="0.25">
      <c r="A261" t="s">
        <v>1362</v>
      </c>
      <c r="B261">
        <v>0</v>
      </c>
      <c r="C261">
        <v>0</v>
      </c>
      <c r="E261" s="5" t="s">
        <v>3708</v>
      </c>
      <c r="F261" s="1" t="str">
        <f t="shared" si="12"/>
        <v>RXN-EX_iamoh_e_REV-SPONT</v>
      </c>
      <c r="G261" s="1">
        <f t="shared" si="13"/>
        <v>0</v>
      </c>
      <c r="H261" s="1">
        <f t="shared" si="14"/>
        <v>0</v>
      </c>
      <c r="I261" s="1" t="b">
        <f>OR(LEFT(Table2[[#This Row],[rxn]],4)="RXN-",Table2[[#This Row],[rxn]]="BIOSYN-BIODILAERO")</f>
        <v>1</v>
      </c>
      <c r="J261" s="1" t="str">
        <f>IF(Table2[[#This Row],[In GSM?]],_xlfn.TEXTAFTER(Table2[[#This Row],[rxn]],"RXN-",,,,"BIOMASS_RT_CLIM"),"")</f>
        <v>EX_iamoh_e_REV-SPONT</v>
      </c>
      <c r="K261" s="1" t="str">
        <f>IF(Table2[[#This Row],[In GSM?]],_xlfn.TEXTBEFORE(SUBSTITUTE(Table2[[#This Row],[rxn name]],"_REV-","_FWD-"),"_FWD-",,,,Table2[[#This Row],[rxn name]]),"")</f>
        <v>EX_iamoh_e</v>
      </c>
      <c r="L261" s="1" t="str">
        <f>IF(Table2[[#This Row],[In GSM?]],_xlfn.TEXTBEFORE(_xlfn.TEXTAFTER(Table2[[#This Row],[rxn name]],Table2[[#This Row],[b4 FWD/REV]]&amp;"_",,,,"FWD"),"-",,,,"FWD"),"")</f>
        <v>REV</v>
      </c>
      <c r="M261" s="1" cm="1">
        <f t="array" ref="M261">IF(Table2[[#This Row],[In GSM?]],_xlfn.SWITCH(Table2[[#This Row],[dir]],"FWD",Table2[[#This Row],[max]],"REV",-Table2[[#This Row],[min]])/1000,"")</f>
        <v>0</v>
      </c>
      <c r="N261" s="1" cm="1">
        <f t="array" ref="N261">IF(Table2[[#This Row],[In GSM?]],_xlfn.SWITCH(Table2[[#This Row],[dir]],"FWD",Table2[[#This Row],[min]],"REV",-Table2[[#This Row],[max]])/1000,"")</f>
        <v>0</v>
      </c>
      <c r="V261" s="5"/>
    </row>
    <row r="262" spans="1:22" ht="17" x14ac:dyDescent="0.25">
      <c r="A262" t="s">
        <v>1363</v>
      </c>
      <c r="B262">
        <v>0</v>
      </c>
      <c r="C262">
        <v>2.0202499999999999E-4</v>
      </c>
      <c r="E262" s="5" t="s">
        <v>3709</v>
      </c>
      <c r="F262" s="1" t="str">
        <f t="shared" si="12"/>
        <v>RXN-EX_ibutoh_e_FWD-SPONT</v>
      </c>
      <c r="G262" s="1">
        <f t="shared" si="13"/>
        <v>4175.6584245399999</v>
      </c>
      <c r="H262" s="1">
        <f t="shared" si="14"/>
        <v>0</v>
      </c>
      <c r="I262" s="1" t="b">
        <f>OR(LEFT(Table2[[#This Row],[rxn]],4)="RXN-",Table2[[#This Row],[rxn]]="BIOSYN-BIODILAERO")</f>
        <v>1</v>
      </c>
      <c r="J262" s="1" t="str">
        <f>IF(Table2[[#This Row],[In GSM?]],_xlfn.TEXTAFTER(Table2[[#This Row],[rxn]],"RXN-",,,,"BIOMASS_RT_CLIM"),"")</f>
        <v>EX_ibutoh_e_FWD-SPONT</v>
      </c>
      <c r="K262" s="1" t="str">
        <f>IF(Table2[[#This Row],[In GSM?]],_xlfn.TEXTBEFORE(SUBSTITUTE(Table2[[#This Row],[rxn name]],"_REV-","_FWD-"),"_FWD-",,,,Table2[[#This Row],[rxn name]]),"")</f>
        <v>EX_ibutoh_e</v>
      </c>
      <c r="L262" s="1" t="str">
        <f>IF(Table2[[#This Row],[In GSM?]],_xlfn.TEXTBEFORE(_xlfn.TEXTAFTER(Table2[[#This Row],[rxn name]],Table2[[#This Row],[b4 FWD/REV]]&amp;"_",,,,"FWD"),"-",,,,"FWD"),"")</f>
        <v>FWD</v>
      </c>
      <c r="M262" s="1" cm="1">
        <f t="array" ref="M262">IF(Table2[[#This Row],[In GSM?]],_xlfn.SWITCH(Table2[[#This Row],[dir]],"FWD",Table2[[#This Row],[max]],"REV",-Table2[[#This Row],[min]])/1000,"")</f>
        <v>4.1756584245399999</v>
      </c>
      <c r="N262" s="1" cm="1">
        <f t="array" ref="N262">IF(Table2[[#This Row],[In GSM?]],_xlfn.SWITCH(Table2[[#This Row],[dir]],"FWD",Table2[[#This Row],[min]],"REV",-Table2[[#This Row],[max]])/1000,"")</f>
        <v>0</v>
      </c>
      <c r="V262" s="5"/>
    </row>
    <row r="263" spans="1:22" ht="17" x14ac:dyDescent="0.25">
      <c r="A263" t="s">
        <v>1364</v>
      </c>
      <c r="B263">
        <v>0</v>
      </c>
      <c r="C263">
        <v>0</v>
      </c>
      <c r="E263" s="5" t="s">
        <v>3710</v>
      </c>
      <c r="F263" s="1" t="str">
        <f t="shared" si="12"/>
        <v>RXN-EX_ibutoh_e_REV-SPONT</v>
      </c>
      <c r="G263" s="1">
        <f t="shared" si="13"/>
        <v>0</v>
      </c>
      <c r="H263" s="1">
        <f t="shared" si="14"/>
        <v>0</v>
      </c>
      <c r="I263" s="1" t="b">
        <f>OR(LEFT(Table2[[#This Row],[rxn]],4)="RXN-",Table2[[#This Row],[rxn]]="BIOSYN-BIODILAERO")</f>
        <v>1</v>
      </c>
      <c r="J263" s="1" t="str">
        <f>IF(Table2[[#This Row],[In GSM?]],_xlfn.TEXTAFTER(Table2[[#This Row],[rxn]],"RXN-",,,,"BIOMASS_RT_CLIM"),"")</f>
        <v>EX_ibutoh_e_REV-SPONT</v>
      </c>
      <c r="K263" s="1" t="str">
        <f>IF(Table2[[#This Row],[In GSM?]],_xlfn.TEXTBEFORE(SUBSTITUTE(Table2[[#This Row],[rxn name]],"_REV-","_FWD-"),"_FWD-",,,,Table2[[#This Row],[rxn name]]),"")</f>
        <v>EX_ibutoh_e</v>
      </c>
      <c r="L263" s="1" t="str">
        <f>IF(Table2[[#This Row],[In GSM?]],_xlfn.TEXTBEFORE(_xlfn.TEXTAFTER(Table2[[#This Row],[rxn name]],Table2[[#This Row],[b4 FWD/REV]]&amp;"_",,,,"FWD"),"-",,,,"FWD"),"")</f>
        <v>REV</v>
      </c>
      <c r="M263" s="1" cm="1">
        <f t="array" ref="M263">IF(Table2[[#This Row],[In GSM?]],_xlfn.SWITCH(Table2[[#This Row],[dir]],"FWD",Table2[[#This Row],[max]],"REV",-Table2[[#This Row],[min]])/1000,"")</f>
        <v>0</v>
      </c>
      <c r="N263" s="1" cm="1">
        <f t="array" ref="N263">IF(Table2[[#This Row],[In GSM?]],_xlfn.SWITCH(Table2[[#This Row],[dir]],"FWD",Table2[[#This Row],[min]],"REV",-Table2[[#This Row],[max]])/1000,"")</f>
        <v>0</v>
      </c>
      <c r="V263" s="5"/>
    </row>
    <row r="264" spans="1:22" ht="17" x14ac:dyDescent="0.25">
      <c r="A264" t="s">
        <v>1365</v>
      </c>
      <c r="B264">
        <v>0</v>
      </c>
      <c r="C264">
        <v>0</v>
      </c>
      <c r="E264" s="5" t="s">
        <v>3711</v>
      </c>
      <c r="F264" s="1" t="str">
        <f t="shared" si="12"/>
        <v>RXN-EX_ibutac_e_FWD-SPONT</v>
      </c>
      <c r="G264" s="1">
        <f t="shared" si="13"/>
        <v>0</v>
      </c>
      <c r="H264" s="1">
        <f t="shared" si="14"/>
        <v>0</v>
      </c>
      <c r="I264" s="1" t="b">
        <f>OR(LEFT(Table2[[#This Row],[rxn]],4)="RXN-",Table2[[#This Row],[rxn]]="BIOSYN-BIODILAERO")</f>
        <v>1</v>
      </c>
      <c r="J264" s="1" t="str">
        <f>IF(Table2[[#This Row],[In GSM?]],_xlfn.TEXTAFTER(Table2[[#This Row],[rxn]],"RXN-",,,,"BIOMASS_RT_CLIM"),"")</f>
        <v>EX_ibutac_e_FWD-SPONT</v>
      </c>
      <c r="K264" s="1" t="str">
        <f>IF(Table2[[#This Row],[In GSM?]],_xlfn.TEXTBEFORE(SUBSTITUTE(Table2[[#This Row],[rxn name]],"_REV-","_FWD-"),"_FWD-",,,,Table2[[#This Row],[rxn name]]),"")</f>
        <v>EX_ibutac_e</v>
      </c>
      <c r="L264" s="1" t="str">
        <f>IF(Table2[[#This Row],[In GSM?]],_xlfn.TEXTBEFORE(_xlfn.TEXTAFTER(Table2[[#This Row],[rxn name]],Table2[[#This Row],[b4 FWD/REV]]&amp;"_",,,,"FWD"),"-",,,,"FWD"),"")</f>
        <v>FWD</v>
      </c>
      <c r="M264" s="1" cm="1">
        <f t="array" ref="M264">IF(Table2[[#This Row],[In GSM?]],_xlfn.SWITCH(Table2[[#This Row],[dir]],"FWD",Table2[[#This Row],[max]],"REV",-Table2[[#This Row],[min]])/1000,"")</f>
        <v>0</v>
      </c>
      <c r="N264" s="1" cm="1">
        <f t="array" ref="N264">IF(Table2[[#This Row],[In GSM?]],_xlfn.SWITCH(Table2[[#This Row],[dir]],"FWD",Table2[[#This Row],[min]],"REV",-Table2[[#This Row],[max]])/1000,"")</f>
        <v>0</v>
      </c>
      <c r="V264" s="5"/>
    </row>
    <row r="265" spans="1:22" ht="17" x14ac:dyDescent="0.25">
      <c r="A265" t="s">
        <v>1366</v>
      </c>
      <c r="B265">
        <v>0</v>
      </c>
      <c r="C265">
        <v>0</v>
      </c>
      <c r="E265" s="5" t="s">
        <v>3712</v>
      </c>
      <c r="F265" s="1" t="str">
        <f t="shared" si="12"/>
        <v>RXN-EX_ibutac_e_REV-SPONT</v>
      </c>
      <c r="G265" s="1">
        <f t="shared" si="13"/>
        <v>0</v>
      </c>
      <c r="H265" s="1">
        <f t="shared" si="14"/>
        <v>0</v>
      </c>
      <c r="I265" s="1" t="b">
        <f>OR(LEFT(Table2[[#This Row],[rxn]],4)="RXN-",Table2[[#This Row],[rxn]]="BIOSYN-BIODILAERO")</f>
        <v>1</v>
      </c>
      <c r="J265" s="1" t="str">
        <f>IF(Table2[[#This Row],[In GSM?]],_xlfn.TEXTAFTER(Table2[[#This Row],[rxn]],"RXN-",,,,"BIOMASS_RT_CLIM"),"")</f>
        <v>EX_ibutac_e_REV-SPONT</v>
      </c>
      <c r="K265" s="1" t="str">
        <f>IF(Table2[[#This Row],[In GSM?]],_xlfn.TEXTBEFORE(SUBSTITUTE(Table2[[#This Row],[rxn name]],"_REV-","_FWD-"),"_FWD-",,,,Table2[[#This Row],[rxn name]]),"")</f>
        <v>EX_ibutac_e</v>
      </c>
      <c r="L265" s="1" t="str">
        <f>IF(Table2[[#This Row],[In GSM?]],_xlfn.TEXTBEFORE(_xlfn.TEXTAFTER(Table2[[#This Row],[rxn name]],Table2[[#This Row],[b4 FWD/REV]]&amp;"_",,,,"FWD"),"-",,,,"FWD"),"")</f>
        <v>REV</v>
      </c>
      <c r="M265" s="1" cm="1">
        <f t="array" ref="M265">IF(Table2[[#This Row],[In GSM?]],_xlfn.SWITCH(Table2[[#This Row],[dir]],"FWD",Table2[[#This Row],[max]],"REV",-Table2[[#This Row],[min]])/1000,"")</f>
        <v>0</v>
      </c>
      <c r="N265" s="1" cm="1">
        <f t="array" ref="N265">IF(Table2[[#This Row],[In GSM?]],_xlfn.SWITCH(Table2[[#This Row],[dir]],"FWD",Table2[[#This Row],[min]],"REV",-Table2[[#This Row],[max]])/1000,"")</f>
        <v>0</v>
      </c>
      <c r="V265" s="5"/>
    </row>
    <row r="266" spans="1:22" ht="17" x14ac:dyDescent="0.25">
      <c r="A266" t="s">
        <v>1367</v>
      </c>
      <c r="B266">
        <v>0</v>
      </c>
      <c r="C266">
        <v>0</v>
      </c>
      <c r="E266" s="5" t="s">
        <v>3713</v>
      </c>
      <c r="F266" s="1" t="str">
        <f t="shared" si="12"/>
        <v>RXN-EX_ibtald_e_FWD-SPONT</v>
      </c>
      <c r="G266" s="1">
        <f t="shared" si="13"/>
        <v>4466.4018666299999</v>
      </c>
      <c r="H266" s="1">
        <f t="shared" si="14"/>
        <v>0</v>
      </c>
      <c r="I266" s="1" t="b">
        <f>OR(LEFT(Table2[[#This Row],[rxn]],4)="RXN-",Table2[[#This Row],[rxn]]="BIOSYN-BIODILAERO")</f>
        <v>1</v>
      </c>
      <c r="J266" s="1" t="str">
        <f>IF(Table2[[#This Row],[In GSM?]],_xlfn.TEXTAFTER(Table2[[#This Row],[rxn]],"RXN-",,,,"BIOMASS_RT_CLIM"),"")</f>
        <v>EX_ibtald_e_FWD-SPONT</v>
      </c>
      <c r="K266" s="1" t="str">
        <f>IF(Table2[[#This Row],[In GSM?]],_xlfn.TEXTBEFORE(SUBSTITUTE(Table2[[#This Row],[rxn name]],"_REV-","_FWD-"),"_FWD-",,,,Table2[[#This Row],[rxn name]]),"")</f>
        <v>EX_ibtald_e</v>
      </c>
      <c r="L266" s="1" t="str">
        <f>IF(Table2[[#This Row],[In GSM?]],_xlfn.TEXTBEFORE(_xlfn.TEXTAFTER(Table2[[#This Row],[rxn name]],Table2[[#This Row],[b4 FWD/REV]]&amp;"_",,,,"FWD"),"-",,,,"FWD"),"")</f>
        <v>FWD</v>
      </c>
      <c r="M266" s="1" cm="1">
        <f t="array" ref="M266">IF(Table2[[#This Row],[In GSM?]],_xlfn.SWITCH(Table2[[#This Row],[dir]],"FWD",Table2[[#This Row],[max]],"REV",-Table2[[#This Row],[min]])/1000,"")</f>
        <v>4.4664018666300001</v>
      </c>
      <c r="N266" s="1" cm="1">
        <f t="array" ref="N266">IF(Table2[[#This Row],[In GSM?]],_xlfn.SWITCH(Table2[[#This Row],[dir]],"FWD",Table2[[#This Row],[min]],"REV",-Table2[[#This Row],[max]])/1000,"")</f>
        <v>0</v>
      </c>
      <c r="V266" s="5"/>
    </row>
    <row r="267" spans="1:22" ht="17" x14ac:dyDescent="0.25">
      <c r="A267" t="s">
        <v>1368</v>
      </c>
      <c r="B267">
        <v>0</v>
      </c>
      <c r="C267">
        <v>0</v>
      </c>
      <c r="E267" s="5" t="s">
        <v>3714</v>
      </c>
      <c r="F267" s="1" t="str">
        <f t="shared" si="12"/>
        <v>RXN-EX_ibtald_e_REV-SPONT</v>
      </c>
      <c r="G267" s="1">
        <f t="shared" si="13"/>
        <v>0</v>
      </c>
      <c r="H267" s="1">
        <f t="shared" si="14"/>
        <v>0</v>
      </c>
      <c r="I267" s="1" t="b">
        <f>OR(LEFT(Table2[[#This Row],[rxn]],4)="RXN-",Table2[[#This Row],[rxn]]="BIOSYN-BIODILAERO")</f>
        <v>1</v>
      </c>
      <c r="J267" s="1" t="str">
        <f>IF(Table2[[#This Row],[In GSM?]],_xlfn.TEXTAFTER(Table2[[#This Row],[rxn]],"RXN-",,,,"BIOMASS_RT_CLIM"),"")</f>
        <v>EX_ibtald_e_REV-SPONT</v>
      </c>
      <c r="K267" s="1" t="str">
        <f>IF(Table2[[#This Row],[In GSM?]],_xlfn.TEXTBEFORE(SUBSTITUTE(Table2[[#This Row],[rxn name]],"_REV-","_FWD-"),"_FWD-",,,,Table2[[#This Row],[rxn name]]),"")</f>
        <v>EX_ibtald_e</v>
      </c>
      <c r="L267" s="1" t="str">
        <f>IF(Table2[[#This Row],[In GSM?]],_xlfn.TEXTBEFORE(_xlfn.TEXTAFTER(Table2[[#This Row],[rxn name]],Table2[[#This Row],[b4 FWD/REV]]&amp;"_",,,,"FWD"),"-",,,,"FWD"),"")</f>
        <v>REV</v>
      </c>
      <c r="M267" s="1" cm="1">
        <f t="array" ref="M267">IF(Table2[[#This Row],[In GSM?]],_xlfn.SWITCH(Table2[[#This Row],[dir]],"FWD",Table2[[#This Row],[max]],"REV",-Table2[[#This Row],[min]])/1000,"")</f>
        <v>0</v>
      </c>
      <c r="N267" s="1" cm="1">
        <f t="array" ref="N267">IF(Table2[[#This Row],[In GSM?]],_xlfn.SWITCH(Table2[[#This Row],[dir]],"FWD",Table2[[#This Row],[min]],"REV",-Table2[[#This Row],[max]])/1000,"")</f>
        <v>0</v>
      </c>
      <c r="V267" s="5"/>
    </row>
    <row r="268" spans="1:22" ht="17" x14ac:dyDescent="0.25">
      <c r="A268" t="s">
        <v>1369</v>
      </c>
      <c r="B268">
        <v>0</v>
      </c>
      <c r="C268">
        <v>0</v>
      </c>
      <c r="E268" s="5" t="s">
        <v>3715</v>
      </c>
      <c r="F268" s="1" t="str">
        <f t="shared" si="12"/>
        <v>RXN-EX_ala__L_e_FWD-SPONT</v>
      </c>
      <c r="G268" s="1">
        <f t="shared" si="13"/>
        <v>8202.3993111399996</v>
      </c>
      <c r="H268" s="1">
        <f t="shared" si="14"/>
        <v>0</v>
      </c>
      <c r="I268" s="1" t="b">
        <f>OR(LEFT(Table2[[#This Row],[rxn]],4)="RXN-",Table2[[#This Row],[rxn]]="BIOSYN-BIODILAERO")</f>
        <v>1</v>
      </c>
      <c r="J268" s="1" t="str">
        <f>IF(Table2[[#This Row],[In GSM?]],_xlfn.TEXTAFTER(Table2[[#This Row],[rxn]],"RXN-",,,,"BIOMASS_RT_CLIM"),"")</f>
        <v>EX_ala__L_e_FWD-SPONT</v>
      </c>
      <c r="K268" s="1" t="str">
        <f>IF(Table2[[#This Row],[In GSM?]],_xlfn.TEXTBEFORE(SUBSTITUTE(Table2[[#This Row],[rxn name]],"_REV-","_FWD-"),"_FWD-",,,,Table2[[#This Row],[rxn name]]),"")</f>
        <v>EX_ala__L_e</v>
      </c>
      <c r="L268" s="1" t="str">
        <f>IF(Table2[[#This Row],[In GSM?]],_xlfn.TEXTBEFORE(_xlfn.TEXTAFTER(Table2[[#This Row],[rxn name]],Table2[[#This Row],[b4 FWD/REV]]&amp;"_",,,,"FWD"),"-",,,,"FWD"),"")</f>
        <v>FWD</v>
      </c>
      <c r="M268" s="1" cm="1">
        <f t="array" ref="M268">IF(Table2[[#This Row],[In GSM?]],_xlfn.SWITCH(Table2[[#This Row],[dir]],"FWD",Table2[[#This Row],[max]],"REV",-Table2[[#This Row],[min]])/1000,"")</f>
        <v>8.2023993111399989</v>
      </c>
      <c r="N268" s="1" cm="1">
        <f t="array" ref="N268">IF(Table2[[#This Row],[In GSM?]],_xlfn.SWITCH(Table2[[#This Row],[dir]],"FWD",Table2[[#This Row],[min]],"REV",-Table2[[#This Row],[max]])/1000,"")</f>
        <v>0</v>
      </c>
      <c r="V268" s="5"/>
    </row>
    <row r="269" spans="1:22" ht="17" x14ac:dyDescent="0.25">
      <c r="A269" t="s">
        <v>1370</v>
      </c>
      <c r="B269">
        <v>2.3668999999999999E-3</v>
      </c>
      <c r="C269">
        <v>2.3668999999999999E-3</v>
      </c>
      <c r="E269" s="5" t="s">
        <v>3716</v>
      </c>
      <c r="F269" s="1" t="str">
        <f t="shared" si="12"/>
        <v>RXN-EX_ala__L_e_REV-SPONT</v>
      </c>
      <c r="G269" s="1">
        <f t="shared" si="13"/>
        <v>0</v>
      </c>
      <c r="H269" s="1">
        <f t="shared" si="14"/>
        <v>0</v>
      </c>
      <c r="I269" s="1" t="b">
        <f>OR(LEFT(Table2[[#This Row],[rxn]],4)="RXN-",Table2[[#This Row],[rxn]]="BIOSYN-BIODILAERO")</f>
        <v>1</v>
      </c>
      <c r="J269" s="1" t="str">
        <f>IF(Table2[[#This Row],[In GSM?]],_xlfn.TEXTAFTER(Table2[[#This Row],[rxn]],"RXN-",,,,"BIOMASS_RT_CLIM"),"")</f>
        <v>EX_ala__L_e_REV-SPONT</v>
      </c>
      <c r="K269" s="1" t="str">
        <f>IF(Table2[[#This Row],[In GSM?]],_xlfn.TEXTBEFORE(SUBSTITUTE(Table2[[#This Row],[rxn name]],"_REV-","_FWD-"),"_FWD-",,,,Table2[[#This Row],[rxn name]]),"")</f>
        <v>EX_ala__L_e</v>
      </c>
      <c r="L269" s="1" t="str">
        <f>IF(Table2[[#This Row],[In GSM?]],_xlfn.TEXTBEFORE(_xlfn.TEXTAFTER(Table2[[#This Row],[rxn name]],Table2[[#This Row],[b4 FWD/REV]]&amp;"_",,,,"FWD"),"-",,,,"FWD"),"")</f>
        <v>REV</v>
      </c>
      <c r="M269" s="1" cm="1">
        <f t="array" ref="M269">IF(Table2[[#This Row],[In GSM?]],_xlfn.SWITCH(Table2[[#This Row],[dir]],"FWD",Table2[[#This Row],[max]],"REV",-Table2[[#This Row],[min]])/1000,"")</f>
        <v>0</v>
      </c>
      <c r="N269" s="1" cm="1">
        <f t="array" ref="N269">IF(Table2[[#This Row],[In GSM?]],_xlfn.SWITCH(Table2[[#This Row],[dir]],"FWD",Table2[[#This Row],[min]],"REV",-Table2[[#This Row],[max]])/1000,"")</f>
        <v>0</v>
      </c>
      <c r="V269" s="5"/>
    </row>
    <row r="270" spans="1:22" ht="17" x14ac:dyDescent="0.25">
      <c r="A270" t="s">
        <v>1371</v>
      </c>
      <c r="B270">
        <v>0</v>
      </c>
      <c r="C270">
        <v>52.578985095872298</v>
      </c>
      <c r="E270" s="5" t="s">
        <v>3717</v>
      </c>
      <c r="F270" s="1" t="str">
        <f t="shared" si="12"/>
        <v>RXN-EX_abt__L_e_FWD-SPONT</v>
      </c>
      <c r="G270" s="1">
        <f t="shared" si="13"/>
        <v>0</v>
      </c>
      <c r="H270" s="1">
        <f t="shared" si="14"/>
        <v>0</v>
      </c>
      <c r="I270" s="1" t="b">
        <f>OR(LEFT(Table2[[#This Row],[rxn]],4)="RXN-",Table2[[#This Row],[rxn]]="BIOSYN-BIODILAERO")</f>
        <v>1</v>
      </c>
      <c r="J270" s="1" t="str">
        <f>IF(Table2[[#This Row],[In GSM?]],_xlfn.TEXTAFTER(Table2[[#This Row],[rxn]],"RXN-",,,,"BIOMASS_RT_CLIM"),"")</f>
        <v>EX_abt__L_e_FWD-SPONT</v>
      </c>
      <c r="K270" s="1" t="str">
        <f>IF(Table2[[#This Row],[In GSM?]],_xlfn.TEXTBEFORE(SUBSTITUTE(Table2[[#This Row],[rxn name]],"_REV-","_FWD-"),"_FWD-",,,,Table2[[#This Row],[rxn name]]),"")</f>
        <v>EX_abt__L_e</v>
      </c>
      <c r="L270" s="1" t="str">
        <f>IF(Table2[[#This Row],[In GSM?]],_xlfn.TEXTBEFORE(_xlfn.TEXTAFTER(Table2[[#This Row],[rxn name]],Table2[[#This Row],[b4 FWD/REV]]&amp;"_",,,,"FWD"),"-",,,,"FWD"),"")</f>
        <v>FWD</v>
      </c>
      <c r="M270" s="1" cm="1">
        <f t="array" ref="M270">IF(Table2[[#This Row],[In GSM?]],_xlfn.SWITCH(Table2[[#This Row],[dir]],"FWD",Table2[[#This Row],[max]],"REV",-Table2[[#This Row],[min]])/1000,"")</f>
        <v>0</v>
      </c>
      <c r="N270" s="1" cm="1">
        <f t="array" ref="N270">IF(Table2[[#This Row],[In GSM?]],_xlfn.SWITCH(Table2[[#This Row],[dir]],"FWD",Table2[[#This Row],[min]],"REV",-Table2[[#This Row],[max]])/1000,"")</f>
        <v>0</v>
      </c>
      <c r="V270" s="5"/>
    </row>
    <row r="271" spans="1:22" ht="17" x14ac:dyDescent="0.25">
      <c r="A271" t="s">
        <v>1372</v>
      </c>
      <c r="B271">
        <v>0</v>
      </c>
      <c r="C271">
        <v>52.578985095872298</v>
      </c>
      <c r="E271" s="5" t="s">
        <v>3718</v>
      </c>
      <c r="F271" s="1" t="str">
        <f t="shared" si="12"/>
        <v>RXN-EX_abt__L_e_REV-SPONT</v>
      </c>
      <c r="G271" s="1">
        <f t="shared" si="13"/>
        <v>0</v>
      </c>
      <c r="H271" s="1">
        <f t="shared" si="14"/>
        <v>0</v>
      </c>
      <c r="I271" s="1" t="b">
        <f>OR(LEFT(Table2[[#This Row],[rxn]],4)="RXN-",Table2[[#This Row],[rxn]]="BIOSYN-BIODILAERO")</f>
        <v>1</v>
      </c>
      <c r="J271" s="1" t="str">
        <f>IF(Table2[[#This Row],[In GSM?]],_xlfn.TEXTAFTER(Table2[[#This Row],[rxn]],"RXN-",,,,"BIOMASS_RT_CLIM"),"")</f>
        <v>EX_abt__L_e_REV-SPONT</v>
      </c>
      <c r="K271" s="1" t="str">
        <f>IF(Table2[[#This Row],[In GSM?]],_xlfn.TEXTBEFORE(SUBSTITUTE(Table2[[#This Row],[rxn name]],"_REV-","_FWD-"),"_FWD-",,,,Table2[[#This Row],[rxn name]]),"")</f>
        <v>EX_abt__L_e</v>
      </c>
      <c r="L271" s="1" t="str">
        <f>IF(Table2[[#This Row],[In GSM?]],_xlfn.TEXTBEFORE(_xlfn.TEXTAFTER(Table2[[#This Row],[rxn name]],Table2[[#This Row],[b4 FWD/REV]]&amp;"_",,,,"FWD"),"-",,,,"FWD"),"")</f>
        <v>REV</v>
      </c>
      <c r="M271" s="1" cm="1">
        <f t="array" ref="M271">IF(Table2[[#This Row],[In GSM?]],_xlfn.SWITCH(Table2[[#This Row],[dir]],"FWD",Table2[[#This Row],[max]],"REV",-Table2[[#This Row],[min]])/1000,"")</f>
        <v>0</v>
      </c>
      <c r="N271" s="1" cm="1">
        <f t="array" ref="N271">IF(Table2[[#This Row],[In GSM?]],_xlfn.SWITCH(Table2[[#This Row],[dir]],"FWD",Table2[[#This Row],[min]],"REV",-Table2[[#This Row],[max]])/1000,"")</f>
        <v>0</v>
      </c>
      <c r="V271" s="5"/>
    </row>
    <row r="272" spans="1:22" ht="17" x14ac:dyDescent="0.25">
      <c r="A272" t="s">
        <v>1373</v>
      </c>
      <c r="B272">
        <v>2.2613899999999999E-2</v>
      </c>
      <c r="C272">
        <v>2.25472347769621</v>
      </c>
      <c r="E272" s="5" t="s">
        <v>3719</v>
      </c>
      <c r="F272" s="1" t="str">
        <f t="shared" si="12"/>
        <v>RXN-EX_arab__L_e_FWD-SPONT</v>
      </c>
      <c r="G272" s="1">
        <f t="shared" si="13"/>
        <v>0</v>
      </c>
      <c r="H272" s="1">
        <f t="shared" si="14"/>
        <v>0</v>
      </c>
      <c r="I272" s="1" t="b">
        <f>OR(LEFT(Table2[[#This Row],[rxn]],4)="RXN-",Table2[[#This Row],[rxn]]="BIOSYN-BIODILAERO")</f>
        <v>1</v>
      </c>
      <c r="J272" s="1" t="str">
        <f>IF(Table2[[#This Row],[In GSM?]],_xlfn.TEXTAFTER(Table2[[#This Row],[rxn]],"RXN-",,,,"BIOMASS_RT_CLIM"),"")</f>
        <v>EX_arab__L_e_FWD-SPONT</v>
      </c>
      <c r="K272" s="1" t="str">
        <f>IF(Table2[[#This Row],[In GSM?]],_xlfn.TEXTBEFORE(SUBSTITUTE(Table2[[#This Row],[rxn name]],"_REV-","_FWD-"),"_FWD-",,,,Table2[[#This Row],[rxn name]]),"")</f>
        <v>EX_arab__L_e</v>
      </c>
      <c r="L272" s="1" t="str">
        <f>IF(Table2[[#This Row],[In GSM?]],_xlfn.TEXTBEFORE(_xlfn.TEXTAFTER(Table2[[#This Row],[rxn name]],Table2[[#This Row],[b4 FWD/REV]]&amp;"_",,,,"FWD"),"-",,,,"FWD"),"")</f>
        <v>FWD</v>
      </c>
      <c r="M272" s="1" cm="1">
        <f t="array" ref="M272">IF(Table2[[#This Row],[In GSM?]],_xlfn.SWITCH(Table2[[#This Row],[dir]],"FWD",Table2[[#This Row],[max]],"REV",-Table2[[#This Row],[min]])/1000,"")</f>
        <v>0</v>
      </c>
      <c r="N272" s="1" cm="1">
        <f t="array" ref="N272">IF(Table2[[#This Row],[In GSM?]],_xlfn.SWITCH(Table2[[#This Row],[dir]],"FWD",Table2[[#This Row],[min]],"REV",-Table2[[#This Row],[max]])/1000,"")</f>
        <v>0</v>
      </c>
      <c r="V272" s="5"/>
    </row>
    <row r="273" spans="1:22" ht="17" x14ac:dyDescent="0.25">
      <c r="A273" t="s">
        <v>1374</v>
      </c>
      <c r="B273">
        <v>2.5213699999995499E-2</v>
      </c>
      <c r="C273">
        <v>2.9223292139768602</v>
      </c>
      <c r="E273" s="5" t="s">
        <v>3720</v>
      </c>
      <c r="F273" s="1" t="str">
        <f t="shared" si="12"/>
        <v>RXN-EX_arab__L_e_REV-SPONT</v>
      </c>
      <c r="G273" s="1">
        <f t="shared" si="13"/>
        <v>0</v>
      </c>
      <c r="H273" s="1">
        <f t="shared" si="14"/>
        <v>0</v>
      </c>
      <c r="I273" s="1" t="b">
        <f>OR(LEFT(Table2[[#This Row],[rxn]],4)="RXN-",Table2[[#This Row],[rxn]]="BIOSYN-BIODILAERO")</f>
        <v>1</v>
      </c>
      <c r="J273" s="1" t="str">
        <f>IF(Table2[[#This Row],[In GSM?]],_xlfn.TEXTAFTER(Table2[[#This Row],[rxn]],"RXN-",,,,"BIOMASS_RT_CLIM"),"")</f>
        <v>EX_arab__L_e_REV-SPONT</v>
      </c>
      <c r="K273" s="1" t="str">
        <f>IF(Table2[[#This Row],[In GSM?]],_xlfn.TEXTBEFORE(SUBSTITUTE(Table2[[#This Row],[rxn name]],"_REV-","_FWD-"),"_FWD-",,,,Table2[[#This Row],[rxn name]]),"")</f>
        <v>EX_arab__L_e</v>
      </c>
      <c r="L273" s="1" t="str">
        <f>IF(Table2[[#This Row],[In GSM?]],_xlfn.TEXTBEFORE(_xlfn.TEXTAFTER(Table2[[#This Row],[rxn name]],Table2[[#This Row],[b4 FWD/REV]]&amp;"_",,,,"FWD"),"-",,,,"FWD"),"")</f>
        <v>REV</v>
      </c>
      <c r="M273" s="1" cm="1">
        <f t="array" ref="M273">IF(Table2[[#This Row],[In GSM?]],_xlfn.SWITCH(Table2[[#This Row],[dir]],"FWD",Table2[[#This Row],[max]],"REV",-Table2[[#This Row],[min]])/1000,"")</f>
        <v>0</v>
      </c>
      <c r="N273" s="1" cm="1">
        <f t="array" ref="N273">IF(Table2[[#This Row],[In GSM?]],_xlfn.SWITCH(Table2[[#This Row],[dir]],"FWD",Table2[[#This Row],[min]],"REV",-Table2[[#This Row],[max]])/1000,"")</f>
        <v>0</v>
      </c>
      <c r="V273" s="5"/>
    </row>
    <row r="274" spans="1:22" ht="17" x14ac:dyDescent="0.25">
      <c r="A274" t="s">
        <v>1375</v>
      </c>
      <c r="B274">
        <v>1.5502999999999999E-3</v>
      </c>
      <c r="C274">
        <v>1.5502999999999999E-3</v>
      </c>
      <c r="E274" s="5" t="s">
        <v>3721</v>
      </c>
      <c r="F274" s="1" t="str">
        <f t="shared" si="12"/>
        <v>RXN-EX_arg__L_e_FWD-SPONT</v>
      </c>
      <c r="G274" s="1">
        <f t="shared" si="13"/>
        <v>3640.4942033500001</v>
      </c>
      <c r="H274" s="1">
        <f t="shared" si="14"/>
        <v>0</v>
      </c>
      <c r="I274" s="1" t="b">
        <f>OR(LEFT(Table2[[#This Row],[rxn]],4)="RXN-",Table2[[#This Row],[rxn]]="BIOSYN-BIODILAERO")</f>
        <v>1</v>
      </c>
      <c r="J274" s="1" t="str">
        <f>IF(Table2[[#This Row],[In GSM?]],_xlfn.TEXTAFTER(Table2[[#This Row],[rxn]],"RXN-",,,,"BIOMASS_RT_CLIM"),"")</f>
        <v>EX_arg__L_e_FWD-SPONT</v>
      </c>
      <c r="K274" s="1" t="str">
        <f>IF(Table2[[#This Row],[In GSM?]],_xlfn.TEXTBEFORE(SUBSTITUTE(Table2[[#This Row],[rxn name]],"_REV-","_FWD-"),"_FWD-",,,,Table2[[#This Row],[rxn name]]),"")</f>
        <v>EX_arg__L_e</v>
      </c>
      <c r="L274" s="1" t="str">
        <f>IF(Table2[[#This Row],[In GSM?]],_xlfn.TEXTBEFORE(_xlfn.TEXTAFTER(Table2[[#This Row],[rxn name]],Table2[[#This Row],[b4 FWD/REV]]&amp;"_",,,,"FWD"),"-",,,,"FWD"),"")</f>
        <v>FWD</v>
      </c>
      <c r="M274" s="1" cm="1">
        <f t="array" ref="M274">IF(Table2[[#This Row],[In GSM?]],_xlfn.SWITCH(Table2[[#This Row],[dir]],"FWD",Table2[[#This Row],[max]],"REV",-Table2[[#This Row],[min]])/1000,"")</f>
        <v>3.6404942033500003</v>
      </c>
      <c r="N274" s="1" cm="1">
        <f t="array" ref="N274">IF(Table2[[#This Row],[In GSM?]],_xlfn.SWITCH(Table2[[#This Row],[dir]],"FWD",Table2[[#This Row],[min]],"REV",-Table2[[#This Row],[max]])/1000,"")</f>
        <v>0</v>
      </c>
      <c r="V274" s="5"/>
    </row>
    <row r="275" spans="1:22" ht="17" x14ac:dyDescent="0.25">
      <c r="A275" t="s">
        <v>1376</v>
      </c>
      <c r="B275">
        <v>1.5502999999999999E-3</v>
      </c>
      <c r="C275">
        <v>1.5502999999999999E-3</v>
      </c>
      <c r="E275" s="5" t="s">
        <v>3722</v>
      </c>
      <c r="F275" s="1" t="str">
        <f t="shared" si="12"/>
        <v>RXN-EX_arg__L_e_REV-SPONT</v>
      </c>
      <c r="G275" s="1">
        <f t="shared" si="13"/>
        <v>0</v>
      </c>
      <c r="H275" s="1">
        <f t="shared" si="14"/>
        <v>0</v>
      </c>
      <c r="I275" s="1" t="b">
        <f>OR(LEFT(Table2[[#This Row],[rxn]],4)="RXN-",Table2[[#This Row],[rxn]]="BIOSYN-BIODILAERO")</f>
        <v>1</v>
      </c>
      <c r="J275" s="1" t="str">
        <f>IF(Table2[[#This Row],[In GSM?]],_xlfn.TEXTAFTER(Table2[[#This Row],[rxn]],"RXN-",,,,"BIOMASS_RT_CLIM"),"")</f>
        <v>EX_arg__L_e_REV-SPONT</v>
      </c>
      <c r="K275" s="1" t="str">
        <f>IF(Table2[[#This Row],[In GSM?]],_xlfn.TEXTBEFORE(SUBSTITUTE(Table2[[#This Row],[rxn name]],"_REV-","_FWD-"),"_FWD-",,,,Table2[[#This Row],[rxn name]]),"")</f>
        <v>EX_arg__L_e</v>
      </c>
      <c r="L275" s="1" t="str">
        <f>IF(Table2[[#This Row],[In GSM?]],_xlfn.TEXTBEFORE(_xlfn.TEXTAFTER(Table2[[#This Row],[rxn name]],Table2[[#This Row],[b4 FWD/REV]]&amp;"_",,,,"FWD"),"-",,,,"FWD"),"")</f>
        <v>REV</v>
      </c>
      <c r="M275" s="1" cm="1">
        <f t="array" ref="M275">IF(Table2[[#This Row],[In GSM?]],_xlfn.SWITCH(Table2[[#This Row],[dir]],"FWD",Table2[[#This Row],[max]],"REV",-Table2[[#This Row],[min]])/1000,"")</f>
        <v>0</v>
      </c>
      <c r="N275" s="1" cm="1">
        <f t="array" ref="N275">IF(Table2[[#This Row],[In GSM?]],_xlfn.SWITCH(Table2[[#This Row],[dir]],"FWD",Table2[[#This Row],[min]],"REV",-Table2[[#This Row],[max]])/1000,"")</f>
        <v>0</v>
      </c>
      <c r="V275" s="5"/>
    </row>
    <row r="276" spans="1:22" ht="17" x14ac:dyDescent="0.25">
      <c r="A276" t="s">
        <v>1377</v>
      </c>
      <c r="B276">
        <v>1.5502999999999999E-3</v>
      </c>
      <c r="C276">
        <v>1.5502999999999999E-3</v>
      </c>
      <c r="E276" s="5" t="s">
        <v>3723</v>
      </c>
      <c r="F276" s="1" t="str">
        <f t="shared" si="12"/>
        <v>RXN-EX_asn__L_e_FWD-SPONT</v>
      </c>
      <c r="G276" s="1">
        <f t="shared" si="13"/>
        <v>0</v>
      </c>
      <c r="H276" s="1">
        <f t="shared" si="14"/>
        <v>0</v>
      </c>
      <c r="I276" s="1" t="b">
        <f>OR(LEFT(Table2[[#This Row],[rxn]],4)="RXN-",Table2[[#This Row],[rxn]]="BIOSYN-BIODILAERO")</f>
        <v>1</v>
      </c>
      <c r="J276" s="1" t="str">
        <f>IF(Table2[[#This Row],[In GSM?]],_xlfn.TEXTAFTER(Table2[[#This Row],[rxn]],"RXN-",,,,"BIOMASS_RT_CLIM"),"")</f>
        <v>EX_asn__L_e_FWD-SPONT</v>
      </c>
      <c r="K276" s="1" t="str">
        <f>IF(Table2[[#This Row],[In GSM?]],_xlfn.TEXTBEFORE(SUBSTITUTE(Table2[[#This Row],[rxn name]],"_REV-","_FWD-"),"_FWD-",,,,Table2[[#This Row],[rxn name]]),"")</f>
        <v>EX_asn__L_e</v>
      </c>
      <c r="L276" s="1" t="str">
        <f>IF(Table2[[#This Row],[In GSM?]],_xlfn.TEXTBEFORE(_xlfn.TEXTAFTER(Table2[[#This Row],[rxn name]],Table2[[#This Row],[b4 FWD/REV]]&amp;"_",,,,"FWD"),"-",,,,"FWD"),"")</f>
        <v>FWD</v>
      </c>
      <c r="M276" s="1" cm="1">
        <f t="array" ref="M276">IF(Table2[[#This Row],[In GSM?]],_xlfn.SWITCH(Table2[[#This Row],[dir]],"FWD",Table2[[#This Row],[max]],"REV",-Table2[[#This Row],[min]])/1000,"")</f>
        <v>0</v>
      </c>
      <c r="N276" s="1" cm="1">
        <f t="array" ref="N276">IF(Table2[[#This Row],[In GSM?]],_xlfn.SWITCH(Table2[[#This Row],[dir]],"FWD",Table2[[#This Row],[min]],"REV",-Table2[[#This Row],[max]])/1000,"")</f>
        <v>0</v>
      </c>
      <c r="V276" s="5"/>
    </row>
    <row r="277" spans="1:22" ht="17" x14ac:dyDescent="0.25">
      <c r="A277" t="s">
        <v>1378</v>
      </c>
      <c r="B277">
        <v>1.5502999999999999E-3</v>
      </c>
      <c r="C277">
        <v>1.5502999999999999E-3</v>
      </c>
      <c r="E277" s="5" t="s">
        <v>3724</v>
      </c>
      <c r="F277" s="1" t="str">
        <f t="shared" si="12"/>
        <v>RXN-EX_asn__L_e_REV-SPONT</v>
      </c>
      <c r="G277" s="1">
        <f t="shared" si="13"/>
        <v>0</v>
      </c>
      <c r="H277" s="1">
        <f t="shared" si="14"/>
        <v>0</v>
      </c>
      <c r="I277" s="1" t="b">
        <f>OR(LEFT(Table2[[#This Row],[rxn]],4)="RXN-",Table2[[#This Row],[rxn]]="BIOSYN-BIODILAERO")</f>
        <v>1</v>
      </c>
      <c r="J277" s="1" t="str">
        <f>IF(Table2[[#This Row],[In GSM?]],_xlfn.TEXTAFTER(Table2[[#This Row],[rxn]],"RXN-",,,,"BIOMASS_RT_CLIM"),"")</f>
        <v>EX_asn__L_e_REV-SPONT</v>
      </c>
      <c r="K277" s="1" t="str">
        <f>IF(Table2[[#This Row],[In GSM?]],_xlfn.TEXTBEFORE(SUBSTITUTE(Table2[[#This Row],[rxn name]],"_REV-","_FWD-"),"_FWD-",,,,Table2[[#This Row],[rxn name]]),"")</f>
        <v>EX_asn__L_e</v>
      </c>
      <c r="L277" s="1" t="str">
        <f>IF(Table2[[#This Row],[In GSM?]],_xlfn.TEXTBEFORE(_xlfn.TEXTAFTER(Table2[[#This Row],[rxn name]],Table2[[#This Row],[b4 FWD/REV]]&amp;"_",,,,"FWD"),"-",,,,"FWD"),"")</f>
        <v>REV</v>
      </c>
      <c r="M277" s="1" cm="1">
        <f t="array" ref="M277">IF(Table2[[#This Row],[In GSM?]],_xlfn.SWITCH(Table2[[#This Row],[dir]],"FWD",Table2[[#This Row],[max]],"REV",-Table2[[#This Row],[min]])/1000,"")</f>
        <v>0</v>
      </c>
      <c r="N277" s="1" cm="1">
        <f t="array" ref="N277">IF(Table2[[#This Row],[In GSM?]],_xlfn.SWITCH(Table2[[#This Row],[dir]],"FWD",Table2[[#This Row],[min]],"REV",-Table2[[#This Row],[max]])/1000,"")</f>
        <v>0</v>
      </c>
      <c r="V277" s="5"/>
    </row>
    <row r="278" spans="1:22" ht="17" x14ac:dyDescent="0.25">
      <c r="A278" t="s">
        <v>1379</v>
      </c>
      <c r="B278">
        <v>1.5502999999999999E-3</v>
      </c>
      <c r="C278">
        <v>1.5502999999999999E-3</v>
      </c>
      <c r="E278" s="5" t="s">
        <v>3725</v>
      </c>
      <c r="F278" s="1" t="str">
        <f t="shared" si="12"/>
        <v>RXN-EX_asp__L_e_FWD-SPONT</v>
      </c>
      <c r="G278" s="1">
        <f t="shared" si="13"/>
        <v>6649.4426455700004</v>
      </c>
      <c r="H278" s="1">
        <f t="shared" si="14"/>
        <v>0</v>
      </c>
      <c r="I278" s="1" t="b">
        <f>OR(LEFT(Table2[[#This Row],[rxn]],4)="RXN-",Table2[[#This Row],[rxn]]="BIOSYN-BIODILAERO")</f>
        <v>1</v>
      </c>
      <c r="J278" s="1" t="str">
        <f>IF(Table2[[#This Row],[In GSM?]],_xlfn.TEXTAFTER(Table2[[#This Row],[rxn]],"RXN-",,,,"BIOMASS_RT_CLIM"),"")</f>
        <v>EX_asp__L_e_FWD-SPONT</v>
      </c>
      <c r="K278" s="1" t="str">
        <f>IF(Table2[[#This Row],[In GSM?]],_xlfn.TEXTBEFORE(SUBSTITUTE(Table2[[#This Row],[rxn name]],"_REV-","_FWD-"),"_FWD-",,,,Table2[[#This Row],[rxn name]]),"")</f>
        <v>EX_asp__L_e</v>
      </c>
      <c r="L278" s="1" t="str">
        <f>IF(Table2[[#This Row],[In GSM?]],_xlfn.TEXTBEFORE(_xlfn.TEXTAFTER(Table2[[#This Row],[rxn name]],Table2[[#This Row],[b4 FWD/REV]]&amp;"_",,,,"FWD"),"-",,,,"FWD"),"")</f>
        <v>FWD</v>
      </c>
      <c r="M278" s="1" cm="1">
        <f t="array" ref="M278">IF(Table2[[#This Row],[In GSM?]],_xlfn.SWITCH(Table2[[#This Row],[dir]],"FWD",Table2[[#This Row],[max]],"REV",-Table2[[#This Row],[min]])/1000,"")</f>
        <v>6.6494426455700006</v>
      </c>
      <c r="N278" s="1" cm="1">
        <f t="array" ref="N278">IF(Table2[[#This Row],[In GSM?]],_xlfn.SWITCH(Table2[[#This Row],[dir]],"FWD",Table2[[#This Row],[min]],"REV",-Table2[[#This Row],[max]])/1000,"")</f>
        <v>0</v>
      </c>
      <c r="V278" s="5"/>
    </row>
    <row r="279" spans="1:22" ht="17" x14ac:dyDescent="0.25">
      <c r="A279" t="s">
        <v>1380</v>
      </c>
      <c r="B279">
        <v>1.5502999999999999E-3</v>
      </c>
      <c r="C279">
        <v>1.5502999999999999E-3</v>
      </c>
      <c r="E279" s="5" t="s">
        <v>3726</v>
      </c>
      <c r="F279" s="1" t="str">
        <f t="shared" si="12"/>
        <v>RXN-EX_asp__L_e_REV-SPONT</v>
      </c>
      <c r="G279" s="1">
        <f t="shared" si="13"/>
        <v>0</v>
      </c>
      <c r="H279" s="1">
        <f t="shared" si="14"/>
        <v>0</v>
      </c>
      <c r="I279" s="1" t="b">
        <f>OR(LEFT(Table2[[#This Row],[rxn]],4)="RXN-",Table2[[#This Row],[rxn]]="BIOSYN-BIODILAERO")</f>
        <v>1</v>
      </c>
      <c r="J279" s="1" t="str">
        <f>IF(Table2[[#This Row],[In GSM?]],_xlfn.TEXTAFTER(Table2[[#This Row],[rxn]],"RXN-",,,,"BIOMASS_RT_CLIM"),"")</f>
        <v>EX_asp__L_e_REV-SPONT</v>
      </c>
      <c r="K279" s="1" t="str">
        <f>IF(Table2[[#This Row],[In GSM?]],_xlfn.TEXTBEFORE(SUBSTITUTE(Table2[[#This Row],[rxn name]],"_REV-","_FWD-"),"_FWD-",,,,Table2[[#This Row],[rxn name]]),"")</f>
        <v>EX_asp__L_e</v>
      </c>
      <c r="L279" s="1" t="str">
        <f>IF(Table2[[#This Row],[In GSM?]],_xlfn.TEXTBEFORE(_xlfn.TEXTAFTER(Table2[[#This Row],[rxn name]],Table2[[#This Row],[b4 FWD/REV]]&amp;"_",,,,"FWD"),"-",,,,"FWD"),"")</f>
        <v>REV</v>
      </c>
      <c r="M279" s="1" cm="1">
        <f t="array" ref="M279">IF(Table2[[#This Row],[In GSM?]],_xlfn.SWITCH(Table2[[#This Row],[dir]],"FWD",Table2[[#This Row],[max]],"REV",-Table2[[#This Row],[min]])/1000,"")</f>
        <v>0</v>
      </c>
      <c r="N279" s="1" cm="1">
        <f t="array" ref="N279">IF(Table2[[#This Row],[In GSM?]],_xlfn.SWITCH(Table2[[#This Row],[dir]],"FWD",Table2[[#This Row],[min]],"REV",-Table2[[#This Row],[max]])/1000,"")</f>
        <v>0</v>
      </c>
      <c r="V279" s="5"/>
    </row>
    <row r="280" spans="1:22" ht="17" x14ac:dyDescent="0.25">
      <c r="A280" t="s">
        <v>1381</v>
      </c>
      <c r="B280">
        <v>1.5502999999999999E-3</v>
      </c>
      <c r="C280">
        <v>1.5502999999999999E-3</v>
      </c>
      <c r="E280" s="5" t="s">
        <v>3727</v>
      </c>
      <c r="F280" s="1" t="str">
        <f t="shared" si="12"/>
        <v>RXN-EX_cys__L_e_FWD-SPONT</v>
      </c>
      <c r="G280" s="1">
        <f t="shared" si="13"/>
        <v>4784.6598647199999</v>
      </c>
      <c r="H280" s="1">
        <f t="shared" si="14"/>
        <v>0</v>
      </c>
      <c r="I280" s="1" t="b">
        <f>OR(LEFT(Table2[[#This Row],[rxn]],4)="RXN-",Table2[[#This Row],[rxn]]="BIOSYN-BIODILAERO")</f>
        <v>1</v>
      </c>
      <c r="J280" s="1" t="str">
        <f>IF(Table2[[#This Row],[In GSM?]],_xlfn.TEXTAFTER(Table2[[#This Row],[rxn]],"RXN-",,,,"BIOMASS_RT_CLIM"),"")</f>
        <v>EX_cys__L_e_FWD-SPONT</v>
      </c>
      <c r="K280" s="1" t="str">
        <f>IF(Table2[[#This Row],[In GSM?]],_xlfn.TEXTBEFORE(SUBSTITUTE(Table2[[#This Row],[rxn name]],"_REV-","_FWD-"),"_FWD-",,,,Table2[[#This Row],[rxn name]]),"")</f>
        <v>EX_cys__L_e</v>
      </c>
      <c r="L280" s="1" t="str">
        <f>IF(Table2[[#This Row],[In GSM?]],_xlfn.TEXTBEFORE(_xlfn.TEXTAFTER(Table2[[#This Row],[rxn name]],Table2[[#This Row],[b4 FWD/REV]]&amp;"_",,,,"FWD"),"-",,,,"FWD"),"")</f>
        <v>FWD</v>
      </c>
      <c r="M280" s="1" cm="1">
        <f t="array" ref="M280">IF(Table2[[#This Row],[In GSM?]],_xlfn.SWITCH(Table2[[#This Row],[dir]],"FWD",Table2[[#This Row],[max]],"REV",-Table2[[#This Row],[min]])/1000,"")</f>
        <v>4.78465986472</v>
      </c>
      <c r="N280" s="1" cm="1">
        <f t="array" ref="N280">IF(Table2[[#This Row],[In GSM?]],_xlfn.SWITCH(Table2[[#This Row],[dir]],"FWD",Table2[[#This Row],[min]],"REV",-Table2[[#This Row],[max]])/1000,"")</f>
        <v>0</v>
      </c>
      <c r="V280" s="5"/>
    </row>
    <row r="281" spans="1:22" ht="17" x14ac:dyDescent="0.25">
      <c r="A281" t="s">
        <v>1382</v>
      </c>
      <c r="B281">
        <v>1.5502999999999999E-3</v>
      </c>
      <c r="C281">
        <v>1.5502999999999999E-3</v>
      </c>
      <c r="E281" s="5" t="s">
        <v>3728</v>
      </c>
      <c r="F281" s="1" t="str">
        <f t="shared" si="12"/>
        <v>RXN-EX_cys__L_e_REV-SPONT</v>
      </c>
      <c r="G281" s="1">
        <f t="shared" si="13"/>
        <v>0</v>
      </c>
      <c r="H281" s="1">
        <f t="shared" si="14"/>
        <v>0</v>
      </c>
      <c r="I281" s="1" t="b">
        <f>OR(LEFT(Table2[[#This Row],[rxn]],4)="RXN-",Table2[[#This Row],[rxn]]="BIOSYN-BIODILAERO")</f>
        <v>1</v>
      </c>
      <c r="J281" s="1" t="str">
        <f>IF(Table2[[#This Row],[In GSM?]],_xlfn.TEXTAFTER(Table2[[#This Row],[rxn]],"RXN-",,,,"BIOMASS_RT_CLIM"),"")</f>
        <v>EX_cys__L_e_REV-SPONT</v>
      </c>
      <c r="K281" s="1" t="str">
        <f>IF(Table2[[#This Row],[In GSM?]],_xlfn.TEXTBEFORE(SUBSTITUTE(Table2[[#This Row],[rxn name]],"_REV-","_FWD-"),"_FWD-",,,,Table2[[#This Row],[rxn name]]),"")</f>
        <v>EX_cys__L_e</v>
      </c>
      <c r="L281" s="1" t="str">
        <f>IF(Table2[[#This Row],[In GSM?]],_xlfn.TEXTBEFORE(_xlfn.TEXTAFTER(Table2[[#This Row],[rxn name]],Table2[[#This Row],[b4 FWD/REV]]&amp;"_",,,,"FWD"),"-",,,,"FWD"),"")</f>
        <v>REV</v>
      </c>
      <c r="M281" s="1" cm="1">
        <f t="array" ref="M281">IF(Table2[[#This Row],[In GSM?]],_xlfn.SWITCH(Table2[[#This Row],[dir]],"FWD",Table2[[#This Row],[max]],"REV",-Table2[[#This Row],[min]])/1000,"")</f>
        <v>0</v>
      </c>
      <c r="N281" s="1" cm="1">
        <f t="array" ref="N281">IF(Table2[[#This Row],[In GSM?]],_xlfn.SWITCH(Table2[[#This Row],[dir]],"FWD",Table2[[#This Row],[min]],"REV",-Table2[[#This Row],[max]])/1000,"")</f>
        <v>0</v>
      </c>
      <c r="V281" s="5"/>
    </row>
    <row r="282" spans="1:22" ht="17" x14ac:dyDescent="0.25">
      <c r="A282" t="s">
        <v>1383</v>
      </c>
      <c r="B282">
        <v>1.5502999999999999E-3</v>
      </c>
      <c r="C282">
        <v>1.5502999999999999E-3</v>
      </c>
      <c r="E282" s="5" t="s">
        <v>3729</v>
      </c>
      <c r="F282" s="1" t="str">
        <f t="shared" si="12"/>
        <v>RXN-EX_sbt__L_e_FWD-SPONT</v>
      </c>
      <c r="G282" s="1">
        <f t="shared" si="13"/>
        <v>0</v>
      </c>
      <c r="H282" s="1">
        <f t="shared" si="14"/>
        <v>0</v>
      </c>
      <c r="I282" s="1" t="b">
        <f>OR(LEFT(Table2[[#This Row],[rxn]],4)="RXN-",Table2[[#This Row],[rxn]]="BIOSYN-BIODILAERO")</f>
        <v>1</v>
      </c>
      <c r="J282" s="1" t="str">
        <f>IF(Table2[[#This Row],[In GSM?]],_xlfn.TEXTAFTER(Table2[[#This Row],[rxn]],"RXN-",,,,"BIOMASS_RT_CLIM"),"")</f>
        <v>EX_sbt__L_e_FWD-SPONT</v>
      </c>
      <c r="K282" s="1" t="str">
        <f>IF(Table2[[#This Row],[In GSM?]],_xlfn.TEXTBEFORE(SUBSTITUTE(Table2[[#This Row],[rxn name]],"_REV-","_FWD-"),"_FWD-",,,,Table2[[#This Row],[rxn name]]),"")</f>
        <v>EX_sbt__L_e</v>
      </c>
      <c r="L282" s="1" t="str">
        <f>IF(Table2[[#This Row],[In GSM?]],_xlfn.TEXTBEFORE(_xlfn.TEXTAFTER(Table2[[#This Row],[rxn name]],Table2[[#This Row],[b4 FWD/REV]]&amp;"_",,,,"FWD"),"-",,,,"FWD"),"")</f>
        <v>FWD</v>
      </c>
      <c r="M282" s="1" cm="1">
        <f t="array" ref="M282">IF(Table2[[#This Row],[In GSM?]],_xlfn.SWITCH(Table2[[#This Row],[dir]],"FWD",Table2[[#This Row],[max]],"REV",-Table2[[#This Row],[min]])/1000,"")</f>
        <v>0</v>
      </c>
      <c r="N282" s="1" cm="1">
        <f t="array" ref="N282">IF(Table2[[#This Row],[In GSM?]],_xlfn.SWITCH(Table2[[#This Row],[dir]],"FWD",Table2[[#This Row],[min]],"REV",-Table2[[#This Row],[max]])/1000,"")</f>
        <v>0</v>
      </c>
      <c r="V282" s="5"/>
    </row>
    <row r="283" spans="1:22" ht="17" x14ac:dyDescent="0.25">
      <c r="A283" t="s">
        <v>1384</v>
      </c>
      <c r="B283">
        <v>1.5502999999999999E-3</v>
      </c>
      <c r="C283">
        <v>1.5502999999999999E-3</v>
      </c>
      <c r="E283" s="5" t="s">
        <v>3730</v>
      </c>
      <c r="F283" s="1" t="str">
        <f t="shared" si="12"/>
        <v>RXN-EX_sbt__L_e_REV-SPONT</v>
      </c>
      <c r="G283" s="1">
        <f t="shared" si="13"/>
        <v>0</v>
      </c>
      <c r="H283" s="1">
        <f t="shared" si="14"/>
        <v>0</v>
      </c>
      <c r="I283" s="1" t="b">
        <f>OR(LEFT(Table2[[#This Row],[rxn]],4)="RXN-",Table2[[#This Row],[rxn]]="BIOSYN-BIODILAERO")</f>
        <v>1</v>
      </c>
      <c r="J283" s="1" t="str">
        <f>IF(Table2[[#This Row],[In GSM?]],_xlfn.TEXTAFTER(Table2[[#This Row],[rxn]],"RXN-",,,,"BIOMASS_RT_CLIM"),"")</f>
        <v>EX_sbt__L_e_REV-SPONT</v>
      </c>
      <c r="K283" s="1" t="str">
        <f>IF(Table2[[#This Row],[In GSM?]],_xlfn.TEXTBEFORE(SUBSTITUTE(Table2[[#This Row],[rxn name]],"_REV-","_FWD-"),"_FWD-",,,,Table2[[#This Row],[rxn name]]),"")</f>
        <v>EX_sbt__L_e</v>
      </c>
      <c r="L283" s="1" t="str">
        <f>IF(Table2[[#This Row],[In GSM?]],_xlfn.TEXTBEFORE(_xlfn.TEXTAFTER(Table2[[#This Row],[rxn name]],Table2[[#This Row],[b4 FWD/REV]]&amp;"_",,,,"FWD"),"-",,,,"FWD"),"")</f>
        <v>REV</v>
      </c>
      <c r="M283" s="1" cm="1">
        <f t="array" ref="M283">IF(Table2[[#This Row],[In GSM?]],_xlfn.SWITCH(Table2[[#This Row],[dir]],"FWD",Table2[[#This Row],[max]],"REV",-Table2[[#This Row],[min]])/1000,"")</f>
        <v>0</v>
      </c>
      <c r="N283" s="1" cm="1">
        <f t="array" ref="N283">IF(Table2[[#This Row],[In GSM?]],_xlfn.SWITCH(Table2[[#This Row],[dir]],"FWD",Table2[[#This Row],[min]],"REV",-Table2[[#This Row],[max]])/1000,"")</f>
        <v>0</v>
      </c>
      <c r="V283" s="5"/>
    </row>
    <row r="284" spans="1:22" ht="17" x14ac:dyDescent="0.25">
      <c r="A284" t="s">
        <v>1385</v>
      </c>
      <c r="B284">
        <v>1.5502999999999999E-3</v>
      </c>
      <c r="C284">
        <v>1.5502999999999999E-3</v>
      </c>
      <c r="E284" s="5" t="s">
        <v>3731</v>
      </c>
      <c r="F284" s="1" t="str">
        <f t="shared" si="12"/>
        <v>RXN-EX_glu__L_e_FWD-SPONT</v>
      </c>
      <c r="G284" s="1">
        <f t="shared" si="13"/>
        <v>5040.2421223900001</v>
      </c>
      <c r="H284" s="1">
        <f t="shared" si="14"/>
        <v>0</v>
      </c>
      <c r="I284" s="1" t="b">
        <f>OR(LEFT(Table2[[#This Row],[rxn]],4)="RXN-",Table2[[#This Row],[rxn]]="BIOSYN-BIODILAERO")</f>
        <v>1</v>
      </c>
      <c r="J284" s="1" t="str">
        <f>IF(Table2[[#This Row],[In GSM?]],_xlfn.TEXTAFTER(Table2[[#This Row],[rxn]],"RXN-",,,,"BIOMASS_RT_CLIM"),"")</f>
        <v>EX_glu__L_e_FWD-SPONT</v>
      </c>
      <c r="K284" s="1" t="str">
        <f>IF(Table2[[#This Row],[In GSM?]],_xlfn.TEXTBEFORE(SUBSTITUTE(Table2[[#This Row],[rxn name]],"_REV-","_FWD-"),"_FWD-",,,,Table2[[#This Row],[rxn name]]),"")</f>
        <v>EX_glu__L_e</v>
      </c>
      <c r="L284" s="1" t="str">
        <f>IF(Table2[[#This Row],[In GSM?]],_xlfn.TEXTBEFORE(_xlfn.TEXTAFTER(Table2[[#This Row],[rxn name]],Table2[[#This Row],[b4 FWD/REV]]&amp;"_",,,,"FWD"),"-",,,,"FWD"),"")</f>
        <v>FWD</v>
      </c>
      <c r="M284" s="1" cm="1">
        <f t="array" ref="M284">IF(Table2[[#This Row],[In GSM?]],_xlfn.SWITCH(Table2[[#This Row],[dir]],"FWD",Table2[[#This Row],[max]],"REV",-Table2[[#This Row],[min]])/1000,"")</f>
        <v>5.0402421223900005</v>
      </c>
      <c r="N284" s="1" cm="1">
        <f t="array" ref="N284">IF(Table2[[#This Row],[In GSM?]],_xlfn.SWITCH(Table2[[#This Row],[dir]],"FWD",Table2[[#This Row],[min]],"REV",-Table2[[#This Row],[max]])/1000,"")</f>
        <v>0</v>
      </c>
      <c r="V284" s="5"/>
    </row>
    <row r="285" spans="1:22" ht="17" x14ac:dyDescent="0.25">
      <c r="A285" t="s">
        <v>1386</v>
      </c>
      <c r="B285">
        <v>1.3780444444444399E-3</v>
      </c>
      <c r="C285">
        <v>1.3780444444444399E-3</v>
      </c>
      <c r="E285" s="5" t="s">
        <v>3732</v>
      </c>
      <c r="F285" s="1" t="str">
        <f t="shared" si="12"/>
        <v>RXN-EX_glu__L_e_REV-SPONT</v>
      </c>
      <c r="G285" s="1">
        <f t="shared" si="13"/>
        <v>0</v>
      </c>
      <c r="H285" s="1">
        <f t="shared" si="14"/>
        <v>0</v>
      </c>
      <c r="I285" s="1" t="b">
        <f>OR(LEFT(Table2[[#This Row],[rxn]],4)="RXN-",Table2[[#This Row],[rxn]]="BIOSYN-BIODILAERO")</f>
        <v>1</v>
      </c>
      <c r="J285" s="1" t="str">
        <f>IF(Table2[[#This Row],[In GSM?]],_xlfn.TEXTAFTER(Table2[[#This Row],[rxn]],"RXN-",,,,"BIOMASS_RT_CLIM"),"")</f>
        <v>EX_glu__L_e_REV-SPONT</v>
      </c>
      <c r="K285" s="1" t="str">
        <f>IF(Table2[[#This Row],[In GSM?]],_xlfn.TEXTBEFORE(SUBSTITUTE(Table2[[#This Row],[rxn name]],"_REV-","_FWD-"),"_FWD-",,,,Table2[[#This Row],[rxn name]]),"")</f>
        <v>EX_glu__L_e</v>
      </c>
      <c r="L285" s="1" t="str">
        <f>IF(Table2[[#This Row],[In GSM?]],_xlfn.TEXTBEFORE(_xlfn.TEXTAFTER(Table2[[#This Row],[rxn name]],Table2[[#This Row],[b4 FWD/REV]]&amp;"_",,,,"FWD"),"-",,,,"FWD"),"")</f>
        <v>REV</v>
      </c>
      <c r="M285" s="1" cm="1">
        <f t="array" ref="M285">IF(Table2[[#This Row],[In GSM?]],_xlfn.SWITCH(Table2[[#This Row],[dir]],"FWD",Table2[[#This Row],[max]],"REV",-Table2[[#This Row],[min]])/1000,"")</f>
        <v>0</v>
      </c>
      <c r="N285" s="1" cm="1">
        <f t="array" ref="N285">IF(Table2[[#This Row],[In GSM?]],_xlfn.SWITCH(Table2[[#This Row],[dir]],"FWD",Table2[[#This Row],[min]],"REV",-Table2[[#This Row],[max]])/1000,"")</f>
        <v>0</v>
      </c>
      <c r="V285" s="5"/>
    </row>
    <row r="286" spans="1:22" ht="17" x14ac:dyDescent="0.25">
      <c r="A286" t="s">
        <v>1387</v>
      </c>
      <c r="B286">
        <v>1.20578888888888E-3</v>
      </c>
      <c r="C286">
        <v>1.20578888888888E-3</v>
      </c>
      <c r="E286" s="5" t="s">
        <v>3733</v>
      </c>
      <c r="F286" s="1" t="str">
        <f t="shared" si="12"/>
        <v>RXN-EX_gln__L_e_FWD-SPONT</v>
      </c>
      <c r="G286" s="1">
        <f t="shared" si="13"/>
        <v>0</v>
      </c>
      <c r="H286" s="1">
        <f t="shared" si="14"/>
        <v>0</v>
      </c>
      <c r="I286" s="1" t="b">
        <f>OR(LEFT(Table2[[#This Row],[rxn]],4)="RXN-",Table2[[#This Row],[rxn]]="BIOSYN-BIODILAERO")</f>
        <v>1</v>
      </c>
      <c r="J286" s="1" t="str">
        <f>IF(Table2[[#This Row],[In GSM?]],_xlfn.TEXTAFTER(Table2[[#This Row],[rxn]],"RXN-",,,,"BIOMASS_RT_CLIM"),"")</f>
        <v>EX_gln__L_e_FWD-SPONT</v>
      </c>
      <c r="K286" s="1" t="str">
        <f>IF(Table2[[#This Row],[In GSM?]],_xlfn.TEXTBEFORE(SUBSTITUTE(Table2[[#This Row],[rxn name]],"_REV-","_FWD-"),"_FWD-",,,,Table2[[#This Row],[rxn name]]),"")</f>
        <v>EX_gln__L_e</v>
      </c>
      <c r="L286" s="1" t="str">
        <f>IF(Table2[[#This Row],[In GSM?]],_xlfn.TEXTBEFORE(_xlfn.TEXTAFTER(Table2[[#This Row],[rxn name]],Table2[[#This Row],[b4 FWD/REV]]&amp;"_",,,,"FWD"),"-",,,,"FWD"),"")</f>
        <v>FWD</v>
      </c>
      <c r="M286" s="1" cm="1">
        <f t="array" ref="M286">IF(Table2[[#This Row],[In GSM?]],_xlfn.SWITCH(Table2[[#This Row],[dir]],"FWD",Table2[[#This Row],[max]],"REV",-Table2[[#This Row],[min]])/1000,"")</f>
        <v>0</v>
      </c>
      <c r="N286" s="1" cm="1">
        <f t="array" ref="N286">IF(Table2[[#This Row],[In GSM?]],_xlfn.SWITCH(Table2[[#This Row],[dir]],"FWD",Table2[[#This Row],[min]],"REV",-Table2[[#This Row],[max]])/1000,"")</f>
        <v>0</v>
      </c>
      <c r="V286" s="5"/>
    </row>
    <row r="287" spans="1:22" ht="17" x14ac:dyDescent="0.25">
      <c r="A287" t="s">
        <v>1388</v>
      </c>
      <c r="B287">
        <v>1.03353333333333E-3</v>
      </c>
      <c r="C287">
        <v>1.03353333333333E-3</v>
      </c>
      <c r="E287" s="5" t="s">
        <v>3734</v>
      </c>
      <c r="F287" s="1" t="str">
        <f t="shared" si="12"/>
        <v>RXN-EX_gln__L_e_REV-SPONT</v>
      </c>
      <c r="G287" s="1">
        <f t="shared" si="13"/>
        <v>0</v>
      </c>
      <c r="H287" s="1">
        <f t="shared" si="14"/>
        <v>0</v>
      </c>
      <c r="I287" s="1" t="b">
        <f>OR(LEFT(Table2[[#This Row],[rxn]],4)="RXN-",Table2[[#This Row],[rxn]]="BIOSYN-BIODILAERO")</f>
        <v>1</v>
      </c>
      <c r="J287" s="1" t="str">
        <f>IF(Table2[[#This Row],[In GSM?]],_xlfn.TEXTAFTER(Table2[[#This Row],[rxn]],"RXN-",,,,"BIOMASS_RT_CLIM"),"")</f>
        <v>EX_gln__L_e_REV-SPONT</v>
      </c>
      <c r="K287" s="1" t="str">
        <f>IF(Table2[[#This Row],[In GSM?]],_xlfn.TEXTBEFORE(SUBSTITUTE(Table2[[#This Row],[rxn name]],"_REV-","_FWD-"),"_FWD-",,,,Table2[[#This Row],[rxn name]]),"")</f>
        <v>EX_gln__L_e</v>
      </c>
      <c r="L287" s="1" t="str">
        <f>IF(Table2[[#This Row],[In GSM?]],_xlfn.TEXTBEFORE(_xlfn.TEXTAFTER(Table2[[#This Row],[rxn name]],Table2[[#This Row],[b4 FWD/REV]]&amp;"_",,,,"FWD"),"-",,,,"FWD"),"")</f>
        <v>REV</v>
      </c>
      <c r="M287" s="1" cm="1">
        <f t="array" ref="M287">IF(Table2[[#This Row],[In GSM?]],_xlfn.SWITCH(Table2[[#This Row],[dir]],"FWD",Table2[[#This Row],[max]],"REV",-Table2[[#This Row],[min]])/1000,"")</f>
        <v>0</v>
      </c>
      <c r="N287" s="1" cm="1">
        <f t="array" ref="N287">IF(Table2[[#This Row],[In GSM?]],_xlfn.SWITCH(Table2[[#This Row],[dir]],"FWD",Table2[[#This Row],[min]],"REV",-Table2[[#This Row],[max]])/1000,"")</f>
        <v>0</v>
      </c>
      <c r="V287" s="5"/>
    </row>
    <row r="288" spans="1:22" ht="17" x14ac:dyDescent="0.25">
      <c r="A288" t="s">
        <v>1389</v>
      </c>
      <c r="B288">
        <v>8.61277777777777E-4</v>
      </c>
      <c r="C288">
        <v>8.61277777777777E-4</v>
      </c>
      <c r="E288" s="5" t="s">
        <v>3735</v>
      </c>
      <c r="F288" s="1" t="str">
        <f t="shared" si="12"/>
        <v>RXN-EX_his__L_e_FWD-SPONT</v>
      </c>
      <c r="G288" s="1">
        <f t="shared" si="13"/>
        <v>0</v>
      </c>
      <c r="H288" s="1">
        <f t="shared" si="14"/>
        <v>0</v>
      </c>
      <c r="I288" s="1" t="b">
        <f>OR(LEFT(Table2[[#This Row],[rxn]],4)="RXN-",Table2[[#This Row],[rxn]]="BIOSYN-BIODILAERO")</f>
        <v>1</v>
      </c>
      <c r="J288" s="1" t="str">
        <f>IF(Table2[[#This Row],[In GSM?]],_xlfn.TEXTAFTER(Table2[[#This Row],[rxn]],"RXN-",,,,"BIOMASS_RT_CLIM"),"")</f>
        <v>EX_his__L_e_FWD-SPONT</v>
      </c>
      <c r="K288" s="1" t="str">
        <f>IF(Table2[[#This Row],[In GSM?]],_xlfn.TEXTBEFORE(SUBSTITUTE(Table2[[#This Row],[rxn name]],"_REV-","_FWD-"),"_FWD-",,,,Table2[[#This Row],[rxn name]]),"")</f>
        <v>EX_his__L_e</v>
      </c>
      <c r="L288" s="1" t="str">
        <f>IF(Table2[[#This Row],[In GSM?]],_xlfn.TEXTBEFORE(_xlfn.TEXTAFTER(Table2[[#This Row],[rxn name]],Table2[[#This Row],[b4 FWD/REV]]&amp;"_",,,,"FWD"),"-",,,,"FWD"),"")</f>
        <v>FWD</v>
      </c>
      <c r="M288" s="1" cm="1">
        <f t="array" ref="M288">IF(Table2[[#This Row],[In GSM?]],_xlfn.SWITCH(Table2[[#This Row],[dir]],"FWD",Table2[[#This Row],[max]],"REV",-Table2[[#This Row],[min]])/1000,"")</f>
        <v>0</v>
      </c>
      <c r="N288" s="1" cm="1">
        <f t="array" ref="N288">IF(Table2[[#This Row],[In GSM?]],_xlfn.SWITCH(Table2[[#This Row],[dir]],"FWD",Table2[[#This Row],[min]],"REV",-Table2[[#This Row],[max]])/1000,"")</f>
        <v>0</v>
      </c>
      <c r="V288" s="5"/>
    </row>
    <row r="289" spans="1:22" ht="17" x14ac:dyDescent="0.25">
      <c r="A289" t="s">
        <v>1390</v>
      </c>
      <c r="B289">
        <v>6.8902222222222203E-4</v>
      </c>
      <c r="C289">
        <v>6.8902222222222203E-4</v>
      </c>
      <c r="E289" s="5" t="s">
        <v>3736</v>
      </c>
      <c r="F289" s="1" t="str">
        <f t="shared" si="12"/>
        <v>RXN-EX_his__L_e_REV-SPONT</v>
      </c>
      <c r="G289" s="1">
        <f t="shared" si="13"/>
        <v>0</v>
      </c>
      <c r="H289" s="1">
        <f t="shared" si="14"/>
        <v>0</v>
      </c>
      <c r="I289" s="1" t="b">
        <f>OR(LEFT(Table2[[#This Row],[rxn]],4)="RXN-",Table2[[#This Row],[rxn]]="BIOSYN-BIODILAERO")</f>
        <v>1</v>
      </c>
      <c r="J289" s="1" t="str">
        <f>IF(Table2[[#This Row],[In GSM?]],_xlfn.TEXTAFTER(Table2[[#This Row],[rxn]],"RXN-",,,,"BIOMASS_RT_CLIM"),"")</f>
        <v>EX_his__L_e_REV-SPONT</v>
      </c>
      <c r="K289" s="1" t="str">
        <f>IF(Table2[[#This Row],[In GSM?]],_xlfn.TEXTBEFORE(SUBSTITUTE(Table2[[#This Row],[rxn name]],"_REV-","_FWD-"),"_FWD-",,,,Table2[[#This Row],[rxn name]]),"")</f>
        <v>EX_his__L_e</v>
      </c>
      <c r="L289" s="1" t="str">
        <f>IF(Table2[[#This Row],[In GSM?]],_xlfn.TEXTBEFORE(_xlfn.TEXTAFTER(Table2[[#This Row],[rxn name]],Table2[[#This Row],[b4 FWD/REV]]&amp;"_",,,,"FWD"),"-",,,,"FWD"),"")</f>
        <v>REV</v>
      </c>
      <c r="M289" s="1" cm="1">
        <f t="array" ref="M289">IF(Table2[[#This Row],[In GSM?]],_xlfn.SWITCH(Table2[[#This Row],[dir]],"FWD",Table2[[#This Row],[max]],"REV",-Table2[[#This Row],[min]])/1000,"")</f>
        <v>0</v>
      </c>
      <c r="N289" s="1" cm="1">
        <f t="array" ref="N289">IF(Table2[[#This Row],[In GSM?]],_xlfn.SWITCH(Table2[[#This Row],[dir]],"FWD",Table2[[#This Row],[min]],"REV",-Table2[[#This Row],[max]])/1000,"")</f>
        <v>0</v>
      </c>
      <c r="V289" s="5"/>
    </row>
    <row r="290" spans="1:22" ht="17" x14ac:dyDescent="0.25">
      <c r="A290" t="s">
        <v>1391</v>
      </c>
      <c r="B290">
        <v>5.1676666666666598E-4</v>
      </c>
      <c r="C290">
        <v>5.1676666666666598E-4</v>
      </c>
      <c r="E290" s="5" t="s">
        <v>3737</v>
      </c>
      <c r="F290" s="1" t="str">
        <f t="shared" si="12"/>
        <v>RXN-EX_hom__L_e_FWD-SPONT</v>
      </c>
      <c r="G290" s="1">
        <f t="shared" si="13"/>
        <v>5794.8706691300004</v>
      </c>
      <c r="H290" s="1">
        <f t="shared" si="14"/>
        <v>0</v>
      </c>
      <c r="I290" s="1" t="b">
        <f>OR(LEFT(Table2[[#This Row],[rxn]],4)="RXN-",Table2[[#This Row],[rxn]]="BIOSYN-BIODILAERO")</f>
        <v>1</v>
      </c>
      <c r="J290" s="1" t="str">
        <f>IF(Table2[[#This Row],[In GSM?]],_xlfn.TEXTAFTER(Table2[[#This Row],[rxn]],"RXN-",,,,"BIOMASS_RT_CLIM"),"")</f>
        <v>EX_hom__L_e_FWD-SPONT</v>
      </c>
      <c r="K290" s="1" t="str">
        <f>IF(Table2[[#This Row],[In GSM?]],_xlfn.TEXTBEFORE(SUBSTITUTE(Table2[[#This Row],[rxn name]],"_REV-","_FWD-"),"_FWD-",,,,Table2[[#This Row],[rxn name]]),"")</f>
        <v>EX_hom__L_e</v>
      </c>
      <c r="L290" s="1" t="str">
        <f>IF(Table2[[#This Row],[In GSM?]],_xlfn.TEXTBEFORE(_xlfn.TEXTAFTER(Table2[[#This Row],[rxn name]],Table2[[#This Row],[b4 FWD/REV]]&amp;"_",,,,"FWD"),"-",,,,"FWD"),"")</f>
        <v>FWD</v>
      </c>
      <c r="M290" s="1" cm="1">
        <f t="array" ref="M290">IF(Table2[[#This Row],[In GSM?]],_xlfn.SWITCH(Table2[[#This Row],[dir]],"FWD",Table2[[#This Row],[max]],"REV",-Table2[[#This Row],[min]])/1000,"")</f>
        <v>5.7948706691300007</v>
      </c>
      <c r="N290" s="1" cm="1">
        <f t="array" ref="N290">IF(Table2[[#This Row],[In GSM?]],_xlfn.SWITCH(Table2[[#This Row],[dir]],"FWD",Table2[[#This Row],[min]],"REV",-Table2[[#This Row],[max]])/1000,"")</f>
        <v>0</v>
      </c>
      <c r="V290" s="5"/>
    </row>
    <row r="291" spans="1:22" ht="17" x14ac:dyDescent="0.25">
      <c r="A291" t="s">
        <v>1392</v>
      </c>
      <c r="B291">
        <v>3.4451111111111102E-4</v>
      </c>
      <c r="C291">
        <v>3.4451111111111102E-4</v>
      </c>
      <c r="E291" s="5" t="s">
        <v>3738</v>
      </c>
      <c r="F291" s="1" t="str">
        <f t="shared" si="12"/>
        <v>RXN-EX_hom__L_e_REV-SPONT</v>
      </c>
      <c r="G291" s="1">
        <f t="shared" si="13"/>
        <v>0</v>
      </c>
      <c r="H291" s="1">
        <f t="shared" si="14"/>
        <v>0</v>
      </c>
      <c r="I291" s="1" t="b">
        <f>OR(LEFT(Table2[[#This Row],[rxn]],4)="RXN-",Table2[[#This Row],[rxn]]="BIOSYN-BIODILAERO")</f>
        <v>1</v>
      </c>
      <c r="J291" s="1" t="str">
        <f>IF(Table2[[#This Row],[In GSM?]],_xlfn.TEXTAFTER(Table2[[#This Row],[rxn]],"RXN-",,,,"BIOMASS_RT_CLIM"),"")</f>
        <v>EX_hom__L_e_REV-SPONT</v>
      </c>
      <c r="K291" s="1" t="str">
        <f>IF(Table2[[#This Row],[In GSM?]],_xlfn.TEXTBEFORE(SUBSTITUTE(Table2[[#This Row],[rxn name]],"_REV-","_FWD-"),"_FWD-",,,,Table2[[#This Row],[rxn name]]),"")</f>
        <v>EX_hom__L_e</v>
      </c>
      <c r="L291" s="1" t="str">
        <f>IF(Table2[[#This Row],[In GSM?]],_xlfn.TEXTBEFORE(_xlfn.TEXTAFTER(Table2[[#This Row],[rxn name]],Table2[[#This Row],[b4 FWD/REV]]&amp;"_",,,,"FWD"),"-",,,,"FWD"),"")</f>
        <v>REV</v>
      </c>
      <c r="M291" s="1" cm="1">
        <f t="array" ref="M291">IF(Table2[[#This Row],[In GSM?]],_xlfn.SWITCH(Table2[[#This Row],[dir]],"FWD",Table2[[#This Row],[max]],"REV",-Table2[[#This Row],[min]])/1000,"")</f>
        <v>0</v>
      </c>
      <c r="N291" s="1" cm="1">
        <f t="array" ref="N291">IF(Table2[[#This Row],[In GSM?]],_xlfn.SWITCH(Table2[[#This Row],[dir]],"FWD",Table2[[#This Row],[min]],"REV",-Table2[[#This Row],[max]])/1000,"")</f>
        <v>0</v>
      </c>
      <c r="V291" s="5"/>
    </row>
    <row r="292" spans="1:22" ht="17" x14ac:dyDescent="0.25">
      <c r="A292" t="s">
        <v>1393</v>
      </c>
      <c r="B292">
        <v>1.7225555555555499E-4</v>
      </c>
      <c r="C292">
        <v>1.7225555555555499E-4</v>
      </c>
      <c r="E292" s="5" t="s">
        <v>3739</v>
      </c>
      <c r="F292" s="1" t="str">
        <f t="shared" si="12"/>
        <v>RXN-EX_ile__L_e_FWD-SPONT</v>
      </c>
      <c r="G292" s="1">
        <f t="shared" si="13"/>
        <v>0</v>
      </c>
      <c r="H292" s="1">
        <f t="shared" si="14"/>
        <v>0</v>
      </c>
      <c r="I292" s="1" t="b">
        <f>OR(LEFT(Table2[[#This Row],[rxn]],4)="RXN-",Table2[[#This Row],[rxn]]="BIOSYN-BIODILAERO")</f>
        <v>1</v>
      </c>
      <c r="J292" s="1" t="str">
        <f>IF(Table2[[#This Row],[In GSM?]],_xlfn.TEXTAFTER(Table2[[#This Row],[rxn]],"RXN-",,,,"BIOMASS_RT_CLIM"),"")</f>
        <v>EX_ile__L_e_FWD-SPONT</v>
      </c>
      <c r="K292" s="1" t="str">
        <f>IF(Table2[[#This Row],[In GSM?]],_xlfn.TEXTBEFORE(SUBSTITUTE(Table2[[#This Row],[rxn name]],"_REV-","_FWD-"),"_FWD-",,,,Table2[[#This Row],[rxn name]]),"")</f>
        <v>EX_ile__L_e</v>
      </c>
      <c r="L292" s="1" t="str">
        <f>IF(Table2[[#This Row],[In GSM?]],_xlfn.TEXTBEFORE(_xlfn.TEXTAFTER(Table2[[#This Row],[rxn name]],Table2[[#This Row],[b4 FWD/REV]]&amp;"_",,,,"FWD"),"-",,,,"FWD"),"")</f>
        <v>FWD</v>
      </c>
      <c r="M292" s="1" cm="1">
        <f t="array" ref="M292">IF(Table2[[#This Row],[In GSM?]],_xlfn.SWITCH(Table2[[#This Row],[dir]],"FWD",Table2[[#This Row],[max]],"REV",-Table2[[#This Row],[min]])/1000,"")</f>
        <v>0</v>
      </c>
      <c r="N292" s="1" cm="1">
        <f t="array" ref="N292">IF(Table2[[#This Row],[In GSM?]],_xlfn.SWITCH(Table2[[#This Row],[dir]],"FWD",Table2[[#This Row],[min]],"REV",-Table2[[#This Row],[max]])/1000,"")</f>
        <v>0</v>
      </c>
      <c r="V292" s="5"/>
    </row>
    <row r="293" spans="1:22" ht="17" x14ac:dyDescent="0.25">
      <c r="A293" t="s">
        <v>1394</v>
      </c>
      <c r="B293">
        <v>0.119218199999999</v>
      </c>
      <c r="C293">
        <v>50.3809431625359</v>
      </c>
      <c r="E293" s="5" t="s">
        <v>3740</v>
      </c>
      <c r="F293" s="1" t="str">
        <f t="shared" si="12"/>
        <v>RXN-EX_ile__L_e_REV-SPONT</v>
      </c>
      <c r="G293" s="1">
        <f t="shared" si="13"/>
        <v>0</v>
      </c>
      <c r="H293" s="1">
        <f t="shared" si="14"/>
        <v>0</v>
      </c>
      <c r="I293" s="1" t="b">
        <f>OR(LEFT(Table2[[#This Row],[rxn]],4)="RXN-",Table2[[#This Row],[rxn]]="BIOSYN-BIODILAERO")</f>
        <v>1</v>
      </c>
      <c r="J293" s="1" t="str">
        <f>IF(Table2[[#This Row],[In GSM?]],_xlfn.TEXTAFTER(Table2[[#This Row],[rxn]],"RXN-",,,,"BIOMASS_RT_CLIM"),"")</f>
        <v>EX_ile__L_e_REV-SPONT</v>
      </c>
      <c r="K293" s="1" t="str">
        <f>IF(Table2[[#This Row],[In GSM?]],_xlfn.TEXTBEFORE(SUBSTITUTE(Table2[[#This Row],[rxn name]],"_REV-","_FWD-"),"_FWD-",,,,Table2[[#This Row],[rxn name]]),"")</f>
        <v>EX_ile__L_e</v>
      </c>
      <c r="L293" s="1" t="str">
        <f>IF(Table2[[#This Row],[In GSM?]],_xlfn.TEXTBEFORE(_xlfn.TEXTAFTER(Table2[[#This Row],[rxn name]],Table2[[#This Row],[b4 FWD/REV]]&amp;"_",,,,"FWD"),"-",,,,"FWD"),"")</f>
        <v>REV</v>
      </c>
      <c r="M293" s="1" cm="1">
        <f t="array" ref="M293">IF(Table2[[#This Row],[In GSM?]],_xlfn.SWITCH(Table2[[#This Row],[dir]],"FWD",Table2[[#This Row],[max]],"REV",-Table2[[#This Row],[min]])/1000,"")</f>
        <v>0</v>
      </c>
      <c r="N293" s="1" cm="1">
        <f t="array" ref="N293">IF(Table2[[#This Row],[In GSM?]],_xlfn.SWITCH(Table2[[#This Row],[dir]],"FWD",Table2[[#This Row],[min]],"REV",-Table2[[#This Row],[max]])/1000,"")</f>
        <v>0</v>
      </c>
      <c r="V293" s="5"/>
    </row>
    <row r="294" spans="1:22" ht="17" x14ac:dyDescent="0.25">
      <c r="A294" t="s">
        <v>1395</v>
      </c>
      <c r="B294">
        <v>0</v>
      </c>
      <c r="C294">
        <v>0</v>
      </c>
      <c r="E294" s="5" t="s">
        <v>3741</v>
      </c>
      <c r="F294" s="1" t="str">
        <f t="shared" si="12"/>
        <v>RXN-EX_leu__L_e_FWD-SPONT</v>
      </c>
      <c r="G294" s="1">
        <f t="shared" si="13"/>
        <v>0</v>
      </c>
      <c r="H294" s="1">
        <f t="shared" si="14"/>
        <v>0</v>
      </c>
      <c r="I294" s="1" t="b">
        <f>OR(LEFT(Table2[[#This Row],[rxn]],4)="RXN-",Table2[[#This Row],[rxn]]="BIOSYN-BIODILAERO")</f>
        <v>1</v>
      </c>
      <c r="J294" s="1" t="str">
        <f>IF(Table2[[#This Row],[In GSM?]],_xlfn.TEXTAFTER(Table2[[#This Row],[rxn]],"RXN-",,,,"BIOMASS_RT_CLIM"),"")</f>
        <v>EX_leu__L_e_FWD-SPONT</v>
      </c>
      <c r="K294" s="1" t="str">
        <f>IF(Table2[[#This Row],[In GSM?]],_xlfn.TEXTBEFORE(SUBSTITUTE(Table2[[#This Row],[rxn name]],"_REV-","_FWD-"),"_FWD-",,,,Table2[[#This Row],[rxn name]]),"")</f>
        <v>EX_leu__L_e</v>
      </c>
      <c r="L294" s="1" t="str">
        <f>IF(Table2[[#This Row],[In GSM?]],_xlfn.TEXTBEFORE(_xlfn.TEXTAFTER(Table2[[#This Row],[rxn name]],Table2[[#This Row],[b4 FWD/REV]]&amp;"_",,,,"FWD"),"-",,,,"FWD"),"")</f>
        <v>FWD</v>
      </c>
      <c r="M294" s="1" cm="1">
        <f t="array" ref="M294">IF(Table2[[#This Row],[In GSM?]],_xlfn.SWITCH(Table2[[#This Row],[dir]],"FWD",Table2[[#This Row],[max]],"REV",-Table2[[#This Row],[min]])/1000,"")</f>
        <v>0</v>
      </c>
      <c r="N294" s="1" cm="1">
        <f t="array" ref="N294">IF(Table2[[#This Row],[In GSM?]],_xlfn.SWITCH(Table2[[#This Row],[dir]],"FWD",Table2[[#This Row],[min]],"REV",-Table2[[#This Row],[max]])/1000,"")</f>
        <v>0</v>
      </c>
      <c r="V294" s="5"/>
    </row>
    <row r="295" spans="1:22" ht="17" x14ac:dyDescent="0.25">
      <c r="A295" t="s">
        <v>1396</v>
      </c>
      <c r="B295" s="2">
        <v>1.0000000000000001E-5</v>
      </c>
      <c r="C295" s="2">
        <v>1.0000000000000001E-5</v>
      </c>
      <c r="E295" s="5" t="s">
        <v>3742</v>
      </c>
      <c r="F295" s="1" t="str">
        <f t="shared" si="12"/>
        <v>RXN-EX_leu__L_e_REV-SPONT</v>
      </c>
      <c r="G295" s="1">
        <f t="shared" si="13"/>
        <v>0</v>
      </c>
      <c r="H295" s="1">
        <f t="shared" si="14"/>
        <v>0</v>
      </c>
      <c r="I295" s="1" t="b">
        <f>OR(LEFT(Table2[[#This Row],[rxn]],4)="RXN-",Table2[[#This Row],[rxn]]="BIOSYN-BIODILAERO")</f>
        <v>1</v>
      </c>
      <c r="J295" s="1" t="str">
        <f>IF(Table2[[#This Row],[In GSM?]],_xlfn.TEXTAFTER(Table2[[#This Row],[rxn]],"RXN-",,,,"BIOMASS_RT_CLIM"),"")</f>
        <v>EX_leu__L_e_REV-SPONT</v>
      </c>
      <c r="K295" s="1" t="str">
        <f>IF(Table2[[#This Row],[In GSM?]],_xlfn.TEXTBEFORE(SUBSTITUTE(Table2[[#This Row],[rxn name]],"_REV-","_FWD-"),"_FWD-",,,,Table2[[#This Row],[rxn name]]),"")</f>
        <v>EX_leu__L_e</v>
      </c>
      <c r="L295" s="1" t="str">
        <f>IF(Table2[[#This Row],[In GSM?]],_xlfn.TEXTBEFORE(_xlfn.TEXTAFTER(Table2[[#This Row],[rxn name]],Table2[[#This Row],[b4 FWD/REV]]&amp;"_",,,,"FWD"),"-",,,,"FWD"),"")</f>
        <v>REV</v>
      </c>
      <c r="M295" s="1" cm="1">
        <f t="array" ref="M295">IF(Table2[[#This Row],[In GSM?]],_xlfn.SWITCH(Table2[[#This Row],[dir]],"FWD",Table2[[#This Row],[max]],"REV",-Table2[[#This Row],[min]])/1000,"")</f>
        <v>0</v>
      </c>
      <c r="N295" s="1" cm="1">
        <f t="array" ref="N295">IF(Table2[[#This Row],[In GSM?]],_xlfn.SWITCH(Table2[[#This Row],[dir]],"FWD",Table2[[#This Row],[min]],"REV",-Table2[[#This Row],[max]])/1000,"")</f>
        <v>0</v>
      </c>
      <c r="V295" s="5"/>
    </row>
    <row r="296" spans="1:22" ht="17" x14ac:dyDescent="0.25">
      <c r="A296" t="s">
        <v>1397</v>
      </c>
      <c r="B296">
        <v>8.1603999999999999E-3</v>
      </c>
      <c r="C296">
        <v>31.5799737375234</v>
      </c>
      <c r="E296" s="5" t="s">
        <v>3743</v>
      </c>
      <c r="F296" s="1" t="str">
        <f t="shared" si="12"/>
        <v>RXN-EX_lys__L_e_FWD-SPONT</v>
      </c>
      <c r="G296" s="1">
        <f t="shared" si="13"/>
        <v>3275.9892080300001</v>
      </c>
      <c r="H296" s="1">
        <f t="shared" si="14"/>
        <v>0</v>
      </c>
      <c r="I296" s="1" t="b">
        <f>OR(LEFT(Table2[[#This Row],[rxn]],4)="RXN-",Table2[[#This Row],[rxn]]="BIOSYN-BIODILAERO")</f>
        <v>1</v>
      </c>
      <c r="J296" s="1" t="str">
        <f>IF(Table2[[#This Row],[In GSM?]],_xlfn.TEXTAFTER(Table2[[#This Row],[rxn]],"RXN-",,,,"BIOMASS_RT_CLIM"),"")</f>
        <v>EX_lys__L_e_FWD-SPONT</v>
      </c>
      <c r="K296" s="1" t="str">
        <f>IF(Table2[[#This Row],[In GSM?]],_xlfn.TEXTBEFORE(SUBSTITUTE(Table2[[#This Row],[rxn name]],"_REV-","_FWD-"),"_FWD-",,,,Table2[[#This Row],[rxn name]]),"")</f>
        <v>EX_lys__L_e</v>
      </c>
      <c r="L296" s="1" t="str">
        <f>IF(Table2[[#This Row],[In GSM?]],_xlfn.TEXTBEFORE(_xlfn.TEXTAFTER(Table2[[#This Row],[rxn name]],Table2[[#This Row],[b4 FWD/REV]]&amp;"_",,,,"FWD"),"-",,,,"FWD"),"")</f>
        <v>FWD</v>
      </c>
      <c r="M296" s="1" cm="1">
        <f t="array" ref="M296">IF(Table2[[#This Row],[In GSM?]],_xlfn.SWITCH(Table2[[#This Row],[dir]],"FWD",Table2[[#This Row],[max]],"REV",-Table2[[#This Row],[min]])/1000,"")</f>
        <v>3.2759892080299999</v>
      </c>
      <c r="N296" s="1" cm="1">
        <f t="array" ref="N296">IF(Table2[[#This Row],[In GSM?]],_xlfn.SWITCH(Table2[[#This Row],[dir]],"FWD",Table2[[#This Row],[min]],"REV",-Table2[[#This Row],[max]])/1000,"")</f>
        <v>0</v>
      </c>
      <c r="V296" s="5"/>
    </row>
    <row r="297" spans="1:22" ht="17" x14ac:dyDescent="0.25">
      <c r="A297" t="s">
        <v>1398</v>
      </c>
      <c r="B297">
        <v>0</v>
      </c>
      <c r="C297">
        <v>0</v>
      </c>
      <c r="E297" s="5" t="s">
        <v>3744</v>
      </c>
      <c r="F297" s="1" t="str">
        <f t="shared" si="12"/>
        <v>RXN-EX_lys__L_e_REV-SPONT</v>
      </c>
      <c r="G297" s="1">
        <f t="shared" si="13"/>
        <v>0</v>
      </c>
      <c r="H297" s="1">
        <f t="shared" si="14"/>
        <v>0</v>
      </c>
      <c r="I297" s="1" t="b">
        <f>OR(LEFT(Table2[[#This Row],[rxn]],4)="RXN-",Table2[[#This Row],[rxn]]="BIOSYN-BIODILAERO")</f>
        <v>1</v>
      </c>
      <c r="J297" s="1" t="str">
        <f>IF(Table2[[#This Row],[In GSM?]],_xlfn.TEXTAFTER(Table2[[#This Row],[rxn]],"RXN-",,,,"BIOMASS_RT_CLIM"),"")</f>
        <v>EX_lys__L_e_REV-SPONT</v>
      </c>
      <c r="K297" s="1" t="str">
        <f>IF(Table2[[#This Row],[In GSM?]],_xlfn.TEXTBEFORE(SUBSTITUTE(Table2[[#This Row],[rxn name]],"_REV-","_FWD-"),"_FWD-",,,,Table2[[#This Row],[rxn name]]),"")</f>
        <v>EX_lys__L_e</v>
      </c>
      <c r="L297" s="1" t="str">
        <f>IF(Table2[[#This Row],[In GSM?]],_xlfn.TEXTBEFORE(_xlfn.TEXTAFTER(Table2[[#This Row],[rxn name]],Table2[[#This Row],[b4 FWD/REV]]&amp;"_",,,,"FWD"),"-",,,,"FWD"),"")</f>
        <v>REV</v>
      </c>
      <c r="M297" s="1" cm="1">
        <f t="array" ref="M297">IF(Table2[[#This Row],[In GSM?]],_xlfn.SWITCH(Table2[[#This Row],[dir]],"FWD",Table2[[#This Row],[max]],"REV",-Table2[[#This Row],[min]])/1000,"")</f>
        <v>0</v>
      </c>
      <c r="N297" s="1" cm="1">
        <f t="array" ref="N297">IF(Table2[[#This Row],[In GSM?]],_xlfn.SWITCH(Table2[[#This Row],[dir]],"FWD",Table2[[#This Row],[min]],"REV",-Table2[[#This Row],[max]])/1000,"")</f>
        <v>0</v>
      </c>
      <c r="V297" s="5"/>
    </row>
    <row r="298" spans="1:22" ht="17" x14ac:dyDescent="0.25">
      <c r="A298" t="s">
        <v>1399</v>
      </c>
      <c r="B298">
        <v>0</v>
      </c>
      <c r="C298">
        <v>61.589531308767</v>
      </c>
      <c r="E298" s="5" t="s">
        <v>3745</v>
      </c>
      <c r="F298" s="1" t="str">
        <f t="shared" si="12"/>
        <v>RXN-EX_met__L_e_FWD-SPONT</v>
      </c>
      <c r="G298" s="1">
        <f t="shared" si="13"/>
        <v>3023.5061109200001</v>
      </c>
      <c r="H298" s="1">
        <f t="shared" si="14"/>
        <v>0</v>
      </c>
      <c r="I298" s="1" t="b">
        <f>OR(LEFT(Table2[[#This Row],[rxn]],4)="RXN-",Table2[[#This Row],[rxn]]="BIOSYN-BIODILAERO")</f>
        <v>1</v>
      </c>
      <c r="J298" s="1" t="str">
        <f>IF(Table2[[#This Row],[In GSM?]],_xlfn.TEXTAFTER(Table2[[#This Row],[rxn]],"RXN-",,,,"BIOMASS_RT_CLIM"),"")</f>
        <v>EX_met__L_e_FWD-SPONT</v>
      </c>
      <c r="K298" s="1" t="str">
        <f>IF(Table2[[#This Row],[In GSM?]],_xlfn.TEXTBEFORE(SUBSTITUTE(Table2[[#This Row],[rxn name]],"_REV-","_FWD-"),"_FWD-",,,,Table2[[#This Row],[rxn name]]),"")</f>
        <v>EX_met__L_e</v>
      </c>
      <c r="L298" s="1" t="str">
        <f>IF(Table2[[#This Row],[In GSM?]],_xlfn.TEXTBEFORE(_xlfn.TEXTAFTER(Table2[[#This Row],[rxn name]],Table2[[#This Row],[b4 FWD/REV]]&amp;"_",,,,"FWD"),"-",,,,"FWD"),"")</f>
        <v>FWD</v>
      </c>
      <c r="M298" s="1" cm="1">
        <f t="array" ref="M298">IF(Table2[[#This Row],[In GSM?]],_xlfn.SWITCH(Table2[[#This Row],[dir]],"FWD",Table2[[#This Row],[max]],"REV",-Table2[[#This Row],[min]])/1000,"")</f>
        <v>3.0235061109200001</v>
      </c>
      <c r="N298" s="1" cm="1">
        <f t="array" ref="N298">IF(Table2[[#This Row],[In GSM?]],_xlfn.SWITCH(Table2[[#This Row],[dir]],"FWD",Table2[[#This Row],[min]],"REV",-Table2[[#This Row],[max]])/1000,"")</f>
        <v>0</v>
      </c>
      <c r="V298" s="5"/>
    </row>
    <row r="299" spans="1:22" ht="17" x14ac:dyDescent="0.25">
      <c r="A299" t="s">
        <v>1400</v>
      </c>
      <c r="B299">
        <v>0</v>
      </c>
      <c r="C299">
        <v>61.590104808767002</v>
      </c>
      <c r="E299" s="5" t="s">
        <v>3746</v>
      </c>
      <c r="F299" s="1" t="str">
        <f t="shared" si="12"/>
        <v>RXN-EX_met__L_e_REV-SPONT</v>
      </c>
      <c r="G299" s="1">
        <f t="shared" si="13"/>
        <v>0</v>
      </c>
      <c r="H299" s="1">
        <f t="shared" si="14"/>
        <v>0</v>
      </c>
      <c r="I299" s="1" t="b">
        <f>OR(LEFT(Table2[[#This Row],[rxn]],4)="RXN-",Table2[[#This Row],[rxn]]="BIOSYN-BIODILAERO")</f>
        <v>1</v>
      </c>
      <c r="J299" s="1" t="str">
        <f>IF(Table2[[#This Row],[In GSM?]],_xlfn.TEXTAFTER(Table2[[#This Row],[rxn]],"RXN-",,,,"BIOMASS_RT_CLIM"),"")</f>
        <v>EX_met__L_e_REV-SPONT</v>
      </c>
      <c r="K299" s="1" t="str">
        <f>IF(Table2[[#This Row],[In GSM?]],_xlfn.TEXTBEFORE(SUBSTITUTE(Table2[[#This Row],[rxn name]],"_REV-","_FWD-"),"_FWD-",,,,Table2[[#This Row],[rxn name]]),"")</f>
        <v>EX_met__L_e</v>
      </c>
      <c r="L299" s="1" t="str">
        <f>IF(Table2[[#This Row],[In GSM?]],_xlfn.TEXTBEFORE(_xlfn.TEXTAFTER(Table2[[#This Row],[rxn name]],Table2[[#This Row],[b4 FWD/REV]]&amp;"_",,,,"FWD"),"-",,,,"FWD"),"")</f>
        <v>REV</v>
      </c>
      <c r="M299" s="1" cm="1">
        <f t="array" ref="M299">IF(Table2[[#This Row],[In GSM?]],_xlfn.SWITCH(Table2[[#This Row],[dir]],"FWD",Table2[[#This Row],[max]],"REV",-Table2[[#This Row],[min]])/1000,"")</f>
        <v>0</v>
      </c>
      <c r="N299" s="1" cm="1">
        <f t="array" ref="N299">IF(Table2[[#This Row],[In GSM?]],_xlfn.SWITCH(Table2[[#This Row],[dir]],"FWD",Table2[[#This Row],[min]],"REV",-Table2[[#This Row],[max]])/1000,"")</f>
        <v>0</v>
      </c>
      <c r="V299" s="5"/>
    </row>
    <row r="300" spans="1:22" ht="17" x14ac:dyDescent="0.25">
      <c r="A300" t="s">
        <v>1401</v>
      </c>
      <c r="B300">
        <v>0</v>
      </c>
      <c r="C300">
        <v>3.1892386011694001</v>
      </c>
      <c r="E300" s="5" t="s">
        <v>3747</v>
      </c>
      <c r="F300" s="1" t="str">
        <f t="shared" si="12"/>
        <v>RXN-EX_phe__L_e_FWD-SPONT</v>
      </c>
      <c r="G300" s="1">
        <f t="shared" si="13"/>
        <v>2354.8918387099998</v>
      </c>
      <c r="H300" s="1">
        <f t="shared" si="14"/>
        <v>0</v>
      </c>
      <c r="I300" s="1" t="b">
        <f>OR(LEFT(Table2[[#This Row],[rxn]],4)="RXN-",Table2[[#This Row],[rxn]]="BIOSYN-BIODILAERO")</f>
        <v>1</v>
      </c>
      <c r="J300" s="1" t="str">
        <f>IF(Table2[[#This Row],[In GSM?]],_xlfn.TEXTAFTER(Table2[[#This Row],[rxn]],"RXN-",,,,"BIOMASS_RT_CLIM"),"")</f>
        <v>EX_phe__L_e_FWD-SPONT</v>
      </c>
      <c r="K300" s="1" t="str">
        <f>IF(Table2[[#This Row],[In GSM?]],_xlfn.TEXTBEFORE(SUBSTITUTE(Table2[[#This Row],[rxn name]],"_REV-","_FWD-"),"_FWD-",,,,Table2[[#This Row],[rxn name]]),"")</f>
        <v>EX_phe__L_e</v>
      </c>
      <c r="L300" s="1" t="str">
        <f>IF(Table2[[#This Row],[In GSM?]],_xlfn.TEXTBEFORE(_xlfn.TEXTAFTER(Table2[[#This Row],[rxn name]],Table2[[#This Row],[b4 FWD/REV]]&amp;"_",,,,"FWD"),"-",,,,"FWD"),"")</f>
        <v>FWD</v>
      </c>
      <c r="M300" s="1" cm="1">
        <f t="array" ref="M300">IF(Table2[[#This Row],[In GSM?]],_xlfn.SWITCH(Table2[[#This Row],[dir]],"FWD",Table2[[#This Row],[max]],"REV",-Table2[[#This Row],[min]])/1000,"")</f>
        <v>2.35489183871</v>
      </c>
      <c r="N300" s="1" cm="1">
        <f t="array" ref="N300">IF(Table2[[#This Row],[In GSM?]],_xlfn.SWITCH(Table2[[#This Row],[dir]],"FWD",Table2[[#This Row],[min]],"REV",-Table2[[#This Row],[max]])/1000,"")</f>
        <v>0</v>
      </c>
      <c r="V300" s="5"/>
    </row>
    <row r="301" spans="1:22" ht="17" x14ac:dyDescent="0.25">
      <c r="A301" t="s">
        <v>1402</v>
      </c>
      <c r="B301">
        <v>0</v>
      </c>
      <c r="C301">
        <v>3.1934256283133098</v>
      </c>
      <c r="E301" s="5" t="s">
        <v>3748</v>
      </c>
      <c r="F301" s="1" t="str">
        <f t="shared" si="12"/>
        <v>RXN-EX_phe__L_e_REV-SPONT</v>
      </c>
      <c r="G301" s="1">
        <f t="shared" si="13"/>
        <v>0</v>
      </c>
      <c r="H301" s="1">
        <f t="shared" si="14"/>
        <v>0</v>
      </c>
      <c r="I301" s="1" t="b">
        <f>OR(LEFT(Table2[[#This Row],[rxn]],4)="RXN-",Table2[[#This Row],[rxn]]="BIOSYN-BIODILAERO")</f>
        <v>1</v>
      </c>
      <c r="J301" s="1" t="str">
        <f>IF(Table2[[#This Row],[In GSM?]],_xlfn.TEXTAFTER(Table2[[#This Row],[rxn]],"RXN-",,,,"BIOMASS_RT_CLIM"),"")</f>
        <v>EX_phe__L_e_REV-SPONT</v>
      </c>
      <c r="K301" s="1" t="str">
        <f>IF(Table2[[#This Row],[In GSM?]],_xlfn.TEXTBEFORE(SUBSTITUTE(Table2[[#This Row],[rxn name]],"_REV-","_FWD-"),"_FWD-",,,,Table2[[#This Row],[rxn name]]),"")</f>
        <v>EX_phe__L_e</v>
      </c>
      <c r="L301" s="1" t="str">
        <f>IF(Table2[[#This Row],[In GSM?]],_xlfn.TEXTBEFORE(_xlfn.TEXTAFTER(Table2[[#This Row],[rxn name]],Table2[[#This Row],[b4 FWD/REV]]&amp;"_",,,,"FWD"),"-",,,,"FWD"),"")</f>
        <v>REV</v>
      </c>
      <c r="M301" s="1" cm="1">
        <f t="array" ref="M301">IF(Table2[[#This Row],[In GSM?]],_xlfn.SWITCH(Table2[[#This Row],[dir]],"FWD",Table2[[#This Row],[max]],"REV",-Table2[[#This Row],[min]])/1000,"")</f>
        <v>0</v>
      </c>
      <c r="N301" s="1" cm="1">
        <f t="array" ref="N301">IF(Table2[[#This Row],[In GSM?]],_xlfn.SWITCH(Table2[[#This Row],[dir]],"FWD",Table2[[#This Row],[min]],"REV",-Table2[[#This Row],[max]])/1000,"")</f>
        <v>0</v>
      </c>
      <c r="V301" s="5"/>
    </row>
    <row r="302" spans="1:22" ht="17" x14ac:dyDescent="0.25">
      <c r="A302" t="s">
        <v>1403</v>
      </c>
      <c r="B302">
        <v>0</v>
      </c>
      <c r="C302">
        <v>4.3555663101308699</v>
      </c>
      <c r="E302" s="5" t="s">
        <v>3749</v>
      </c>
      <c r="F302" s="1" t="str">
        <f t="shared" si="12"/>
        <v>RXN-EX_pro__L_e_FWD-SPONT</v>
      </c>
      <c r="G302" s="1">
        <f t="shared" si="13"/>
        <v>4362.4645586500001</v>
      </c>
      <c r="H302" s="1">
        <f t="shared" si="14"/>
        <v>0</v>
      </c>
      <c r="I302" s="1" t="b">
        <f>OR(LEFT(Table2[[#This Row],[rxn]],4)="RXN-",Table2[[#This Row],[rxn]]="BIOSYN-BIODILAERO")</f>
        <v>1</v>
      </c>
      <c r="J302" s="1" t="str">
        <f>IF(Table2[[#This Row],[In GSM?]],_xlfn.TEXTAFTER(Table2[[#This Row],[rxn]],"RXN-",,,,"BIOMASS_RT_CLIM"),"")</f>
        <v>EX_pro__L_e_FWD-SPONT</v>
      </c>
      <c r="K302" s="1" t="str">
        <f>IF(Table2[[#This Row],[In GSM?]],_xlfn.TEXTBEFORE(SUBSTITUTE(Table2[[#This Row],[rxn name]],"_REV-","_FWD-"),"_FWD-",,,,Table2[[#This Row],[rxn name]]),"")</f>
        <v>EX_pro__L_e</v>
      </c>
      <c r="L302" s="1" t="str">
        <f>IF(Table2[[#This Row],[In GSM?]],_xlfn.TEXTBEFORE(_xlfn.TEXTAFTER(Table2[[#This Row],[rxn name]],Table2[[#This Row],[b4 FWD/REV]]&amp;"_",,,,"FWD"),"-",,,,"FWD"),"")</f>
        <v>FWD</v>
      </c>
      <c r="M302" s="1" cm="1">
        <f t="array" ref="M302">IF(Table2[[#This Row],[In GSM?]],_xlfn.SWITCH(Table2[[#This Row],[dir]],"FWD",Table2[[#This Row],[max]],"REV",-Table2[[#This Row],[min]])/1000,"")</f>
        <v>4.3624645586500002</v>
      </c>
      <c r="N302" s="1" cm="1">
        <f t="array" ref="N302">IF(Table2[[#This Row],[In GSM?]],_xlfn.SWITCH(Table2[[#This Row],[dir]],"FWD",Table2[[#This Row],[min]],"REV",-Table2[[#This Row],[max]])/1000,"")</f>
        <v>0</v>
      </c>
      <c r="V302" s="5"/>
    </row>
    <row r="303" spans="1:22" ht="17" x14ac:dyDescent="0.25">
      <c r="A303" t="s">
        <v>1404</v>
      </c>
      <c r="B303">
        <v>5.5349999999999996E-4</v>
      </c>
      <c r="C303">
        <v>5.5349999999999996E-4</v>
      </c>
      <c r="E303" s="5" t="s">
        <v>3750</v>
      </c>
      <c r="F303" s="1" t="str">
        <f t="shared" si="12"/>
        <v>RXN-EX_pro__L_e_REV-SPONT</v>
      </c>
      <c r="G303" s="1">
        <f t="shared" si="13"/>
        <v>0</v>
      </c>
      <c r="H303" s="1">
        <f t="shared" si="14"/>
        <v>0</v>
      </c>
      <c r="I303" s="1" t="b">
        <f>OR(LEFT(Table2[[#This Row],[rxn]],4)="RXN-",Table2[[#This Row],[rxn]]="BIOSYN-BIODILAERO")</f>
        <v>1</v>
      </c>
      <c r="J303" s="1" t="str">
        <f>IF(Table2[[#This Row],[In GSM?]],_xlfn.TEXTAFTER(Table2[[#This Row],[rxn]],"RXN-",,,,"BIOMASS_RT_CLIM"),"")</f>
        <v>EX_pro__L_e_REV-SPONT</v>
      </c>
      <c r="K303" s="1" t="str">
        <f>IF(Table2[[#This Row],[In GSM?]],_xlfn.TEXTBEFORE(SUBSTITUTE(Table2[[#This Row],[rxn name]],"_REV-","_FWD-"),"_FWD-",,,,Table2[[#This Row],[rxn name]]),"")</f>
        <v>EX_pro__L_e</v>
      </c>
      <c r="L303" s="1" t="str">
        <f>IF(Table2[[#This Row],[In GSM?]],_xlfn.TEXTBEFORE(_xlfn.TEXTAFTER(Table2[[#This Row],[rxn name]],Table2[[#This Row],[b4 FWD/REV]]&amp;"_",,,,"FWD"),"-",,,,"FWD"),"")</f>
        <v>REV</v>
      </c>
      <c r="M303" s="1" cm="1">
        <f t="array" ref="M303">IF(Table2[[#This Row],[In GSM?]],_xlfn.SWITCH(Table2[[#This Row],[dir]],"FWD",Table2[[#This Row],[max]],"REV",-Table2[[#This Row],[min]])/1000,"")</f>
        <v>0</v>
      </c>
      <c r="N303" s="1" cm="1">
        <f t="array" ref="N303">IF(Table2[[#This Row],[In GSM?]],_xlfn.SWITCH(Table2[[#This Row],[dir]],"FWD",Table2[[#This Row],[min]],"REV",-Table2[[#This Row],[max]])/1000,"")</f>
        <v>0</v>
      </c>
      <c r="V303" s="5"/>
    </row>
    <row r="304" spans="1:22" ht="17" x14ac:dyDescent="0.25">
      <c r="A304" t="s">
        <v>1405</v>
      </c>
      <c r="B304">
        <v>0</v>
      </c>
      <c r="C304">
        <v>31.571245737523402</v>
      </c>
      <c r="E304" s="5" t="s">
        <v>3751</v>
      </c>
      <c r="F304" s="1" t="str">
        <f t="shared" si="12"/>
        <v>RXN-EX_ser__L_e_FWD-SPONT</v>
      </c>
      <c r="G304" s="1">
        <f t="shared" si="13"/>
        <v>8866.7363152899998</v>
      </c>
      <c r="H304" s="1">
        <f t="shared" si="14"/>
        <v>0</v>
      </c>
      <c r="I304" s="1" t="b">
        <f>OR(LEFT(Table2[[#This Row],[rxn]],4)="RXN-",Table2[[#This Row],[rxn]]="BIOSYN-BIODILAERO")</f>
        <v>1</v>
      </c>
      <c r="J304" s="1" t="str">
        <f>IF(Table2[[#This Row],[In GSM?]],_xlfn.TEXTAFTER(Table2[[#This Row],[rxn]],"RXN-",,,,"BIOMASS_RT_CLIM"),"")</f>
        <v>EX_ser__L_e_FWD-SPONT</v>
      </c>
      <c r="K304" s="1" t="str">
        <f>IF(Table2[[#This Row],[In GSM?]],_xlfn.TEXTBEFORE(SUBSTITUTE(Table2[[#This Row],[rxn name]],"_REV-","_FWD-"),"_FWD-",,,,Table2[[#This Row],[rxn name]]),"")</f>
        <v>EX_ser__L_e</v>
      </c>
      <c r="L304" s="1" t="str">
        <f>IF(Table2[[#This Row],[In GSM?]],_xlfn.TEXTBEFORE(_xlfn.TEXTAFTER(Table2[[#This Row],[rxn name]],Table2[[#This Row],[b4 FWD/REV]]&amp;"_",,,,"FWD"),"-",,,,"FWD"),"")</f>
        <v>FWD</v>
      </c>
      <c r="M304" s="1" cm="1">
        <f t="array" ref="M304">IF(Table2[[#This Row],[In GSM?]],_xlfn.SWITCH(Table2[[#This Row],[dir]],"FWD",Table2[[#This Row],[max]],"REV",-Table2[[#This Row],[min]])/1000,"")</f>
        <v>8.8667363152899998</v>
      </c>
      <c r="N304" s="1" cm="1">
        <f t="array" ref="N304">IF(Table2[[#This Row],[In GSM?]],_xlfn.SWITCH(Table2[[#This Row],[dir]],"FWD",Table2[[#This Row],[min]],"REV",-Table2[[#This Row],[max]])/1000,"")</f>
        <v>0</v>
      </c>
      <c r="V304" s="5"/>
    </row>
    <row r="305" spans="1:22" ht="17" x14ac:dyDescent="0.25">
      <c r="A305" t="s">
        <v>1406</v>
      </c>
      <c r="B305">
        <v>0</v>
      </c>
      <c r="C305">
        <v>157.732315087617</v>
      </c>
      <c r="E305" s="5" t="s">
        <v>3752</v>
      </c>
      <c r="F305" s="1" t="str">
        <f t="shared" si="12"/>
        <v>RXN-EX_ser__L_e_REV-SPONT</v>
      </c>
      <c r="G305" s="1">
        <f t="shared" si="13"/>
        <v>0</v>
      </c>
      <c r="H305" s="1">
        <f t="shared" si="14"/>
        <v>0</v>
      </c>
      <c r="I305" s="1" t="b">
        <f>OR(LEFT(Table2[[#This Row],[rxn]],4)="RXN-",Table2[[#This Row],[rxn]]="BIOSYN-BIODILAERO")</f>
        <v>1</v>
      </c>
      <c r="J305" s="1" t="str">
        <f>IF(Table2[[#This Row],[In GSM?]],_xlfn.TEXTAFTER(Table2[[#This Row],[rxn]],"RXN-",,,,"BIOMASS_RT_CLIM"),"")</f>
        <v>EX_ser__L_e_REV-SPONT</v>
      </c>
      <c r="K305" s="1" t="str">
        <f>IF(Table2[[#This Row],[In GSM?]],_xlfn.TEXTBEFORE(SUBSTITUTE(Table2[[#This Row],[rxn name]],"_REV-","_FWD-"),"_FWD-",,,,Table2[[#This Row],[rxn name]]),"")</f>
        <v>EX_ser__L_e</v>
      </c>
      <c r="L305" s="1" t="str">
        <f>IF(Table2[[#This Row],[In GSM?]],_xlfn.TEXTBEFORE(_xlfn.TEXTAFTER(Table2[[#This Row],[rxn name]],Table2[[#This Row],[b4 FWD/REV]]&amp;"_",,,,"FWD"),"-",,,,"FWD"),"")</f>
        <v>REV</v>
      </c>
      <c r="M305" s="1" cm="1">
        <f t="array" ref="M305">IF(Table2[[#This Row],[In GSM?]],_xlfn.SWITCH(Table2[[#This Row],[dir]],"FWD",Table2[[#This Row],[max]],"REV",-Table2[[#This Row],[min]])/1000,"")</f>
        <v>0</v>
      </c>
      <c r="N305" s="1" cm="1">
        <f t="array" ref="N305">IF(Table2[[#This Row],[In GSM?]],_xlfn.SWITCH(Table2[[#This Row],[dir]],"FWD",Table2[[#This Row],[min]],"REV",-Table2[[#This Row],[max]])/1000,"")</f>
        <v>0</v>
      </c>
      <c r="V305" s="5"/>
    </row>
    <row r="306" spans="1:22" ht="17" x14ac:dyDescent="0.25">
      <c r="A306" t="s">
        <v>1407</v>
      </c>
      <c r="B306">
        <v>1.02571E-2</v>
      </c>
      <c r="C306">
        <v>0.47492654726032302</v>
      </c>
      <c r="E306" s="5" t="s">
        <v>3753</v>
      </c>
      <c r="F306" s="1" t="str">
        <f t="shared" si="12"/>
        <v>RXN-EX_srb__L_e_FWD-SPONT</v>
      </c>
      <c r="G306" s="1">
        <f t="shared" si="13"/>
        <v>0</v>
      </c>
      <c r="H306" s="1">
        <f t="shared" si="14"/>
        <v>0</v>
      </c>
      <c r="I306" s="1" t="b">
        <f>OR(LEFT(Table2[[#This Row],[rxn]],4)="RXN-",Table2[[#This Row],[rxn]]="BIOSYN-BIODILAERO")</f>
        <v>1</v>
      </c>
      <c r="J306" s="1" t="str">
        <f>IF(Table2[[#This Row],[In GSM?]],_xlfn.TEXTAFTER(Table2[[#This Row],[rxn]],"RXN-",,,,"BIOMASS_RT_CLIM"),"")</f>
        <v>EX_srb__L_e_FWD-SPONT</v>
      </c>
      <c r="K306" s="1" t="str">
        <f>IF(Table2[[#This Row],[In GSM?]],_xlfn.TEXTBEFORE(SUBSTITUTE(Table2[[#This Row],[rxn name]],"_REV-","_FWD-"),"_FWD-",,,,Table2[[#This Row],[rxn name]]),"")</f>
        <v>EX_srb__L_e</v>
      </c>
      <c r="L306" s="1" t="str">
        <f>IF(Table2[[#This Row],[In GSM?]],_xlfn.TEXTBEFORE(_xlfn.TEXTAFTER(Table2[[#This Row],[rxn name]],Table2[[#This Row],[b4 FWD/REV]]&amp;"_",,,,"FWD"),"-",,,,"FWD"),"")</f>
        <v>FWD</v>
      </c>
      <c r="M306" s="1" cm="1">
        <f t="array" ref="M306">IF(Table2[[#This Row],[In GSM?]],_xlfn.SWITCH(Table2[[#This Row],[dir]],"FWD",Table2[[#This Row],[max]],"REV",-Table2[[#This Row],[min]])/1000,"")</f>
        <v>0</v>
      </c>
      <c r="N306" s="1" cm="1">
        <f t="array" ref="N306">IF(Table2[[#This Row],[In GSM?]],_xlfn.SWITCH(Table2[[#This Row],[dir]],"FWD",Table2[[#This Row],[min]],"REV",-Table2[[#This Row],[max]])/1000,"")</f>
        <v>0</v>
      </c>
      <c r="V306" s="5"/>
    </row>
    <row r="307" spans="1:22" ht="17" x14ac:dyDescent="0.25">
      <c r="A307" t="s">
        <v>1408</v>
      </c>
      <c r="B307">
        <v>0</v>
      </c>
      <c r="C307">
        <v>31.571245737523402</v>
      </c>
      <c r="E307" s="5" t="s">
        <v>3754</v>
      </c>
      <c r="F307" s="1" t="str">
        <f t="shared" si="12"/>
        <v>RXN-EX_srb__L_e_REV-SPONT</v>
      </c>
      <c r="G307" s="1">
        <f t="shared" si="13"/>
        <v>0</v>
      </c>
      <c r="H307" s="1">
        <f t="shared" si="14"/>
        <v>0</v>
      </c>
      <c r="I307" s="1" t="b">
        <f>OR(LEFT(Table2[[#This Row],[rxn]],4)="RXN-",Table2[[#This Row],[rxn]]="BIOSYN-BIODILAERO")</f>
        <v>1</v>
      </c>
      <c r="J307" s="1" t="str">
        <f>IF(Table2[[#This Row],[In GSM?]],_xlfn.TEXTAFTER(Table2[[#This Row],[rxn]],"RXN-",,,,"BIOMASS_RT_CLIM"),"")</f>
        <v>EX_srb__L_e_REV-SPONT</v>
      </c>
      <c r="K307" s="1" t="str">
        <f>IF(Table2[[#This Row],[In GSM?]],_xlfn.TEXTBEFORE(SUBSTITUTE(Table2[[#This Row],[rxn name]],"_REV-","_FWD-"),"_FWD-",,,,Table2[[#This Row],[rxn name]]),"")</f>
        <v>EX_srb__L_e</v>
      </c>
      <c r="L307" s="1" t="str">
        <f>IF(Table2[[#This Row],[In GSM?]],_xlfn.TEXTBEFORE(_xlfn.TEXTAFTER(Table2[[#This Row],[rxn name]],Table2[[#This Row],[b4 FWD/REV]]&amp;"_",,,,"FWD"),"-",,,,"FWD"),"")</f>
        <v>REV</v>
      </c>
      <c r="M307" s="1" cm="1">
        <f t="array" ref="M307">IF(Table2[[#This Row],[In GSM?]],_xlfn.SWITCH(Table2[[#This Row],[dir]],"FWD",Table2[[#This Row],[max]],"REV",-Table2[[#This Row],[min]])/1000,"")</f>
        <v>0</v>
      </c>
      <c r="N307" s="1" cm="1">
        <f t="array" ref="N307">IF(Table2[[#This Row],[In GSM?]],_xlfn.SWITCH(Table2[[#This Row],[dir]],"FWD",Table2[[#This Row],[min]],"REV",-Table2[[#This Row],[max]])/1000,"")</f>
        <v>0</v>
      </c>
      <c r="V307" s="5"/>
    </row>
    <row r="308" spans="1:22" ht="17" x14ac:dyDescent="0.25">
      <c r="A308" t="s">
        <v>1409</v>
      </c>
      <c r="B308">
        <v>0</v>
      </c>
      <c r="C308">
        <v>0</v>
      </c>
      <c r="E308" s="5" t="s">
        <v>3755</v>
      </c>
      <c r="F308" s="1" t="str">
        <f t="shared" si="12"/>
        <v>RXN-EX_thr__L_e_FWD-SPONT</v>
      </c>
      <c r="G308" s="1">
        <f t="shared" si="13"/>
        <v>5794.6451575999999</v>
      </c>
      <c r="H308" s="1">
        <f t="shared" si="14"/>
        <v>0</v>
      </c>
      <c r="I308" s="1" t="b">
        <f>OR(LEFT(Table2[[#This Row],[rxn]],4)="RXN-",Table2[[#This Row],[rxn]]="BIOSYN-BIODILAERO")</f>
        <v>1</v>
      </c>
      <c r="J308" s="1" t="str">
        <f>IF(Table2[[#This Row],[In GSM?]],_xlfn.TEXTAFTER(Table2[[#This Row],[rxn]],"RXN-",,,,"BIOMASS_RT_CLIM"),"")</f>
        <v>EX_thr__L_e_FWD-SPONT</v>
      </c>
      <c r="K308" s="1" t="str">
        <f>IF(Table2[[#This Row],[In GSM?]],_xlfn.TEXTBEFORE(SUBSTITUTE(Table2[[#This Row],[rxn name]],"_REV-","_FWD-"),"_FWD-",,,,Table2[[#This Row],[rxn name]]),"")</f>
        <v>EX_thr__L_e</v>
      </c>
      <c r="L308" s="1" t="str">
        <f>IF(Table2[[#This Row],[In GSM?]],_xlfn.TEXTBEFORE(_xlfn.TEXTAFTER(Table2[[#This Row],[rxn name]],Table2[[#This Row],[b4 FWD/REV]]&amp;"_",,,,"FWD"),"-",,,,"FWD"),"")</f>
        <v>FWD</v>
      </c>
      <c r="M308" s="1" cm="1">
        <f t="array" ref="M308">IF(Table2[[#This Row],[In GSM?]],_xlfn.SWITCH(Table2[[#This Row],[dir]],"FWD",Table2[[#This Row],[max]],"REV",-Table2[[#This Row],[min]])/1000,"")</f>
        <v>5.7946451575999998</v>
      </c>
      <c r="N308" s="1" cm="1">
        <f t="array" ref="N308">IF(Table2[[#This Row],[In GSM?]],_xlfn.SWITCH(Table2[[#This Row],[dir]],"FWD",Table2[[#This Row],[min]],"REV",-Table2[[#This Row],[max]])/1000,"")</f>
        <v>0</v>
      </c>
      <c r="V308" s="5"/>
    </row>
    <row r="309" spans="1:22" ht="17" x14ac:dyDescent="0.25">
      <c r="A309" t="s">
        <v>1410</v>
      </c>
      <c r="B309">
        <v>0</v>
      </c>
      <c r="C309">
        <v>0</v>
      </c>
      <c r="E309" s="5" t="s">
        <v>3756</v>
      </c>
      <c r="F309" s="1" t="str">
        <f t="shared" si="12"/>
        <v>RXN-EX_thr__L_e_REV-SPONT</v>
      </c>
      <c r="G309" s="1">
        <f t="shared" si="13"/>
        <v>0</v>
      </c>
      <c r="H309" s="1">
        <f t="shared" si="14"/>
        <v>0</v>
      </c>
      <c r="I309" s="1" t="b">
        <f>OR(LEFT(Table2[[#This Row],[rxn]],4)="RXN-",Table2[[#This Row],[rxn]]="BIOSYN-BIODILAERO")</f>
        <v>1</v>
      </c>
      <c r="J309" s="1" t="str">
        <f>IF(Table2[[#This Row],[In GSM?]],_xlfn.TEXTAFTER(Table2[[#This Row],[rxn]],"RXN-",,,,"BIOMASS_RT_CLIM"),"")</f>
        <v>EX_thr__L_e_REV-SPONT</v>
      </c>
      <c r="K309" s="1" t="str">
        <f>IF(Table2[[#This Row],[In GSM?]],_xlfn.TEXTBEFORE(SUBSTITUTE(Table2[[#This Row],[rxn name]],"_REV-","_FWD-"),"_FWD-",,,,Table2[[#This Row],[rxn name]]),"")</f>
        <v>EX_thr__L_e</v>
      </c>
      <c r="L309" s="1" t="str">
        <f>IF(Table2[[#This Row],[In GSM?]],_xlfn.TEXTBEFORE(_xlfn.TEXTAFTER(Table2[[#This Row],[rxn name]],Table2[[#This Row],[b4 FWD/REV]]&amp;"_",,,,"FWD"),"-",,,,"FWD"),"")</f>
        <v>REV</v>
      </c>
      <c r="M309" s="1" cm="1">
        <f t="array" ref="M309">IF(Table2[[#This Row],[In GSM?]],_xlfn.SWITCH(Table2[[#This Row],[dir]],"FWD",Table2[[#This Row],[max]],"REV",-Table2[[#This Row],[min]])/1000,"")</f>
        <v>0</v>
      </c>
      <c r="N309" s="1" cm="1">
        <f t="array" ref="N309">IF(Table2[[#This Row],[In GSM?]],_xlfn.SWITCH(Table2[[#This Row],[dir]],"FWD",Table2[[#This Row],[min]],"REV",-Table2[[#This Row],[max]])/1000,"")</f>
        <v>0</v>
      </c>
      <c r="V309" s="5"/>
    </row>
    <row r="310" spans="1:22" ht="17" x14ac:dyDescent="0.25">
      <c r="A310" t="s">
        <v>1411</v>
      </c>
      <c r="B310">
        <v>0</v>
      </c>
      <c r="C310">
        <v>0</v>
      </c>
      <c r="E310" s="5" t="s">
        <v>3757</v>
      </c>
      <c r="F310" s="1" t="str">
        <f t="shared" si="12"/>
        <v>RXN-EX_trp__L_e_FWD-SPONT</v>
      </c>
      <c r="G310" s="1">
        <f t="shared" si="13"/>
        <v>0</v>
      </c>
      <c r="H310" s="1">
        <f t="shared" si="14"/>
        <v>0</v>
      </c>
      <c r="I310" s="1" t="b">
        <f>OR(LEFT(Table2[[#This Row],[rxn]],4)="RXN-",Table2[[#This Row],[rxn]]="BIOSYN-BIODILAERO")</f>
        <v>1</v>
      </c>
      <c r="J310" s="1" t="str">
        <f>IF(Table2[[#This Row],[In GSM?]],_xlfn.TEXTAFTER(Table2[[#This Row],[rxn]],"RXN-",,,,"BIOMASS_RT_CLIM"),"")</f>
        <v>EX_trp__L_e_FWD-SPONT</v>
      </c>
      <c r="K310" s="1" t="str">
        <f>IF(Table2[[#This Row],[In GSM?]],_xlfn.TEXTBEFORE(SUBSTITUTE(Table2[[#This Row],[rxn name]],"_REV-","_FWD-"),"_FWD-",,,,Table2[[#This Row],[rxn name]]),"")</f>
        <v>EX_trp__L_e</v>
      </c>
      <c r="L310" s="1" t="str">
        <f>IF(Table2[[#This Row],[In GSM?]],_xlfn.TEXTBEFORE(_xlfn.TEXTAFTER(Table2[[#This Row],[rxn name]],Table2[[#This Row],[b4 FWD/REV]]&amp;"_",,,,"FWD"),"-",,,,"FWD"),"")</f>
        <v>FWD</v>
      </c>
      <c r="M310" s="1" cm="1">
        <f t="array" ref="M310">IF(Table2[[#This Row],[In GSM?]],_xlfn.SWITCH(Table2[[#This Row],[dir]],"FWD",Table2[[#This Row],[max]],"REV",-Table2[[#This Row],[min]])/1000,"")</f>
        <v>0</v>
      </c>
      <c r="N310" s="1" cm="1">
        <f t="array" ref="N310">IF(Table2[[#This Row],[In GSM?]],_xlfn.SWITCH(Table2[[#This Row],[dir]],"FWD",Table2[[#This Row],[min]],"REV",-Table2[[#This Row],[max]])/1000,"")</f>
        <v>0</v>
      </c>
      <c r="V310" s="5"/>
    </row>
    <row r="311" spans="1:22" ht="17" x14ac:dyDescent="0.25">
      <c r="A311" t="s">
        <v>1412</v>
      </c>
      <c r="B311">
        <v>0</v>
      </c>
      <c r="C311">
        <v>0</v>
      </c>
      <c r="E311" s="5" t="s">
        <v>3758</v>
      </c>
      <c r="F311" s="1" t="str">
        <f t="shared" si="12"/>
        <v>RXN-EX_trp__L_e_REV-SPONT</v>
      </c>
      <c r="G311" s="1">
        <f t="shared" si="13"/>
        <v>0</v>
      </c>
      <c r="H311" s="1">
        <f t="shared" si="14"/>
        <v>0</v>
      </c>
      <c r="I311" s="1" t="b">
        <f>OR(LEFT(Table2[[#This Row],[rxn]],4)="RXN-",Table2[[#This Row],[rxn]]="BIOSYN-BIODILAERO")</f>
        <v>1</v>
      </c>
      <c r="J311" s="1" t="str">
        <f>IF(Table2[[#This Row],[In GSM?]],_xlfn.TEXTAFTER(Table2[[#This Row],[rxn]],"RXN-",,,,"BIOMASS_RT_CLIM"),"")</f>
        <v>EX_trp__L_e_REV-SPONT</v>
      </c>
      <c r="K311" s="1" t="str">
        <f>IF(Table2[[#This Row],[In GSM?]],_xlfn.TEXTBEFORE(SUBSTITUTE(Table2[[#This Row],[rxn name]],"_REV-","_FWD-"),"_FWD-",,,,Table2[[#This Row],[rxn name]]),"")</f>
        <v>EX_trp__L_e</v>
      </c>
      <c r="L311" s="1" t="str">
        <f>IF(Table2[[#This Row],[In GSM?]],_xlfn.TEXTBEFORE(_xlfn.TEXTAFTER(Table2[[#This Row],[rxn name]],Table2[[#This Row],[b4 FWD/REV]]&amp;"_",,,,"FWD"),"-",,,,"FWD"),"")</f>
        <v>REV</v>
      </c>
      <c r="M311" s="1" cm="1">
        <f t="array" ref="M311">IF(Table2[[#This Row],[In GSM?]],_xlfn.SWITCH(Table2[[#This Row],[dir]],"FWD",Table2[[#This Row],[max]],"REV",-Table2[[#This Row],[min]])/1000,"")</f>
        <v>0</v>
      </c>
      <c r="N311" s="1" cm="1">
        <f t="array" ref="N311">IF(Table2[[#This Row],[In GSM?]],_xlfn.SWITCH(Table2[[#This Row],[dir]],"FWD",Table2[[#This Row],[min]],"REV",-Table2[[#This Row],[max]])/1000,"")</f>
        <v>0</v>
      </c>
      <c r="V311" s="5"/>
    </row>
    <row r="312" spans="1:22" ht="17" x14ac:dyDescent="0.25">
      <c r="A312" t="s">
        <v>1413</v>
      </c>
      <c r="B312">
        <v>0</v>
      </c>
      <c r="C312">
        <v>1.95565338689098</v>
      </c>
      <c r="E312" s="5" t="s">
        <v>3759</v>
      </c>
      <c r="F312" s="1" t="str">
        <f t="shared" si="12"/>
        <v>RXN-EX_tyr__L_e_FWD-SPONT</v>
      </c>
      <c r="G312" s="1">
        <f t="shared" si="13"/>
        <v>0</v>
      </c>
      <c r="H312" s="1">
        <f t="shared" si="14"/>
        <v>0</v>
      </c>
      <c r="I312" s="1" t="b">
        <f>OR(LEFT(Table2[[#This Row],[rxn]],4)="RXN-",Table2[[#This Row],[rxn]]="BIOSYN-BIODILAERO")</f>
        <v>1</v>
      </c>
      <c r="J312" s="1" t="str">
        <f>IF(Table2[[#This Row],[In GSM?]],_xlfn.TEXTAFTER(Table2[[#This Row],[rxn]],"RXN-",,,,"BIOMASS_RT_CLIM"),"")</f>
        <v>EX_tyr__L_e_FWD-SPONT</v>
      </c>
      <c r="K312" s="1" t="str">
        <f>IF(Table2[[#This Row],[In GSM?]],_xlfn.TEXTBEFORE(SUBSTITUTE(Table2[[#This Row],[rxn name]],"_REV-","_FWD-"),"_FWD-",,,,Table2[[#This Row],[rxn name]]),"")</f>
        <v>EX_tyr__L_e</v>
      </c>
      <c r="L312" s="1" t="str">
        <f>IF(Table2[[#This Row],[In GSM?]],_xlfn.TEXTBEFORE(_xlfn.TEXTAFTER(Table2[[#This Row],[rxn name]],Table2[[#This Row],[b4 FWD/REV]]&amp;"_",,,,"FWD"),"-",,,,"FWD"),"")</f>
        <v>FWD</v>
      </c>
      <c r="M312" s="1" cm="1">
        <f t="array" ref="M312">IF(Table2[[#This Row],[In GSM?]],_xlfn.SWITCH(Table2[[#This Row],[dir]],"FWD",Table2[[#This Row],[max]],"REV",-Table2[[#This Row],[min]])/1000,"")</f>
        <v>0</v>
      </c>
      <c r="N312" s="1" cm="1">
        <f t="array" ref="N312">IF(Table2[[#This Row],[In GSM?]],_xlfn.SWITCH(Table2[[#This Row],[dir]],"FWD",Table2[[#This Row],[min]],"REV",-Table2[[#This Row],[max]])/1000,"")</f>
        <v>0</v>
      </c>
      <c r="V312" s="5"/>
    </row>
    <row r="313" spans="1:22" ht="17" x14ac:dyDescent="0.25">
      <c r="A313" t="s">
        <v>1414</v>
      </c>
      <c r="B313">
        <v>0</v>
      </c>
      <c r="C313">
        <v>1.90931088957128</v>
      </c>
      <c r="E313" s="5" t="s">
        <v>3760</v>
      </c>
      <c r="F313" s="1" t="str">
        <f t="shared" si="12"/>
        <v>RXN-EX_tyr__L_e_REV-SPONT</v>
      </c>
      <c r="G313" s="1">
        <f t="shared" si="13"/>
        <v>0</v>
      </c>
      <c r="H313" s="1">
        <f t="shared" si="14"/>
        <v>0</v>
      </c>
      <c r="I313" s="1" t="b">
        <f>OR(LEFT(Table2[[#This Row],[rxn]],4)="RXN-",Table2[[#This Row],[rxn]]="BIOSYN-BIODILAERO")</f>
        <v>1</v>
      </c>
      <c r="J313" s="1" t="str">
        <f>IF(Table2[[#This Row],[In GSM?]],_xlfn.TEXTAFTER(Table2[[#This Row],[rxn]],"RXN-",,,,"BIOMASS_RT_CLIM"),"")</f>
        <v>EX_tyr__L_e_REV-SPONT</v>
      </c>
      <c r="K313" s="1" t="str">
        <f>IF(Table2[[#This Row],[In GSM?]],_xlfn.TEXTBEFORE(SUBSTITUTE(Table2[[#This Row],[rxn name]],"_REV-","_FWD-"),"_FWD-",,,,Table2[[#This Row],[rxn name]]),"")</f>
        <v>EX_tyr__L_e</v>
      </c>
      <c r="L313" s="1" t="str">
        <f>IF(Table2[[#This Row],[In GSM?]],_xlfn.TEXTBEFORE(_xlfn.TEXTAFTER(Table2[[#This Row],[rxn name]],Table2[[#This Row],[b4 FWD/REV]]&amp;"_",,,,"FWD"),"-",,,,"FWD"),"")</f>
        <v>REV</v>
      </c>
      <c r="M313" s="1" cm="1">
        <f t="array" ref="M313">IF(Table2[[#This Row],[In GSM?]],_xlfn.SWITCH(Table2[[#This Row],[dir]],"FWD",Table2[[#This Row],[max]],"REV",-Table2[[#This Row],[min]])/1000,"")</f>
        <v>0</v>
      </c>
      <c r="N313" s="1" cm="1">
        <f t="array" ref="N313">IF(Table2[[#This Row],[In GSM?]],_xlfn.SWITCH(Table2[[#This Row],[dir]],"FWD",Table2[[#This Row],[min]],"REV",-Table2[[#This Row],[max]])/1000,"")</f>
        <v>0</v>
      </c>
      <c r="V313" s="5"/>
    </row>
    <row r="314" spans="1:22" ht="17" x14ac:dyDescent="0.25">
      <c r="A314" t="s">
        <v>1415</v>
      </c>
      <c r="B314">
        <v>0</v>
      </c>
      <c r="C314">
        <v>0</v>
      </c>
      <c r="E314" s="5" t="s">
        <v>3761</v>
      </c>
      <c r="F314" s="1" t="str">
        <f t="shared" si="12"/>
        <v>RXN-EX_val__L_e_FWD-SPONT</v>
      </c>
      <c r="G314" s="1">
        <f t="shared" si="13"/>
        <v>4175.3194857600001</v>
      </c>
      <c r="H314" s="1">
        <f t="shared" si="14"/>
        <v>0</v>
      </c>
      <c r="I314" s="1" t="b">
        <f>OR(LEFT(Table2[[#This Row],[rxn]],4)="RXN-",Table2[[#This Row],[rxn]]="BIOSYN-BIODILAERO")</f>
        <v>1</v>
      </c>
      <c r="J314" s="1" t="str">
        <f>IF(Table2[[#This Row],[In GSM?]],_xlfn.TEXTAFTER(Table2[[#This Row],[rxn]],"RXN-",,,,"BIOMASS_RT_CLIM"),"")</f>
        <v>EX_val__L_e_FWD-SPONT</v>
      </c>
      <c r="K314" s="1" t="str">
        <f>IF(Table2[[#This Row],[In GSM?]],_xlfn.TEXTBEFORE(SUBSTITUTE(Table2[[#This Row],[rxn name]],"_REV-","_FWD-"),"_FWD-",,,,Table2[[#This Row],[rxn name]]),"")</f>
        <v>EX_val__L_e</v>
      </c>
      <c r="L314" s="1" t="str">
        <f>IF(Table2[[#This Row],[In GSM?]],_xlfn.TEXTBEFORE(_xlfn.TEXTAFTER(Table2[[#This Row],[rxn name]],Table2[[#This Row],[b4 FWD/REV]]&amp;"_",,,,"FWD"),"-",,,,"FWD"),"")</f>
        <v>FWD</v>
      </c>
      <c r="M314" s="1" cm="1">
        <f t="array" ref="M314">IF(Table2[[#This Row],[In GSM?]],_xlfn.SWITCH(Table2[[#This Row],[dir]],"FWD",Table2[[#This Row],[max]],"REV",-Table2[[#This Row],[min]])/1000,"")</f>
        <v>4.1753194857600002</v>
      </c>
      <c r="N314" s="1" cm="1">
        <f t="array" ref="N314">IF(Table2[[#This Row],[In GSM?]],_xlfn.SWITCH(Table2[[#This Row],[dir]],"FWD",Table2[[#This Row],[min]],"REV",-Table2[[#This Row],[max]])/1000,"")</f>
        <v>0</v>
      </c>
      <c r="V314" s="5"/>
    </row>
    <row r="315" spans="1:22" ht="17" x14ac:dyDescent="0.25">
      <c r="A315" t="s">
        <v>1416</v>
      </c>
      <c r="B315">
        <v>0</v>
      </c>
      <c r="C315">
        <v>1.93220430551339</v>
      </c>
      <c r="E315" s="5" t="s">
        <v>3762</v>
      </c>
      <c r="F315" s="1" t="str">
        <f t="shared" si="12"/>
        <v>RXN-EX_val__L_e_REV-SPONT</v>
      </c>
      <c r="G315" s="1">
        <f t="shared" si="13"/>
        <v>0</v>
      </c>
      <c r="H315" s="1">
        <f t="shared" si="14"/>
        <v>0</v>
      </c>
      <c r="I315" s="1" t="b">
        <f>OR(LEFT(Table2[[#This Row],[rxn]],4)="RXN-",Table2[[#This Row],[rxn]]="BIOSYN-BIODILAERO")</f>
        <v>1</v>
      </c>
      <c r="J315" s="1" t="str">
        <f>IF(Table2[[#This Row],[In GSM?]],_xlfn.TEXTAFTER(Table2[[#This Row],[rxn]],"RXN-",,,,"BIOMASS_RT_CLIM"),"")</f>
        <v>EX_val__L_e_REV-SPONT</v>
      </c>
      <c r="K315" s="1" t="str">
        <f>IF(Table2[[#This Row],[In GSM?]],_xlfn.TEXTBEFORE(SUBSTITUTE(Table2[[#This Row],[rxn name]],"_REV-","_FWD-"),"_FWD-",,,,Table2[[#This Row],[rxn name]]),"")</f>
        <v>EX_val__L_e</v>
      </c>
      <c r="L315" s="1" t="str">
        <f>IF(Table2[[#This Row],[In GSM?]],_xlfn.TEXTBEFORE(_xlfn.TEXTAFTER(Table2[[#This Row],[rxn name]],Table2[[#This Row],[b4 FWD/REV]]&amp;"_",,,,"FWD"),"-",,,,"FWD"),"")</f>
        <v>REV</v>
      </c>
      <c r="M315" s="1" cm="1">
        <f t="array" ref="M315">IF(Table2[[#This Row],[In GSM?]],_xlfn.SWITCH(Table2[[#This Row],[dir]],"FWD",Table2[[#This Row],[max]],"REV",-Table2[[#This Row],[min]])/1000,"")</f>
        <v>0</v>
      </c>
      <c r="N315" s="1" cm="1">
        <f t="array" ref="N315">IF(Table2[[#This Row],[In GSM?]],_xlfn.SWITCH(Table2[[#This Row],[dir]],"FWD",Table2[[#This Row],[min]],"REV",-Table2[[#This Row],[max]])/1000,"")</f>
        <v>0</v>
      </c>
      <c r="V315" s="5"/>
    </row>
    <row r="316" spans="1:22" ht="17" x14ac:dyDescent="0.25">
      <c r="A316" t="s">
        <v>1417</v>
      </c>
      <c r="B316">
        <v>0</v>
      </c>
      <c r="C316">
        <v>157.732315087617</v>
      </c>
      <c r="E316" s="5" t="s">
        <v>3763</v>
      </c>
      <c r="F316" s="1" t="str">
        <f t="shared" si="12"/>
        <v>RXN-EX_lanost_e_FWD-SPONT</v>
      </c>
      <c r="G316" s="1">
        <f t="shared" si="13"/>
        <v>509.26580364</v>
      </c>
      <c r="H316" s="1">
        <f t="shared" si="14"/>
        <v>0</v>
      </c>
      <c r="I316" s="1" t="b">
        <f>OR(LEFT(Table2[[#This Row],[rxn]],4)="RXN-",Table2[[#This Row],[rxn]]="BIOSYN-BIODILAERO")</f>
        <v>1</v>
      </c>
      <c r="J316" s="1" t="str">
        <f>IF(Table2[[#This Row],[In GSM?]],_xlfn.TEXTAFTER(Table2[[#This Row],[rxn]],"RXN-",,,,"BIOMASS_RT_CLIM"),"")</f>
        <v>EX_lanost_e_FWD-SPONT</v>
      </c>
      <c r="K316" s="1" t="str">
        <f>IF(Table2[[#This Row],[In GSM?]],_xlfn.TEXTBEFORE(SUBSTITUTE(Table2[[#This Row],[rxn name]],"_REV-","_FWD-"),"_FWD-",,,,Table2[[#This Row],[rxn name]]),"")</f>
        <v>EX_lanost_e</v>
      </c>
      <c r="L316" s="1" t="str">
        <f>IF(Table2[[#This Row],[In GSM?]],_xlfn.TEXTBEFORE(_xlfn.TEXTAFTER(Table2[[#This Row],[rxn name]],Table2[[#This Row],[b4 FWD/REV]]&amp;"_",,,,"FWD"),"-",,,,"FWD"),"")</f>
        <v>FWD</v>
      </c>
      <c r="M316" s="1" cm="1">
        <f t="array" ref="M316">IF(Table2[[#This Row],[In GSM?]],_xlfn.SWITCH(Table2[[#This Row],[dir]],"FWD",Table2[[#This Row],[max]],"REV",-Table2[[#This Row],[min]])/1000,"")</f>
        <v>0.50926580363999996</v>
      </c>
      <c r="N316" s="1" cm="1">
        <f t="array" ref="N316">IF(Table2[[#This Row],[In GSM?]],_xlfn.SWITCH(Table2[[#This Row],[dir]],"FWD",Table2[[#This Row],[min]],"REV",-Table2[[#This Row],[max]])/1000,"")</f>
        <v>0</v>
      </c>
      <c r="V316" s="5"/>
    </row>
    <row r="317" spans="1:22" ht="17" x14ac:dyDescent="0.25">
      <c r="A317" t="s">
        <v>1418</v>
      </c>
      <c r="B317">
        <v>0</v>
      </c>
      <c r="C317">
        <v>0</v>
      </c>
      <c r="E317" s="5" t="s">
        <v>3764</v>
      </c>
      <c r="F317" s="1" t="str">
        <f t="shared" si="12"/>
        <v>RXN-EX_lanost_e_REV-SPONT</v>
      </c>
      <c r="G317" s="1">
        <f t="shared" si="13"/>
        <v>0</v>
      </c>
      <c r="H317" s="1">
        <f t="shared" si="14"/>
        <v>0</v>
      </c>
      <c r="I317" s="1" t="b">
        <f>OR(LEFT(Table2[[#This Row],[rxn]],4)="RXN-",Table2[[#This Row],[rxn]]="BIOSYN-BIODILAERO")</f>
        <v>1</v>
      </c>
      <c r="J317" s="1" t="str">
        <f>IF(Table2[[#This Row],[In GSM?]],_xlfn.TEXTAFTER(Table2[[#This Row],[rxn]],"RXN-",,,,"BIOMASS_RT_CLIM"),"")</f>
        <v>EX_lanost_e_REV-SPONT</v>
      </c>
      <c r="K317" s="1" t="str">
        <f>IF(Table2[[#This Row],[In GSM?]],_xlfn.TEXTBEFORE(SUBSTITUTE(Table2[[#This Row],[rxn name]],"_REV-","_FWD-"),"_FWD-",,,,Table2[[#This Row],[rxn name]]),"")</f>
        <v>EX_lanost_e</v>
      </c>
      <c r="L317" s="1" t="str">
        <f>IF(Table2[[#This Row],[In GSM?]],_xlfn.TEXTBEFORE(_xlfn.TEXTAFTER(Table2[[#This Row],[rxn name]],Table2[[#This Row],[b4 FWD/REV]]&amp;"_",,,,"FWD"),"-",,,,"FWD"),"")</f>
        <v>REV</v>
      </c>
      <c r="M317" s="1" cm="1">
        <f t="array" ref="M317">IF(Table2[[#This Row],[In GSM?]],_xlfn.SWITCH(Table2[[#This Row],[dir]],"FWD",Table2[[#This Row],[max]],"REV",-Table2[[#This Row],[min]])/1000,"")</f>
        <v>0</v>
      </c>
      <c r="N317" s="1" cm="1">
        <f t="array" ref="N317">IF(Table2[[#This Row],[In GSM?]],_xlfn.SWITCH(Table2[[#This Row],[dir]],"FWD",Table2[[#This Row],[min]],"REV",-Table2[[#This Row],[max]])/1000,"")</f>
        <v>0</v>
      </c>
      <c r="V317" s="5"/>
    </row>
    <row r="318" spans="1:22" ht="17" x14ac:dyDescent="0.25">
      <c r="A318" t="s">
        <v>1419</v>
      </c>
      <c r="B318">
        <v>0</v>
      </c>
      <c r="C318">
        <v>0</v>
      </c>
      <c r="E318" s="5" t="s">
        <v>3765</v>
      </c>
      <c r="F318" s="1" t="str">
        <f t="shared" si="12"/>
        <v>RXN-EX_ddca_e_FWD-SPONT</v>
      </c>
      <c r="G318" s="1">
        <f t="shared" si="13"/>
        <v>0</v>
      </c>
      <c r="H318" s="1">
        <f t="shared" si="14"/>
        <v>0</v>
      </c>
      <c r="I318" s="1" t="b">
        <f>OR(LEFT(Table2[[#This Row],[rxn]],4)="RXN-",Table2[[#This Row],[rxn]]="BIOSYN-BIODILAERO")</f>
        <v>1</v>
      </c>
      <c r="J318" s="1" t="str">
        <f>IF(Table2[[#This Row],[In GSM?]],_xlfn.TEXTAFTER(Table2[[#This Row],[rxn]],"RXN-",,,,"BIOMASS_RT_CLIM"),"")</f>
        <v>EX_ddca_e_FWD-SPONT</v>
      </c>
      <c r="K318" s="1" t="str">
        <f>IF(Table2[[#This Row],[In GSM?]],_xlfn.TEXTBEFORE(SUBSTITUTE(Table2[[#This Row],[rxn name]],"_REV-","_FWD-"),"_FWD-",,,,Table2[[#This Row],[rxn name]]),"")</f>
        <v>EX_ddca_e</v>
      </c>
      <c r="L318" s="1" t="str">
        <f>IF(Table2[[#This Row],[In GSM?]],_xlfn.TEXTBEFORE(_xlfn.TEXTAFTER(Table2[[#This Row],[rxn name]],Table2[[#This Row],[b4 FWD/REV]]&amp;"_",,,,"FWD"),"-",,,,"FWD"),"")</f>
        <v>FWD</v>
      </c>
      <c r="M318" s="1" cm="1">
        <f t="array" ref="M318">IF(Table2[[#This Row],[In GSM?]],_xlfn.SWITCH(Table2[[#This Row],[dir]],"FWD",Table2[[#This Row],[max]],"REV",-Table2[[#This Row],[min]])/1000,"")</f>
        <v>0</v>
      </c>
      <c r="N318" s="1" cm="1">
        <f t="array" ref="N318">IF(Table2[[#This Row],[In GSM?]],_xlfn.SWITCH(Table2[[#This Row],[dir]],"FWD",Table2[[#This Row],[min]],"REV",-Table2[[#This Row],[max]])/1000,"")</f>
        <v>0</v>
      </c>
      <c r="V318" s="5"/>
    </row>
    <row r="319" spans="1:22" ht="17" x14ac:dyDescent="0.25">
      <c r="A319" t="s">
        <v>1420</v>
      </c>
      <c r="B319">
        <v>7.1949999999999597E-4</v>
      </c>
      <c r="C319">
        <v>1.9783576172414099</v>
      </c>
      <c r="E319" s="5" t="s">
        <v>3766</v>
      </c>
      <c r="F319" s="1" t="str">
        <f t="shared" si="12"/>
        <v>RXN-EX_ddca_e_REV-SPONT</v>
      </c>
      <c r="G319" s="1">
        <f t="shared" si="13"/>
        <v>0</v>
      </c>
      <c r="H319" s="1">
        <f t="shared" si="14"/>
        <v>0</v>
      </c>
      <c r="I319" s="1" t="b">
        <f>OR(LEFT(Table2[[#This Row],[rxn]],4)="RXN-",Table2[[#This Row],[rxn]]="BIOSYN-BIODILAERO")</f>
        <v>1</v>
      </c>
      <c r="J319" s="1" t="str">
        <f>IF(Table2[[#This Row],[In GSM?]],_xlfn.TEXTAFTER(Table2[[#This Row],[rxn]],"RXN-",,,,"BIOMASS_RT_CLIM"),"")</f>
        <v>EX_ddca_e_REV-SPONT</v>
      </c>
      <c r="K319" s="1" t="str">
        <f>IF(Table2[[#This Row],[In GSM?]],_xlfn.TEXTBEFORE(SUBSTITUTE(Table2[[#This Row],[rxn name]],"_REV-","_FWD-"),"_FWD-",,,,Table2[[#This Row],[rxn name]]),"")</f>
        <v>EX_ddca_e</v>
      </c>
      <c r="L319" s="1" t="str">
        <f>IF(Table2[[#This Row],[In GSM?]],_xlfn.TEXTBEFORE(_xlfn.TEXTAFTER(Table2[[#This Row],[rxn name]],Table2[[#This Row],[b4 FWD/REV]]&amp;"_",,,,"FWD"),"-",,,,"FWD"),"")</f>
        <v>REV</v>
      </c>
      <c r="M319" s="1" cm="1">
        <f t="array" ref="M319">IF(Table2[[#This Row],[In GSM?]],_xlfn.SWITCH(Table2[[#This Row],[dir]],"FWD",Table2[[#This Row],[max]],"REV",-Table2[[#This Row],[min]])/1000,"")</f>
        <v>0</v>
      </c>
      <c r="N319" s="1" cm="1">
        <f t="array" ref="N319">IF(Table2[[#This Row],[In GSM?]],_xlfn.SWITCH(Table2[[#This Row],[dir]],"FWD",Table2[[#This Row],[min]],"REV",-Table2[[#This Row],[max]])/1000,"")</f>
        <v>0</v>
      </c>
      <c r="V319" s="5"/>
    </row>
    <row r="320" spans="1:22" ht="17" x14ac:dyDescent="0.25">
      <c r="A320" t="s">
        <v>1421</v>
      </c>
      <c r="B320">
        <v>0</v>
      </c>
      <c r="C320">
        <v>0</v>
      </c>
      <c r="E320" s="5" t="s">
        <v>3767</v>
      </c>
      <c r="F320" s="1" t="str">
        <f t="shared" si="12"/>
        <v>RXN-EX_malt_e_FWD-SPONT</v>
      </c>
      <c r="G320" s="1">
        <f t="shared" si="13"/>
        <v>0</v>
      </c>
      <c r="H320" s="1">
        <f t="shared" si="14"/>
        <v>0</v>
      </c>
      <c r="I320" s="1" t="b">
        <f>OR(LEFT(Table2[[#This Row],[rxn]],4)="RXN-",Table2[[#This Row],[rxn]]="BIOSYN-BIODILAERO")</f>
        <v>1</v>
      </c>
      <c r="J320" s="1" t="str">
        <f>IF(Table2[[#This Row],[In GSM?]],_xlfn.TEXTAFTER(Table2[[#This Row],[rxn]],"RXN-",,,,"BIOMASS_RT_CLIM"),"")</f>
        <v>EX_malt_e_FWD-SPONT</v>
      </c>
      <c r="K320" s="1" t="str">
        <f>IF(Table2[[#This Row],[In GSM?]],_xlfn.TEXTBEFORE(SUBSTITUTE(Table2[[#This Row],[rxn name]],"_REV-","_FWD-"),"_FWD-",,,,Table2[[#This Row],[rxn name]]),"")</f>
        <v>EX_malt_e</v>
      </c>
      <c r="L320" s="1" t="str">
        <f>IF(Table2[[#This Row],[In GSM?]],_xlfn.TEXTBEFORE(_xlfn.TEXTAFTER(Table2[[#This Row],[rxn name]],Table2[[#This Row],[b4 FWD/REV]]&amp;"_",,,,"FWD"),"-",,,,"FWD"),"")</f>
        <v>FWD</v>
      </c>
      <c r="M320" s="1" cm="1">
        <f t="array" ref="M320">IF(Table2[[#This Row],[In GSM?]],_xlfn.SWITCH(Table2[[#This Row],[dir]],"FWD",Table2[[#This Row],[max]],"REV",-Table2[[#This Row],[min]])/1000,"")</f>
        <v>0</v>
      </c>
      <c r="N320" s="1" cm="1">
        <f t="array" ref="N320">IF(Table2[[#This Row],[In GSM?]],_xlfn.SWITCH(Table2[[#This Row],[dir]],"FWD",Table2[[#This Row],[min]],"REV",-Table2[[#This Row],[max]])/1000,"")</f>
        <v>0</v>
      </c>
      <c r="V320" s="5"/>
    </row>
    <row r="321" spans="1:22" ht="17" x14ac:dyDescent="0.25">
      <c r="A321" t="s">
        <v>1422</v>
      </c>
      <c r="B321" s="2">
        <v>9.9999999999961197E-6</v>
      </c>
      <c r="C321" s="2">
        <v>1.0000000000009999E-5</v>
      </c>
      <c r="E321" s="5" t="s">
        <v>3768</v>
      </c>
      <c r="F321" s="1" t="str">
        <f t="shared" si="12"/>
        <v>RXN-EX_malt_e_REV-SPONT</v>
      </c>
      <c r="G321" s="1">
        <f t="shared" si="13"/>
        <v>0</v>
      </c>
      <c r="H321" s="1">
        <f t="shared" si="14"/>
        <v>0</v>
      </c>
      <c r="I321" s="1" t="b">
        <f>OR(LEFT(Table2[[#This Row],[rxn]],4)="RXN-",Table2[[#This Row],[rxn]]="BIOSYN-BIODILAERO")</f>
        <v>1</v>
      </c>
      <c r="J321" s="1" t="str">
        <f>IF(Table2[[#This Row],[In GSM?]],_xlfn.TEXTAFTER(Table2[[#This Row],[rxn]],"RXN-",,,,"BIOMASS_RT_CLIM"),"")</f>
        <v>EX_malt_e_REV-SPONT</v>
      </c>
      <c r="K321" s="1" t="str">
        <f>IF(Table2[[#This Row],[In GSM?]],_xlfn.TEXTBEFORE(SUBSTITUTE(Table2[[#This Row],[rxn name]],"_REV-","_FWD-"),"_FWD-",,,,Table2[[#This Row],[rxn name]]),"")</f>
        <v>EX_malt_e</v>
      </c>
      <c r="L321" s="1" t="str">
        <f>IF(Table2[[#This Row],[In GSM?]],_xlfn.TEXTBEFORE(_xlfn.TEXTAFTER(Table2[[#This Row],[rxn name]],Table2[[#This Row],[b4 FWD/REV]]&amp;"_",,,,"FWD"),"-",,,,"FWD"),"")</f>
        <v>REV</v>
      </c>
      <c r="M321" s="1" cm="1">
        <f t="array" ref="M321">IF(Table2[[#This Row],[In GSM?]],_xlfn.SWITCH(Table2[[#This Row],[dir]],"FWD",Table2[[#This Row],[max]],"REV",-Table2[[#This Row],[min]])/1000,"")</f>
        <v>0</v>
      </c>
      <c r="N321" s="1" cm="1">
        <f t="array" ref="N321">IF(Table2[[#This Row],[In GSM?]],_xlfn.SWITCH(Table2[[#This Row],[dir]],"FWD",Table2[[#This Row],[min]],"REV",-Table2[[#This Row],[max]])/1000,"")</f>
        <v>0</v>
      </c>
      <c r="V321" s="5"/>
    </row>
    <row r="322" spans="1:22" ht="17" x14ac:dyDescent="0.25">
      <c r="A322" t="s">
        <v>1423</v>
      </c>
      <c r="B322" s="2">
        <v>9.9999999999961197E-6</v>
      </c>
      <c r="C322" s="2">
        <v>1.0000000000009999E-5</v>
      </c>
      <c r="E322" s="5" t="s">
        <v>3769</v>
      </c>
      <c r="F322" s="1" t="str">
        <f t="shared" ref="F322:F385" si="15">_xlfn.TEXTBEFORE(E322," ")</f>
        <v>RXN-EX_inost_e_FWD-SPONT</v>
      </c>
      <c r="G322" s="1">
        <f t="shared" ref="G322:G385" si="16">_xlfn.NUMBERVALUE(SUBSTITUTE(_xlfn.TEXTBEFORE(_xlfn.TEXTAFTER(E322," ")," ",-1)," ",""))</f>
        <v>250</v>
      </c>
      <c r="H322" s="1">
        <f t="shared" ref="H322:H385" si="17">_xlfn.NUMBERVALUE(_xlfn.TEXTAFTER(E322," ",-1))</f>
        <v>0</v>
      </c>
      <c r="I322" s="1" t="b">
        <f>OR(LEFT(Table2[[#This Row],[rxn]],4)="RXN-",Table2[[#This Row],[rxn]]="BIOSYN-BIODILAERO")</f>
        <v>1</v>
      </c>
      <c r="J322" s="1" t="str">
        <f>IF(Table2[[#This Row],[In GSM?]],_xlfn.TEXTAFTER(Table2[[#This Row],[rxn]],"RXN-",,,,"BIOMASS_RT_CLIM"),"")</f>
        <v>EX_inost_e_FWD-SPONT</v>
      </c>
      <c r="K322" s="1" t="str">
        <f>IF(Table2[[#This Row],[In GSM?]],_xlfn.TEXTBEFORE(SUBSTITUTE(Table2[[#This Row],[rxn name]],"_REV-","_FWD-"),"_FWD-",,,,Table2[[#This Row],[rxn name]]),"")</f>
        <v>EX_inost_e</v>
      </c>
      <c r="L322" s="1" t="str">
        <f>IF(Table2[[#This Row],[In GSM?]],_xlfn.TEXTBEFORE(_xlfn.TEXTAFTER(Table2[[#This Row],[rxn name]],Table2[[#This Row],[b4 FWD/REV]]&amp;"_",,,,"FWD"),"-",,,,"FWD"),"")</f>
        <v>FWD</v>
      </c>
      <c r="M322" s="1" cm="1">
        <f t="array" ref="M322">IF(Table2[[#This Row],[In GSM?]],_xlfn.SWITCH(Table2[[#This Row],[dir]],"FWD",Table2[[#This Row],[max]],"REV",-Table2[[#This Row],[min]])/1000,"")</f>
        <v>0.25</v>
      </c>
      <c r="N322" s="1" cm="1">
        <f t="array" ref="N322">IF(Table2[[#This Row],[In GSM?]],_xlfn.SWITCH(Table2[[#This Row],[dir]],"FWD",Table2[[#This Row],[min]],"REV",-Table2[[#This Row],[max]])/1000,"")</f>
        <v>0</v>
      </c>
      <c r="V322" s="5"/>
    </row>
    <row r="323" spans="1:22" ht="17" x14ac:dyDescent="0.25">
      <c r="A323" t="s">
        <v>1424</v>
      </c>
      <c r="B323">
        <v>0</v>
      </c>
      <c r="C323" s="2">
        <v>1.0000000000009999E-5</v>
      </c>
      <c r="E323" s="5" t="s">
        <v>3770</v>
      </c>
      <c r="F323" s="1" t="str">
        <f t="shared" si="15"/>
        <v>RXN-EX_inost_e_REV-SPONT</v>
      </c>
      <c r="G323" s="1">
        <f t="shared" si="16"/>
        <v>250</v>
      </c>
      <c r="H323" s="1">
        <f t="shared" si="17"/>
        <v>0</v>
      </c>
      <c r="I323" s="1" t="b">
        <f>OR(LEFT(Table2[[#This Row],[rxn]],4)="RXN-",Table2[[#This Row],[rxn]]="BIOSYN-BIODILAERO")</f>
        <v>1</v>
      </c>
      <c r="J323" s="1" t="str">
        <f>IF(Table2[[#This Row],[In GSM?]],_xlfn.TEXTAFTER(Table2[[#This Row],[rxn]],"RXN-",,,,"BIOMASS_RT_CLIM"),"")</f>
        <v>EX_inost_e_REV-SPONT</v>
      </c>
      <c r="K323" s="1" t="str">
        <f>IF(Table2[[#This Row],[In GSM?]],_xlfn.TEXTBEFORE(SUBSTITUTE(Table2[[#This Row],[rxn name]],"_REV-","_FWD-"),"_FWD-",,,,Table2[[#This Row],[rxn name]]),"")</f>
        <v>EX_inost_e</v>
      </c>
      <c r="L323" s="1" t="str">
        <f>IF(Table2[[#This Row],[In GSM?]],_xlfn.TEXTBEFORE(_xlfn.TEXTAFTER(Table2[[#This Row],[rxn name]],Table2[[#This Row],[b4 FWD/REV]]&amp;"_",,,,"FWD"),"-",,,,"FWD"),"")</f>
        <v>REV</v>
      </c>
      <c r="M323" s="1" cm="1">
        <f t="array" ref="M323">IF(Table2[[#This Row],[In GSM?]],_xlfn.SWITCH(Table2[[#This Row],[dir]],"FWD",Table2[[#This Row],[max]],"REV",-Table2[[#This Row],[min]])/1000,"")</f>
        <v>0</v>
      </c>
      <c r="N323" s="1" cm="1">
        <f t="array" ref="N323">IF(Table2[[#This Row],[In GSM?]],_xlfn.SWITCH(Table2[[#This Row],[dir]],"FWD",Table2[[#This Row],[min]],"REV",-Table2[[#This Row],[max]])/1000,"")</f>
        <v>-0.25</v>
      </c>
      <c r="V323" s="5"/>
    </row>
    <row r="324" spans="1:22" ht="17" x14ac:dyDescent="0.25">
      <c r="A324" t="s">
        <v>1425</v>
      </c>
      <c r="B324">
        <v>-1.99020511724135</v>
      </c>
      <c r="C324">
        <v>-1.2566999999999899E-2</v>
      </c>
      <c r="E324" s="5" t="s">
        <v>3771</v>
      </c>
      <c r="F324" s="1" t="str">
        <f t="shared" si="15"/>
        <v>RXN-EX_Nfortyr2_e_FWD-SPONT</v>
      </c>
      <c r="G324" s="1">
        <f t="shared" si="16"/>
        <v>0</v>
      </c>
      <c r="H324" s="1">
        <f t="shared" si="17"/>
        <v>0</v>
      </c>
      <c r="I324" s="1" t="b">
        <f>OR(LEFT(Table2[[#This Row],[rxn]],4)="RXN-",Table2[[#This Row],[rxn]]="BIOSYN-BIODILAERO")</f>
        <v>1</v>
      </c>
      <c r="J324" s="1" t="str">
        <f>IF(Table2[[#This Row],[In GSM?]],_xlfn.TEXTAFTER(Table2[[#This Row],[rxn]],"RXN-",,,,"BIOMASS_RT_CLIM"),"")</f>
        <v>EX_Nfortyr2_e_FWD-SPONT</v>
      </c>
      <c r="K324" s="1" t="str">
        <f>IF(Table2[[#This Row],[In GSM?]],_xlfn.TEXTBEFORE(SUBSTITUTE(Table2[[#This Row],[rxn name]],"_REV-","_FWD-"),"_FWD-",,,,Table2[[#This Row],[rxn name]]),"")</f>
        <v>EX_Nfortyr2_e</v>
      </c>
      <c r="L324" s="1" t="str">
        <f>IF(Table2[[#This Row],[In GSM?]],_xlfn.TEXTBEFORE(_xlfn.TEXTAFTER(Table2[[#This Row],[rxn name]],Table2[[#This Row],[b4 FWD/REV]]&amp;"_",,,,"FWD"),"-",,,,"FWD"),"")</f>
        <v>FWD</v>
      </c>
      <c r="M324" s="1" cm="1">
        <f t="array" ref="M324">IF(Table2[[#This Row],[In GSM?]],_xlfn.SWITCH(Table2[[#This Row],[dir]],"FWD",Table2[[#This Row],[max]],"REV",-Table2[[#This Row],[min]])/1000,"")</f>
        <v>0</v>
      </c>
      <c r="N324" s="1" cm="1">
        <f t="array" ref="N324">IF(Table2[[#This Row],[In GSM?]],_xlfn.SWITCH(Table2[[#This Row],[dir]],"FWD",Table2[[#This Row],[min]],"REV",-Table2[[#This Row],[max]])/1000,"")</f>
        <v>0</v>
      </c>
      <c r="V324" s="5"/>
    </row>
    <row r="325" spans="1:22" ht="17" x14ac:dyDescent="0.25">
      <c r="A325" t="s">
        <v>1426</v>
      </c>
      <c r="B325">
        <v>0</v>
      </c>
      <c r="C325" s="2">
        <v>9.9999999999544897E-6</v>
      </c>
      <c r="E325" s="5" t="s">
        <v>3772</v>
      </c>
      <c r="F325" s="1" t="str">
        <f t="shared" si="15"/>
        <v>RXN-EX_Nfortyr2_e_REV-SPONT</v>
      </c>
      <c r="G325" s="1">
        <f t="shared" si="16"/>
        <v>0</v>
      </c>
      <c r="H325" s="1">
        <f t="shared" si="17"/>
        <v>0</v>
      </c>
      <c r="I325" s="1" t="b">
        <f>OR(LEFT(Table2[[#This Row],[rxn]],4)="RXN-",Table2[[#This Row],[rxn]]="BIOSYN-BIODILAERO")</f>
        <v>1</v>
      </c>
      <c r="J325" s="1" t="str">
        <f>IF(Table2[[#This Row],[In GSM?]],_xlfn.TEXTAFTER(Table2[[#This Row],[rxn]],"RXN-",,,,"BIOMASS_RT_CLIM"),"")</f>
        <v>EX_Nfortyr2_e_REV-SPONT</v>
      </c>
      <c r="K325" s="1" t="str">
        <f>IF(Table2[[#This Row],[In GSM?]],_xlfn.TEXTBEFORE(SUBSTITUTE(Table2[[#This Row],[rxn name]],"_REV-","_FWD-"),"_FWD-",,,,Table2[[#This Row],[rxn name]]),"")</f>
        <v>EX_Nfortyr2_e</v>
      </c>
      <c r="L325" s="1" t="str">
        <f>IF(Table2[[#This Row],[In GSM?]],_xlfn.TEXTBEFORE(_xlfn.TEXTAFTER(Table2[[#This Row],[rxn name]],Table2[[#This Row],[b4 FWD/REV]]&amp;"_",,,,"FWD"),"-",,,,"FWD"),"")</f>
        <v>REV</v>
      </c>
      <c r="M325" s="1" cm="1">
        <f t="array" ref="M325">IF(Table2[[#This Row],[In GSM?]],_xlfn.SWITCH(Table2[[#This Row],[dir]],"FWD",Table2[[#This Row],[max]],"REV",-Table2[[#This Row],[min]])/1000,"")</f>
        <v>0</v>
      </c>
      <c r="N325" s="1" cm="1">
        <f t="array" ref="N325">IF(Table2[[#This Row],[In GSM?]],_xlfn.SWITCH(Table2[[#This Row],[dir]],"FWD",Table2[[#This Row],[min]],"REV",-Table2[[#This Row],[max]])/1000,"")</f>
        <v>0</v>
      </c>
      <c r="V325" s="5"/>
    </row>
    <row r="326" spans="1:22" ht="17" x14ac:dyDescent="0.25">
      <c r="A326" t="s">
        <v>1427</v>
      </c>
      <c r="B326">
        <v>0</v>
      </c>
      <c r="C326" s="2">
        <v>9.9999999999544897E-6</v>
      </c>
      <c r="E326" s="5" t="s">
        <v>3773</v>
      </c>
      <c r="F326" s="1" t="str">
        <f t="shared" si="15"/>
        <v>RXN-EX_nac_e_FWD-SPONT</v>
      </c>
      <c r="G326" s="1">
        <f t="shared" si="16"/>
        <v>250</v>
      </c>
      <c r="H326" s="1">
        <f t="shared" si="17"/>
        <v>0</v>
      </c>
      <c r="I326" s="1" t="b">
        <f>OR(LEFT(Table2[[#This Row],[rxn]],4)="RXN-",Table2[[#This Row],[rxn]]="BIOSYN-BIODILAERO")</f>
        <v>1</v>
      </c>
      <c r="J326" s="1" t="str">
        <f>IF(Table2[[#This Row],[In GSM?]],_xlfn.TEXTAFTER(Table2[[#This Row],[rxn]],"RXN-",,,,"BIOMASS_RT_CLIM"),"")</f>
        <v>EX_nac_e_FWD-SPONT</v>
      </c>
      <c r="K326" s="1" t="str">
        <f>IF(Table2[[#This Row],[In GSM?]],_xlfn.TEXTBEFORE(SUBSTITUTE(Table2[[#This Row],[rxn name]],"_REV-","_FWD-"),"_FWD-",,,,Table2[[#This Row],[rxn name]]),"")</f>
        <v>EX_nac_e</v>
      </c>
      <c r="L326" s="1" t="str">
        <f>IF(Table2[[#This Row],[In GSM?]],_xlfn.TEXTBEFORE(_xlfn.TEXTAFTER(Table2[[#This Row],[rxn name]],Table2[[#This Row],[b4 FWD/REV]]&amp;"_",,,,"FWD"),"-",,,,"FWD"),"")</f>
        <v>FWD</v>
      </c>
      <c r="M326" s="1" cm="1">
        <f t="array" ref="M326">IF(Table2[[#This Row],[In GSM?]],_xlfn.SWITCH(Table2[[#This Row],[dir]],"FWD",Table2[[#This Row],[max]],"REV",-Table2[[#This Row],[min]])/1000,"")</f>
        <v>0.25</v>
      </c>
      <c r="N326" s="1" cm="1">
        <f t="array" ref="N326">IF(Table2[[#This Row],[In GSM?]],_xlfn.SWITCH(Table2[[#This Row],[dir]],"FWD",Table2[[#This Row],[min]],"REV",-Table2[[#This Row],[max]])/1000,"")</f>
        <v>0</v>
      </c>
      <c r="V326" s="5"/>
    </row>
    <row r="327" spans="1:22" ht="17" x14ac:dyDescent="0.25">
      <c r="A327" t="s">
        <v>1428</v>
      </c>
      <c r="B327">
        <v>6.0656299999999899E-2</v>
      </c>
      <c r="C327">
        <v>4.3492615711852203</v>
      </c>
      <c r="E327" s="5" t="s">
        <v>3774</v>
      </c>
      <c r="F327" s="1" t="str">
        <f t="shared" si="15"/>
        <v>RXN-EX_nac_e_REV-SPONT</v>
      </c>
      <c r="G327" s="1">
        <f t="shared" si="16"/>
        <v>250</v>
      </c>
      <c r="H327" s="1">
        <f t="shared" si="17"/>
        <v>0</v>
      </c>
      <c r="I327" s="1" t="b">
        <f>OR(LEFT(Table2[[#This Row],[rxn]],4)="RXN-",Table2[[#This Row],[rxn]]="BIOSYN-BIODILAERO")</f>
        <v>1</v>
      </c>
      <c r="J327" s="1" t="str">
        <f>IF(Table2[[#This Row],[In GSM?]],_xlfn.TEXTAFTER(Table2[[#This Row],[rxn]],"RXN-",,,,"BIOMASS_RT_CLIM"),"")</f>
        <v>EX_nac_e_REV-SPONT</v>
      </c>
      <c r="K327" s="1" t="str">
        <f>IF(Table2[[#This Row],[In GSM?]],_xlfn.TEXTBEFORE(SUBSTITUTE(Table2[[#This Row],[rxn name]],"_REV-","_FWD-"),"_FWD-",,,,Table2[[#This Row],[rxn name]]),"")</f>
        <v>EX_nac_e</v>
      </c>
      <c r="L327" s="1" t="str">
        <f>IF(Table2[[#This Row],[In GSM?]],_xlfn.TEXTBEFORE(_xlfn.TEXTAFTER(Table2[[#This Row],[rxn name]],Table2[[#This Row],[b4 FWD/REV]]&amp;"_",,,,"FWD"),"-",,,,"FWD"),"")</f>
        <v>REV</v>
      </c>
      <c r="M327" s="1" cm="1">
        <f t="array" ref="M327">IF(Table2[[#This Row],[In GSM?]],_xlfn.SWITCH(Table2[[#This Row],[dir]],"FWD",Table2[[#This Row],[max]],"REV",-Table2[[#This Row],[min]])/1000,"")</f>
        <v>0</v>
      </c>
      <c r="N327" s="1" cm="1">
        <f t="array" ref="N327">IF(Table2[[#This Row],[In GSM?]],_xlfn.SWITCH(Table2[[#This Row],[dir]],"FWD",Table2[[#This Row],[min]],"REV",-Table2[[#This Row],[max]])/1000,"")</f>
        <v>-0.25</v>
      </c>
      <c r="V327" s="5"/>
    </row>
    <row r="328" spans="1:22" ht="17" x14ac:dyDescent="0.25">
      <c r="A328" t="s">
        <v>1429</v>
      </c>
      <c r="B328">
        <v>2.3286000000000001E-2</v>
      </c>
      <c r="C328">
        <v>3.25321663289429</v>
      </c>
      <c r="E328" s="5" t="s">
        <v>3775</v>
      </c>
      <c r="F328" s="1" t="str">
        <f t="shared" si="15"/>
        <v>RXN-EX_nmn_e_FWD-SPONT</v>
      </c>
      <c r="G328" s="1">
        <f t="shared" si="16"/>
        <v>0</v>
      </c>
      <c r="H328" s="1">
        <f t="shared" si="17"/>
        <v>0</v>
      </c>
      <c r="I328" s="1" t="b">
        <f>OR(LEFT(Table2[[#This Row],[rxn]],4)="RXN-",Table2[[#This Row],[rxn]]="BIOSYN-BIODILAERO")</f>
        <v>1</v>
      </c>
      <c r="J328" s="1" t="str">
        <f>IF(Table2[[#This Row],[In GSM?]],_xlfn.TEXTAFTER(Table2[[#This Row],[rxn]],"RXN-",,,,"BIOMASS_RT_CLIM"),"")</f>
        <v>EX_nmn_e_FWD-SPONT</v>
      </c>
      <c r="K328" s="1" t="str">
        <f>IF(Table2[[#This Row],[In GSM?]],_xlfn.TEXTBEFORE(SUBSTITUTE(Table2[[#This Row],[rxn name]],"_REV-","_FWD-"),"_FWD-",,,,Table2[[#This Row],[rxn name]]),"")</f>
        <v>EX_nmn_e</v>
      </c>
      <c r="L328" s="1" t="str">
        <f>IF(Table2[[#This Row],[In GSM?]],_xlfn.TEXTBEFORE(_xlfn.TEXTAFTER(Table2[[#This Row],[rxn name]],Table2[[#This Row],[b4 FWD/REV]]&amp;"_",,,,"FWD"),"-",,,,"FWD"),"")</f>
        <v>FWD</v>
      </c>
      <c r="M328" s="1" cm="1">
        <f t="array" ref="M328">IF(Table2[[#This Row],[In GSM?]],_xlfn.SWITCH(Table2[[#This Row],[dir]],"FWD",Table2[[#This Row],[max]],"REV",-Table2[[#This Row],[min]])/1000,"")</f>
        <v>0</v>
      </c>
      <c r="N328" s="1" cm="1">
        <f t="array" ref="N328">IF(Table2[[#This Row],[In GSM?]],_xlfn.SWITCH(Table2[[#This Row],[dir]],"FWD",Table2[[#This Row],[min]],"REV",-Table2[[#This Row],[max]])/1000,"")</f>
        <v>0</v>
      </c>
      <c r="V328" s="5"/>
    </row>
    <row r="329" spans="1:22" ht="17" x14ac:dyDescent="0.25">
      <c r="A329" t="s">
        <v>1430</v>
      </c>
      <c r="B329">
        <v>0</v>
      </c>
      <c r="C329">
        <v>157.732574138996</v>
      </c>
      <c r="E329" s="5" t="s">
        <v>3776</v>
      </c>
      <c r="F329" s="1" t="str">
        <f t="shared" si="15"/>
        <v>RXN-EX_nmn_e_REV-SPONT</v>
      </c>
      <c r="G329" s="1">
        <f t="shared" si="16"/>
        <v>0</v>
      </c>
      <c r="H329" s="1">
        <f t="shared" si="17"/>
        <v>0</v>
      </c>
      <c r="I329" s="1" t="b">
        <f>OR(LEFT(Table2[[#This Row],[rxn]],4)="RXN-",Table2[[#This Row],[rxn]]="BIOSYN-BIODILAERO")</f>
        <v>1</v>
      </c>
      <c r="J329" s="1" t="str">
        <f>IF(Table2[[#This Row],[In GSM?]],_xlfn.TEXTAFTER(Table2[[#This Row],[rxn]],"RXN-",,,,"BIOMASS_RT_CLIM"),"")</f>
        <v>EX_nmn_e_REV-SPONT</v>
      </c>
      <c r="K329" s="1" t="str">
        <f>IF(Table2[[#This Row],[In GSM?]],_xlfn.TEXTBEFORE(SUBSTITUTE(Table2[[#This Row],[rxn name]],"_REV-","_FWD-"),"_FWD-",,,,Table2[[#This Row],[rxn name]]),"")</f>
        <v>EX_nmn_e</v>
      </c>
      <c r="L329" s="1" t="str">
        <f>IF(Table2[[#This Row],[In GSM?]],_xlfn.TEXTBEFORE(_xlfn.TEXTAFTER(Table2[[#This Row],[rxn name]],Table2[[#This Row],[b4 FWD/REV]]&amp;"_",,,,"FWD"),"-",,,,"FWD"),"")</f>
        <v>REV</v>
      </c>
      <c r="M329" s="1" cm="1">
        <f t="array" ref="M329">IF(Table2[[#This Row],[In GSM?]],_xlfn.SWITCH(Table2[[#This Row],[dir]],"FWD",Table2[[#This Row],[max]],"REV",-Table2[[#This Row],[min]])/1000,"")</f>
        <v>0</v>
      </c>
      <c r="N329" s="1" cm="1">
        <f t="array" ref="N329">IF(Table2[[#This Row],[In GSM?]],_xlfn.SWITCH(Table2[[#This Row],[dir]],"FWD",Table2[[#This Row],[min]],"REV",-Table2[[#This Row],[max]])/1000,"")</f>
        <v>0</v>
      </c>
      <c r="V329" s="5"/>
    </row>
    <row r="330" spans="1:22" ht="17" x14ac:dyDescent="0.25">
      <c r="A330" t="s">
        <v>1431</v>
      </c>
      <c r="B330">
        <v>2.20745E-2</v>
      </c>
      <c r="C330">
        <v>0.98198872463978604</v>
      </c>
      <c r="E330" s="5" t="s">
        <v>3777</v>
      </c>
      <c r="F330" s="1" t="str">
        <f t="shared" si="15"/>
        <v>RXN-EX_octa_e_FWD-SPONT</v>
      </c>
      <c r="G330" s="1">
        <f t="shared" si="16"/>
        <v>1703.51433969</v>
      </c>
      <c r="H330" s="1">
        <f t="shared" si="17"/>
        <v>0</v>
      </c>
      <c r="I330" s="1" t="b">
        <f>OR(LEFT(Table2[[#This Row],[rxn]],4)="RXN-",Table2[[#This Row],[rxn]]="BIOSYN-BIODILAERO")</f>
        <v>1</v>
      </c>
      <c r="J330" s="1" t="str">
        <f>IF(Table2[[#This Row],[In GSM?]],_xlfn.TEXTAFTER(Table2[[#This Row],[rxn]],"RXN-",,,,"BIOMASS_RT_CLIM"),"")</f>
        <v>EX_octa_e_FWD-SPONT</v>
      </c>
      <c r="K330" s="1" t="str">
        <f>IF(Table2[[#This Row],[In GSM?]],_xlfn.TEXTBEFORE(SUBSTITUTE(Table2[[#This Row],[rxn name]],"_REV-","_FWD-"),"_FWD-",,,,Table2[[#This Row],[rxn name]]),"")</f>
        <v>EX_octa_e</v>
      </c>
      <c r="L330" s="1" t="str">
        <f>IF(Table2[[#This Row],[In GSM?]],_xlfn.TEXTBEFORE(_xlfn.TEXTAFTER(Table2[[#This Row],[rxn name]],Table2[[#This Row],[b4 FWD/REV]]&amp;"_",,,,"FWD"),"-",,,,"FWD"),"")</f>
        <v>FWD</v>
      </c>
      <c r="M330" s="1" cm="1">
        <f t="array" ref="M330">IF(Table2[[#This Row],[In GSM?]],_xlfn.SWITCH(Table2[[#This Row],[dir]],"FWD",Table2[[#This Row],[max]],"REV",-Table2[[#This Row],[min]])/1000,"")</f>
        <v>1.7035143396900001</v>
      </c>
      <c r="N330" s="1" cm="1">
        <f t="array" ref="N330">IF(Table2[[#This Row],[In GSM?]],_xlfn.SWITCH(Table2[[#This Row],[dir]],"FWD",Table2[[#This Row],[min]],"REV",-Table2[[#This Row],[max]])/1000,"")</f>
        <v>0</v>
      </c>
      <c r="V330" s="5"/>
    </row>
    <row r="331" spans="1:22" ht="17" x14ac:dyDescent="0.25">
      <c r="A331" t="s">
        <v>1432</v>
      </c>
      <c r="B331">
        <v>0</v>
      </c>
      <c r="C331">
        <v>0</v>
      </c>
      <c r="E331" s="5" t="s">
        <v>3778</v>
      </c>
      <c r="F331" s="1" t="str">
        <f t="shared" si="15"/>
        <v>RXN-EX_octa_e_REV-SPONT</v>
      </c>
      <c r="G331" s="1">
        <f t="shared" si="16"/>
        <v>0</v>
      </c>
      <c r="H331" s="1">
        <f t="shared" si="17"/>
        <v>0</v>
      </c>
      <c r="I331" s="1" t="b">
        <f>OR(LEFT(Table2[[#This Row],[rxn]],4)="RXN-",Table2[[#This Row],[rxn]]="BIOSYN-BIODILAERO")</f>
        <v>1</v>
      </c>
      <c r="J331" s="1" t="str">
        <f>IF(Table2[[#This Row],[In GSM?]],_xlfn.TEXTAFTER(Table2[[#This Row],[rxn]],"RXN-",,,,"BIOMASS_RT_CLIM"),"")</f>
        <v>EX_octa_e_REV-SPONT</v>
      </c>
      <c r="K331" s="1" t="str">
        <f>IF(Table2[[#This Row],[In GSM?]],_xlfn.TEXTBEFORE(SUBSTITUTE(Table2[[#This Row],[rxn name]],"_REV-","_FWD-"),"_FWD-",,,,Table2[[#This Row],[rxn name]]),"")</f>
        <v>EX_octa_e</v>
      </c>
      <c r="L331" s="1" t="str">
        <f>IF(Table2[[#This Row],[In GSM?]],_xlfn.TEXTBEFORE(_xlfn.TEXTAFTER(Table2[[#This Row],[rxn name]],Table2[[#This Row],[b4 FWD/REV]]&amp;"_",,,,"FWD"),"-",,,,"FWD"),"")</f>
        <v>REV</v>
      </c>
      <c r="M331" s="1" cm="1">
        <f t="array" ref="M331">IF(Table2[[#This Row],[In GSM?]],_xlfn.SWITCH(Table2[[#This Row],[dir]],"FWD",Table2[[#This Row],[max]],"REV",-Table2[[#This Row],[min]])/1000,"")</f>
        <v>0</v>
      </c>
      <c r="N331" s="1" cm="1">
        <f t="array" ref="N331">IF(Table2[[#This Row],[In GSM?]],_xlfn.SWITCH(Table2[[#This Row],[dir]],"FWD",Table2[[#This Row],[min]],"REV",-Table2[[#This Row],[max]])/1000,"")</f>
        <v>0</v>
      </c>
      <c r="V331" s="5"/>
    </row>
    <row r="332" spans="1:22" ht="17" x14ac:dyDescent="0.25">
      <c r="A332" t="s">
        <v>1433</v>
      </c>
      <c r="B332">
        <v>0</v>
      </c>
      <c r="C332">
        <v>0</v>
      </c>
      <c r="E332" s="5" t="s">
        <v>3779</v>
      </c>
      <c r="F332" s="1" t="str">
        <f t="shared" si="15"/>
        <v>RXN-EX_orn_e_FWD-SPONT</v>
      </c>
      <c r="G332" s="1">
        <f t="shared" si="16"/>
        <v>0</v>
      </c>
      <c r="H332" s="1">
        <f t="shared" si="17"/>
        <v>0</v>
      </c>
      <c r="I332" s="1" t="b">
        <f>OR(LEFT(Table2[[#This Row],[rxn]],4)="RXN-",Table2[[#This Row],[rxn]]="BIOSYN-BIODILAERO")</f>
        <v>1</v>
      </c>
      <c r="J332" s="1" t="str">
        <f>IF(Table2[[#This Row],[In GSM?]],_xlfn.TEXTAFTER(Table2[[#This Row],[rxn]],"RXN-",,,,"BIOMASS_RT_CLIM"),"")</f>
        <v>EX_orn_e_FWD-SPONT</v>
      </c>
      <c r="K332" s="1" t="str">
        <f>IF(Table2[[#This Row],[In GSM?]],_xlfn.TEXTBEFORE(SUBSTITUTE(Table2[[#This Row],[rxn name]],"_REV-","_FWD-"),"_FWD-",,,,Table2[[#This Row],[rxn name]]),"")</f>
        <v>EX_orn_e</v>
      </c>
      <c r="L332" s="1" t="str">
        <f>IF(Table2[[#This Row],[In GSM?]],_xlfn.TEXTBEFORE(_xlfn.TEXTAFTER(Table2[[#This Row],[rxn name]],Table2[[#This Row],[b4 FWD/REV]]&amp;"_",,,,"FWD"),"-",,,,"FWD"),"")</f>
        <v>FWD</v>
      </c>
      <c r="M332" s="1" cm="1">
        <f t="array" ref="M332">IF(Table2[[#This Row],[In GSM?]],_xlfn.SWITCH(Table2[[#This Row],[dir]],"FWD",Table2[[#This Row],[max]],"REV",-Table2[[#This Row],[min]])/1000,"")</f>
        <v>0</v>
      </c>
      <c r="N332" s="1" cm="1">
        <f t="array" ref="N332">IF(Table2[[#This Row],[In GSM?]],_xlfn.SWITCH(Table2[[#This Row],[dir]],"FWD",Table2[[#This Row],[min]],"REV",-Table2[[#This Row],[max]])/1000,"")</f>
        <v>0</v>
      </c>
      <c r="V332" s="5"/>
    </row>
    <row r="333" spans="1:22" ht="17" x14ac:dyDescent="0.25">
      <c r="A333" t="s">
        <v>1434</v>
      </c>
      <c r="B333">
        <v>0</v>
      </c>
      <c r="C333">
        <v>0</v>
      </c>
      <c r="E333" s="5" t="s">
        <v>3780</v>
      </c>
      <c r="F333" s="1" t="str">
        <f t="shared" si="15"/>
        <v>RXN-EX_orn_e_REV-SPONT</v>
      </c>
      <c r="G333" s="1">
        <f t="shared" si="16"/>
        <v>0</v>
      </c>
      <c r="H333" s="1">
        <f t="shared" si="17"/>
        <v>0</v>
      </c>
      <c r="I333" s="1" t="b">
        <f>OR(LEFT(Table2[[#This Row],[rxn]],4)="RXN-",Table2[[#This Row],[rxn]]="BIOSYN-BIODILAERO")</f>
        <v>1</v>
      </c>
      <c r="J333" s="1" t="str">
        <f>IF(Table2[[#This Row],[In GSM?]],_xlfn.TEXTAFTER(Table2[[#This Row],[rxn]],"RXN-",,,,"BIOMASS_RT_CLIM"),"")</f>
        <v>EX_orn_e_REV-SPONT</v>
      </c>
      <c r="K333" s="1" t="str">
        <f>IF(Table2[[#This Row],[In GSM?]],_xlfn.TEXTBEFORE(SUBSTITUTE(Table2[[#This Row],[rxn name]],"_REV-","_FWD-"),"_FWD-",,,,Table2[[#This Row],[rxn name]]),"")</f>
        <v>EX_orn_e</v>
      </c>
      <c r="L333" s="1" t="str">
        <f>IF(Table2[[#This Row],[In GSM?]],_xlfn.TEXTBEFORE(_xlfn.TEXTAFTER(Table2[[#This Row],[rxn name]],Table2[[#This Row],[b4 FWD/REV]]&amp;"_",,,,"FWD"),"-",,,,"FWD"),"")</f>
        <v>REV</v>
      </c>
      <c r="M333" s="1" cm="1">
        <f t="array" ref="M333">IF(Table2[[#This Row],[In GSM?]],_xlfn.SWITCH(Table2[[#This Row],[dir]],"FWD",Table2[[#This Row],[max]],"REV",-Table2[[#This Row],[min]])/1000,"")</f>
        <v>0</v>
      </c>
      <c r="N333" s="1" cm="1">
        <f t="array" ref="N333">IF(Table2[[#This Row],[In GSM?]],_xlfn.SWITCH(Table2[[#This Row],[dir]],"FWD",Table2[[#This Row],[min]],"REV",-Table2[[#This Row],[max]])/1000,"")</f>
        <v>0</v>
      </c>
      <c r="V333" s="5"/>
    </row>
    <row r="334" spans="1:22" ht="17" x14ac:dyDescent="0.25">
      <c r="A334" t="s">
        <v>1435</v>
      </c>
      <c r="B334">
        <v>0</v>
      </c>
      <c r="C334">
        <v>0</v>
      </c>
      <c r="E334" s="5" t="s">
        <v>3781</v>
      </c>
      <c r="F334" s="1" t="str">
        <f t="shared" si="15"/>
        <v>RXN-EX_oaa_e_FWD-SPONT</v>
      </c>
      <c r="G334" s="1">
        <f t="shared" si="16"/>
        <v>6649.1755902699997</v>
      </c>
      <c r="H334" s="1">
        <f t="shared" si="17"/>
        <v>0</v>
      </c>
      <c r="I334" s="1" t="b">
        <f>OR(LEFT(Table2[[#This Row],[rxn]],4)="RXN-",Table2[[#This Row],[rxn]]="BIOSYN-BIODILAERO")</f>
        <v>1</v>
      </c>
      <c r="J334" s="1" t="str">
        <f>IF(Table2[[#This Row],[In GSM?]],_xlfn.TEXTAFTER(Table2[[#This Row],[rxn]],"RXN-",,,,"BIOMASS_RT_CLIM"),"")</f>
        <v>EX_oaa_e_FWD-SPONT</v>
      </c>
      <c r="K334" s="1" t="str">
        <f>IF(Table2[[#This Row],[In GSM?]],_xlfn.TEXTBEFORE(SUBSTITUTE(Table2[[#This Row],[rxn name]],"_REV-","_FWD-"),"_FWD-",,,,Table2[[#This Row],[rxn name]]),"")</f>
        <v>EX_oaa_e</v>
      </c>
      <c r="L334" s="1" t="str">
        <f>IF(Table2[[#This Row],[In GSM?]],_xlfn.TEXTBEFORE(_xlfn.TEXTAFTER(Table2[[#This Row],[rxn name]],Table2[[#This Row],[b4 FWD/REV]]&amp;"_",,,,"FWD"),"-",,,,"FWD"),"")</f>
        <v>FWD</v>
      </c>
      <c r="M334" s="1" cm="1">
        <f t="array" ref="M334">IF(Table2[[#This Row],[In GSM?]],_xlfn.SWITCH(Table2[[#This Row],[dir]],"FWD",Table2[[#This Row],[max]],"REV",-Table2[[#This Row],[min]])/1000,"")</f>
        <v>6.6491755902699996</v>
      </c>
      <c r="N334" s="1" cm="1">
        <f t="array" ref="N334">IF(Table2[[#This Row],[In GSM?]],_xlfn.SWITCH(Table2[[#This Row],[dir]],"FWD",Table2[[#This Row],[min]],"REV",-Table2[[#This Row],[max]])/1000,"")</f>
        <v>0</v>
      </c>
      <c r="V334" s="5"/>
    </row>
    <row r="335" spans="1:22" ht="17" x14ac:dyDescent="0.25">
      <c r="A335" t="s">
        <v>1436</v>
      </c>
      <c r="B335">
        <v>1.15744E-2</v>
      </c>
      <c r="C335">
        <v>78.877731943808499</v>
      </c>
      <c r="E335" s="5" t="s">
        <v>3782</v>
      </c>
      <c r="F335" s="1" t="str">
        <f t="shared" si="15"/>
        <v>RXN-EX_oaa_e_REV-SPONT</v>
      </c>
      <c r="G335" s="1">
        <f t="shared" si="16"/>
        <v>0</v>
      </c>
      <c r="H335" s="1">
        <f t="shared" si="17"/>
        <v>0</v>
      </c>
      <c r="I335" s="1" t="b">
        <f>OR(LEFT(Table2[[#This Row],[rxn]],4)="RXN-",Table2[[#This Row],[rxn]]="BIOSYN-BIODILAERO")</f>
        <v>1</v>
      </c>
      <c r="J335" s="1" t="str">
        <f>IF(Table2[[#This Row],[In GSM?]],_xlfn.TEXTAFTER(Table2[[#This Row],[rxn]],"RXN-",,,,"BIOMASS_RT_CLIM"),"")</f>
        <v>EX_oaa_e_REV-SPONT</v>
      </c>
      <c r="K335" s="1" t="str">
        <f>IF(Table2[[#This Row],[In GSM?]],_xlfn.TEXTBEFORE(SUBSTITUTE(Table2[[#This Row],[rxn name]],"_REV-","_FWD-"),"_FWD-",,,,Table2[[#This Row],[rxn name]]),"")</f>
        <v>EX_oaa_e</v>
      </c>
      <c r="L335" s="1" t="str">
        <f>IF(Table2[[#This Row],[In GSM?]],_xlfn.TEXTBEFORE(_xlfn.TEXTAFTER(Table2[[#This Row],[rxn name]],Table2[[#This Row],[b4 FWD/REV]]&amp;"_",,,,"FWD"),"-",,,,"FWD"),"")</f>
        <v>REV</v>
      </c>
      <c r="M335" s="1" cm="1">
        <f t="array" ref="M335">IF(Table2[[#This Row],[In GSM?]],_xlfn.SWITCH(Table2[[#This Row],[dir]],"FWD",Table2[[#This Row],[max]],"REV",-Table2[[#This Row],[min]])/1000,"")</f>
        <v>0</v>
      </c>
      <c r="N335" s="1" cm="1">
        <f t="array" ref="N335">IF(Table2[[#This Row],[In GSM?]],_xlfn.SWITCH(Table2[[#This Row],[dir]],"FWD",Table2[[#This Row],[min]],"REV",-Table2[[#This Row],[max]])/1000,"")</f>
        <v>0</v>
      </c>
      <c r="V335" s="5"/>
    </row>
    <row r="336" spans="1:22" ht="17" x14ac:dyDescent="0.25">
      <c r="A336" t="s">
        <v>1437</v>
      </c>
      <c r="B336">
        <v>0</v>
      </c>
      <c r="C336">
        <v>78.866157543808498</v>
      </c>
      <c r="E336" s="5" t="s">
        <v>3783</v>
      </c>
      <c r="F336" s="1" t="str">
        <f t="shared" si="15"/>
        <v>RXN-EX_o2_e_FWD-SPONT</v>
      </c>
      <c r="G336" s="1">
        <f t="shared" si="16"/>
        <v>0</v>
      </c>
      <c r="H336" s="1">
        <f t="shared" si="17"/>
        <v>0</v>
      </c>
      <c r="I336" s="1" t="b">
        <f>OR(LEFT(Table2[[#This Row],[rxn]],4)="RXN-",Table2[[#This Row],[rxn]]="BIOSYN-BIODILAERO")</f>
        <v>1</v>
      </c>
      <c r="J336" s="1" t="str">
        <f>IF(Table2[[#This Row],[In GSM?]],_xlfn.TEXTAFTER(Table2[[#This Row],[rxn]],"RXN-",,,,"BIOMASS_RT_CLIM"),"")</f>
        <v>EX_o2_e_FWD-SPONT</v>
      </c>
      <c r="K336" s="1" t="str">
        <f>IF(Table2[[#This Row],[In GSM?]],_xlfn.TEXTBEFORE(SUBSTITUTE(Table2[[#This Row],[rxn name]],"_REV-","_FWD-"),"_FWD-",,,,Table2[[#This Row],[rxn name]]),"")</f>
        <v>EX_o2_e</v>
      </c>
      <c r="L336" s="1" t="str">
        <f>IF(Table2[[#This Row],[In GSM?]],_xlfn.TEXTBEFORE(_xlfn.TEXTAFTER(Table2[[#This Row],[rxn name]],Table2[[#This Row],[b4 FWD/REV]]&amp;"_",,,,"FWD"),"-",,,,"FWD"),"")</f>
        <v>FWD</v>
      </c>
      <c r="M336" s="1" cm="1">
        <f t="array" ref="M336">IF(Table2[[#This Row],[In GSM?]],_xlfn.SWITCH(Table2[[#This Row],[dir]],"FWD",Table2[[#This Row],[max]],"REV",-Table2[[#This Row],[min]])/1000,"")</f>
        <v>0</v>
      </c>
      <c r="N336" s="1" cm="1">
        <f t="array" ref="N336">IF(Table2[[#This Row],[In GSM?]],_xlfn.SWITCH(Table2[[#This Row],[dir]],"FWD",Table2[[#This Row],[min]],"REV",-Table2[[#This Row],[max]])/1000,"")</f>
        <v>0</v>
      </c>
      <c r="V336" s="5"/>
    </row>
    <row r="337" spans="1:22" ht="17" x14ac:dyDescent="0.25">
      <c r="A337" t="s">
        <v>1438</v>
      </c>
      <c r="B337">
        <v>7.0949999999999995E-4</v>
      </c>
      <c r="C337">
        <v>1.9783476172414101</v>
      </c>
      <c r="E337" s="5" t="s">
        <v>3784</v>
      </c>
      <c r="F337" s="1" t="str">
        <f t="shared" si="15"/>
        <v>RXN-EX_o2_e_REV-SPONT</v>
      </c>
      <c r="G337" s="1">
        <f t="shared" si="16"/>
        <v>26248.124804570001</v>
      </c>
      <c r="H337" s="1">
        <f t="shared" si="17"/>
        <v>740.11555739999994</v>
      </c>
      <c r="I337" s="1" t="b">
        <f>OR(LEFT(Table2[[#This Row],[rxn]],4)="RXN-",Table2[[#This Row],[rxn]]="BIOSYN-BIODILAERO")</f>
        <v>1</v>
      </c>
      <c r="J337" s="1" t="str">
        <f>IF(Table2[[#This Row],[In GSM?]],_xlfn.TEXTAFTER(Table2[[#This Row],[rxn]],"RXN-",,,,"BIOMASS_RT_CLIM"),"")</f>
        <v>EX_o2_e_REV-SPONT</v>
      </c>
      <c r="K337" s="1" t="str">
        <f>IF(Table2[[#This Row],[In GSM?]],_xlfn.TEXTBEFORE(SUBSTITUTE(Table2[[#This Row],[rxn name]],"_REV-","_FWD-"),"_FWD-",,,,Table2[[#This Row],[rxn name]]),"")</f>
        <v>EX_o2_e</v>
      </c>
      <c r="L337" s="1" t="str">
        <f>IF(Table2[[#This Row],[In GSM?]],_xlfn.TEXTBEFORE(_xlfn.TEXTAFTER(Table2[[#This Row],[rxn name]],Table2[[#This Row],[b4 FWD/REV]]&amp;"_",,,,"FWD"),"-",,,,"FWD"),"")</f>
        <v>REV</v>
      </c>
      <c r="M337" s="1" cm="1">
        <f t="array" ref="M337">IF(Table2[[#This Row],[In GSM?]],_xlfn.SWITCH(Table2[[#This Row],[dir]],"FWD",Table2[[#This Row],[max]],"REV",-Table2[[#This Row],[min]])/1000,"")</f>
        <v>-0.7401155573999999</v>
      </c>
      <c r="N337" s="1" cm="1">
        <f t="array" ref="N337">IF(Table2[[#This Row],[In GSM?]],_xlfn.SWITCH(Table2[[#This Row],[dir]],"FWD",Table2[[#This Row],[min]],"REV",-Table2[[#This Row],[max]])/1000,"")</f>
        <v>-26.248124804570001</v>
      </c>
      <c r="V337" s="5"/>
    </row>
    <row r="338" spans="1:22" ht="17" x14ac:dyDescent="0.25">
      <c r="A338" t="s">
        <v>1439</v>
      </c>
      <c r="B338">
        <v>0</v>
      </c>
      <c r="C338">
        <v>78.866867043808398</v>
      </c>
      <c r="E338" s="5" t="s">
        <v>114</v>
      </c>
      <c r="F338" s="1" t="str">
        <f t="shared" si="15"/>
        <v>PROSYN-rt0004</v>
      </c>
      <c r="G338" s="1">
        <f t="shared" si="16"/>
        <v>0</v>
      </c>
      <c r="H338" s="1">
        <f t="shared" si="17"/>
        <v>0</v>
      </c>
      <c r="I338" s="1" t="b">
        <f>OR(LEFT(Table2[[#This Row],[rxn]],4)="RXN-",Table2[[#This Row],[rxn]]="BIOSYN-BIODILAERO")</f>
        <v>0</v>
      </c>
      <c r="J338" s="1" t="str">
        <f>IF(Table2[[#This Row],[In GSM?]],_xlfn.TEXTAFTER(Table2[[#This Row],[rxn]],"RXN-",,,,"BIOMASS_RT_CLIM"),"")</f>
        <v/>
      </c>
      <c r="K338" s="1" t="str">
        <f>IF(Table2[[#This Row],[In GSM?]],_xlfn.TEXTBEFORE(SUBSTITUTE(Table2[[#This Row],[rxn name]],"_REV-","_FWD-"),"_FWD-",,,,Table2[[#This Row],[rxn name]]),"")</f>
        <v/>
      </c>
      <c r="L338" s="1" t="str">
        <f>IF(Table2[[#This Row],[In GSM?]],_xlfn.TEXTBEFORE(_xlfn.TEXTAFTER(Table2[[#This Row],[rxn name]],Table2[[#This Row],[b4 FWD/REV]]&amp;"_",,,,"FWD"),"-",,,,"FWD"),"")</f>
        <v/>
      </c>
      <c r="M338" s="1" t="str" cm="1">
        <f t="array" ref="M338">IF(Table2[[#This Row],[In GSM?]],_xlfn.SWITCH(Table2[[#This Row],[dir]],"FWD",Table2[[#This Row],[max]],"REV",-Table2[[#This Row],[min]])/1000,"")</f>
        <v/>
      </c>
      <c r="N338" s="1" t="str" cm="1">
        <f t="array" ref="N338">IF(Table2[[#This Row],[In GSM?]],_xlfn.SWITCH(Table2[[#This Row],[dir]],"FWD",Table2[[#This Row],[min]],"REV",-Table2[[#This Row],[max]])/1000,"")</f>
        <v/>
      </c>
      <c r="V338" s="5"/>
    </row>
    <row r="339" spans="1:22" ht="17" x14ac:dyDescent="0.25">
      <c r="A339" t="s">
        <v>1440</v>
      </c>
      <c r="B339">
        <v>0</v>
      </c>
      <c r="C339">
        <v>0</v>
      </c>
      <c r="E339" s="5" t="s">
        <v>3785</v>
      </c>
      <c r="F339" s="1" t="str">
        <f t="shared" si="15"/>
        <v>PROSYN-rt0008</v>
      </c>
      <c r="G339" s="1">
        <f t="shared" si="16"/>
        <v>4.5515499999999997E-3</v>
      </c>
      <c r="H339" s="1">
        <f t="shared" si="17"/>
        <v>0</v>
      </c>
      <c r="I339" s="1" t="b">
        <f>OR(LEFT(Table2[[#This Row],[rxn]],4)="RXN-",Table2[[#This Row],[rxn]]="BIOSYN-BIODILAERO")</f>
        <v>0</v>
      </c>
      <c r="J339" s="1" t="str">
        <f>IF(Table2[[#This Row],[In GSM?]],_xlfn.TEXTAFTER(Table2[[#This Row],[rxn]],"RXN-",,,,"BIOMASS_RT_CLIM"),"")</f>
        <v/>
      </c>
      <c r="K339" s="1" t="str">
        <f>IF(Table2[[#This Row],[In GSM?]],_xlfn.TEXTBEFORE(SUBSTITUTE(Table2[[#This Row],[rxn name]],"_REV-","_FWD-"),"_FWD-",,,,Table2[[#This Row],[rxn name]]),"")</f>
        <v/>
      </c>
      <c r="L339" s="1" t="str">
        <f>IF(Table2[[#This Row],[In GSM?]],_xlfn.TEXTBEFORE(_xlfn.TEXTAFTER(Table2[[#This Row],[rxn name]],Table2[[#This Row],[b4 FWD/REV]]&amp;"_",,,,"FWD"),"-",,,,"FWD"),"")</f>
        <v/>
      </c>
      <c r="M339" s="1" t="str" cm="1">
        <f t="array" ref="M339">IF(Table2[[#This Row],[In GSM?]],_xlfn.SWITCH(Table2[[#This Row],[dir]],"FWD",Table2[[#This Row],[max]],"REV",-Table2[[#This Row],[min]])/1000,"")</f>
        <v/>
      </c>
      <c r="N339" s="1" t="str" cm="1">
        <f t="array" ref="N339">IF(Table2[[#This Row],[In GSM?]],_xlfn.SWITCH(Table2[[#This Row],[dir]],"FWD",Table2[[#This Row],[min]],"REV",-Table2[[#This Row],[max]])/1000,"")</f>
        <v/>
      </c>
      <c r="V339" s="5"/>
    </row>
    <row r="340" spans="1:22" ht="17" x14ac:dyDescent="0.25">
      <c r="A340" t="s">
        <v>1441</v>
      </c>
      <c r="B340">
        <v>-60.861823183185699</v>
      </c>
      <c r="C340">
        <v>9.5462712333334494</v>
      </c>
      <c r="E340" s="5" t="s">
        <v>3786</v>
      </c>
      <c r="F340" s="1" t="str">
        <f t="shared" si="15"/>
        <v>PROSYN-rt0017</v>
      </c>
      <c r="G340" s="1">
        <f t="shared" si="16"/>
        <v>0</v>
      </c>
      <c r="H340" s="1">
        <f t="shared" si="17"/>
        <v>0</v>
      </c>
      <c r="I340" s="1" t="b">
        <f>OR(LEFT(Table2[[#This Row],[rxn]],4)="RXN-",Table2[[#This Row],[rxn]]="BIOSYN-BIODILAERO")</f>
        <v>0</v>
      </c>
      <c r="J340" s="1" t="str">
        <f>IF(Table2[[#This Row],[In GSM?]],_xlfn.TEXTAFTER(Table2[[#This Row],[rxn]],"RXN-",,,,"BIOMASS_RT_CLIM"),"")</f>
        <v/>
      </c>
      <c r="K340" s="1" t="str">
        <f>IF(Table2[[#This Row],[In GSM?]],_xlfn.TEXTBEFORE(SUBSTITUTE(Table2[[#This Row],[rxn name]],"_REV-","_FWD-"),"_FWD-",,,,Table2[[#This Row],[rxn name]]),"")</f>
        <v/>
      </c>
      <c r="L340" s="1" t="str">
        <f>IF(Table2[[#This Row],[In GSM?]],_xlfn.TEXTBEFORE(_xlfn.TEXTAFTER(Table2[[#This Row],[rxn name]],Table2[[#This Row],[b4 FWD/REV]]&amp;"_",,,,"FWD"),"-",,,,"FWD"),"")</f>
        <v/>
      </c>
      <c r="M340" s="1" t="str" cm="1">
        <f t="array" ref="M340">IF(Table2[[#This Row],[In GSM?]],_xlfn.SWITCH(Table2[[#This Row],[dir]],"FWD",Table2[[#This Row],[max]],"REV",-Table2[[#This Row],[min]])/1000,"")</f>
        <v/>
      </c>
      <c r="N340" s="1" t="str" cm="1">
        <f t="array" ref="N340">IF(Table2[[#This Row],[In GSM?]],_xlfn.SWITCH(Table2[[#This Row],[dir]],"FWD",Table2[[#This Row],[min]],"REV",-Table2[[#This Row],[max]])/1000,"")</f>
        <v/>
      </c>
      <c r="V340" s="5"/>
    </row>
    <row r="341" spans="1:22" ht="17" x14ac:dyDescent="0.25">
      <c r="A341" t="s">
        <v>1442</v>
      </c>
      <c r="B341">
        <v>0</v>
      </c>
      <c r="C341">
        <v>0</v>
      </c>
      <c r="E341" s="5" t="s">
        <v>115</v>
      </c>
      <c r="F341" s="1" t="str">
        <f t="shared" si="15"/>
        <v>PROSYN-rt0018</v>
      </c>
      <c r="G341" s="1">
        <f t="shared" si="16"/>
        <v>0</v>
      </c>
      <c r="H341" s="1">
        <f t="shared" si="17"/>
        <v>0</v>
      </c>
      <c r="I341" s="1" t="b">
        <f>OR(LEFT(Table2[[#This Row],[rxn]],4)="RXN-",Table2[[#This Row],[rxn]]="BIOSYN-BIODILAERO")</f>
        <v>0</v>
      </c>
      <c r="J341" s="1" t="str">
        <f>IF(Table2[[#This Row],[In GSM?]],_xlfn.TEXTAFTER(Table2[[#This Row],[rxn]],"RXN-",,,,"BIOMASS_RT_CLIM"),"")</f>
        <v/>
      </c>
      <c r="K341" s="1" t="str">
        <f>IF(Table2[[#This Row],[In GSM?]],_xlfn.TEXTBEFORE(SUBSTITUTE(Table2[[#This Row],[rxn name]],"_REV-","_FWD-"),"_FWD-",,,,Table2[[#This Row],[rxn name]]),"")</f>
        <v/>
      </c>
      <c r="L341" s="1" t="str">
        <f>IF(Table2[[#This Row],[In GSM?]],_xlfn.TEXTBEFORE(_xlfn.TEXTAFTER(Table2[[#This Row],[rxn name]],Table2[[#This Row],[b4 FWD/REV]]&amp;"_",,,,"FWD"),"-",,,,"FWD"),"")</f>
        <v/>
      </c>
      <c r="M341" s="1" t="str" cm="1">
        <f t="array" ref="M341">IF(Table2[[#This Row],[In GSM?]],_xlfn.SWITCH(Table2[[#This Row],[dir]],"FWD",Table2[[#This Row],[max]],"REV",-Table2[[#This Row],[min]])/1000,"")</f>
        <v/>
      </c>
      <c r="N341" s="1" t="str" cm="1">
        <f t="array" ref="N341">IF(Table2[[#This Row],[In GSM?]],_xlfn.SWITCH(Table2[[#This Row],[dir]],"FWD",Table2[[#This Row],[min]],"REV",-Table2[[#This Row],[max]])/1000,"")</f>
        <v/>
      </c>
      <c r="V341" s="5"/>
    </row>
    <row r="342" spans="1:22" ht="17" x14ac:dyDescent="0.25">
      <c r="A342" t="s">
        <v>1443</v>
      </c>
      <c r="B342">
        <v>0</v>
      </c>
      <c r="C342">
        <v>0</v>
      </c>
      <c r="E342" s="5" t="s">
        <v>116</v>
      </c>
      <c r="F342" s="1" t="str">
        <f t="shared" si="15"/>
        <v>PROSYN-rt0027</v>
      </c>
      <c r="G342" s="1">
        <f t="shared" si="16"/>
        <v>0</v>
      </c>
      <c r="H342" s="1">
        <f t="shared" si="17"/>
        <v>0</v>
      </c>
      <c r="I342" s="1" t="b">
        <f>OR(LEFT(Table2[[#This Row],[rxn]],4)="RXN-",Table2[[#This Row],[rxn]]="BIOSYN-BIODILAERO")</f>
        <v>0</v>
      </c>
      <c r="J342" s="1" t="str">
        <f>IF(Table2[[#This Row],[In GSM?]],_xlfn.TEXTAFTER(Table2[[#This Row],[rxn]],"RXN-",,,,"BIOMASS_RT_CLIM"),"")</f>
        <v/>
      </c>
      <c r="K342" s="1" t="str">
        <f>IF(Table2[[#This Row],[In GSM?]],_xlfn.TEXTBEFORE(SUBSTITUTE(Table2[[#This Row],[rxn name]],"_REV-","_FWD-"),"_FWD-",,,,Table2[[#This Row],[rxn name]]),"")</f>
        <v/>
      </c>
      <c r="L342" s="1" t="str">
        <f>IF(Table2[[#This Row],[In GSM?]],_xlfn.TEXTBEFORE(_xlfn.TEXTAFTER(Table2[[#This Row],[rxn name]],Table2[[#This Row],[b4 FWD/REV]]&amp;"_",,,,"FWD"),"-",,,,"FWD"),"")</f>
        <v/>
      </c>
      <c r="M342" s="1" t="str" cm="1">
        <f t="array" ref="M342">IF(Table2[[#This Row],[In GSM?]],_xlfn.SWITCH(Table2[[#This Row],[dir]],"FWD",Table2[[#This Row],[max]],"REV",-Table2[[#This Row],[min]])/1000,"")</f>
        <v/>
      </c>
      <c r="N342" s="1" t="str" cm="1">
        <f t="array" ref="N342">IF(Table2[[#This Row],[In GSM?]],_xlfn.SWITCH(Table2[[#This Row],[dir]],"FWD",Table2[[#This Row],[min]],"REV",-Table2[[#This Row],[max]])/1000,"")</f>
        <v/>
      </c>
      <c r="V342" s="5"/>
    </row>
    <row r="343" spans="1:22" ht="17" x14ac:dyDescent="0.25">
      <c r="A343" t="s">
        <v>1444</v>
      </c>
      <c r="B343">
        <v>0</v>
      </c>
      <c r="C343">
        <v>0</v>
      </c>
      <c r="E343" s="5" t="s">
        <v>3787</v>
      </c>
      <c r="F343" s="1" t="str">
        <f t="shared" si="15"/>
        <v>PROSYN-rt0031</v>
      </c>
      <c r="G343" s="1">
        <f t="shared" si="16"/>
        <v>2.546433E-2</v>
      </c>
      <c r="H343" s="1">
        <f t="shared" si="17"/>
        <v>0</v>
      </c>
      <c r="I343" s="1" t="b">
        <f>OR(LEFT(Table2[[#This Row],[rxn]],4)="RXN-",Table2[[#This Row],[rxn]]="BIOSYN-BIODILAERO")</f>
        <v>0</v>
      </c>
      <c r="J343" s="1" t="str">
        <f>IF(Table2[[#This Row],[In GSM?]],_xlfn.TEXTAFTER(Table2[[#This Row],[rxn]],"RXN-",,,,"BIOMASS_RT_CLIM"),"")</f>
        <v/>
      </c>
      <c r="K343" s="1" t="str">
        <f>IF(Table2[[#This Row],[In GSM?]],_xlfn.TEXTBEFORE(SUBSTITUTE(Table2[[#This Row],[rxn name]],"_REV-","_FWD-"),"_FWD-",,,,Table2[[#This Row],[rxn name]]),"")</f>
        <v/>
      </c>
      <c r="L343" s="1" t="str">
        <f>IF(Table2[[#This Row],[In GSM?]],_xlfn.TEXTBEFORE(_xlfn.TEXTAFTER(Table2[[#This Row],[rxn name]],Table2[[#This Row],[b4 FWD/REV]]&amp;"_",,,,"FWD"),"-",,,,"FWD"),"")</f>
        <v/>
      </c>
      <c r="M343" s="1" t="str" cm="1">
        <f t="array" ref="M343">IF(Table2[[#This Row],[In GSM?]],_xlfn.SWITCH(Table2[[#This Row],[dir]],"FWD",Table2[[#This Row],[max]],"REV",-Table2[[#This Row],[min]])/1000,"")</f>
        <v/>
      </c>
      <c r="N343" s="1" t="str" cm="1">
        <f t="array" ref="N343">IF(Table2[[#This Row],[In GSM?]],_xlfn.SWITCH(Table2[[#This Row],[dir]],"FWD",Table2[[#This Row],[min]],"REV",-Table2[[#This Row],[max]])/1000,"")</f>
        <v/>
      </c>
      <c r="V343" s="5"/>
    </row>
    <row r="344" spans="1:22" ht="17" x14ac:dyDescent="0.25">
      <c r="A344" t="s">
        <v>1445</v>
      </c>
      <c r="B344">
        <v>0</v>
      </c>
      <c r="C344">
        <v>0.74704282402143496</v>
      </c>
      <c r="E344" s="5" t="s">
        <v>117</v>
      </c>
      <c r="F344" s="1" t="str">
        <f t="shared" si="15"/>
        <v>PROSYN-rt0045</v>
      </c>
      <c r="G344" s="1">
        <f t="shared" si="16"/>
        <v>0</v>
      </c>
      <c r="H344" s="1">
        <f t="shared" si="17"/>
        <v>0</v>
      </c>
      <c r="I344" s="1" t="b">
        <f>OR(LEFT(Table2[[#This Row],[rxn]],4)="RXN-",Table2[[#This Row],[rxn]]="BIOSYN-BIODILAERO")</f>
        <v>0</v>
      </c>
      <c r="J344" s="1" t="str">
        <f>IF(Table2[[#This Row],[In GSM?]],_xlfn.TEXTAFTER(Table2[[#This Row],[rxn]],"RXN-",,,,"BIOMASS_RT_CLIM"),"")</f>
        <v/>
      </c>
      <c r="K344" s="1" t="str">
        <f>IF(Table2[[#This Row],[In GSM?]],_xlfn.TEXTBEFORE(SUBSTITUTE(Table2[[#This Row],[rxn name]],"_REV-","_FWD-"),"_FWD-",,,,Table2[[#This Row],[rxn name]]),"")</f>
        <v/>
      </c>
      <c r="L344" s="1" t="str">
        <f>IF(Table2[[#This Row],[In GSM?]],_xlfn.TEXTBEFORE(_xlfn.TEXTAFTER(Table2[[#This Row],[rxn name]],Table2[[#This Row],[b4 FWD/REV]]&amp;"_",,,,"FWD"),"-",,,,"FWD"),"")</f>
        <v/>
      </c>
      <c r="M344" s="1" t="str" cm="1">
        <f t="array" ref="M344">IF(Table2[[#This Row],[In GSM?]],_xlfn.SWITCH(Table2[[#This Row],[dir]],"FWD",Table2[[#This Row],[max]],"REV",-Table2[[#This Row],[min]])/1000,"")</f>
        <v/>
      </c>
      <c r="N344" s="1" t="str" cm="1">
        <f t="array" ref="N344">IF(Table2[[#This Row],[In GSM?]],_xlfn.SWITCH(Table2[[#This Row],[dir]],"FWD",Table2[[#This Row],[min]],"REV",-Table2[[#This Row],[max]])/1000,"")</f>
        <v/>
      </c>
      <c r="V344" s="5"/>
    </row>
    <row r="345" spans="1:22" ht="17" x14ac:dyDescent="0.25">
      <c r="A345" t="s">
        <v>1446</v>
      </c>
      <c r="B345">
        <v>0</v>
      </c>
      <c r="C345">
        <v>78.866157543808399</v>
      </c>
      <c r="E345" s="5" t="s">
        <v>3788</v>
      </c>
      <c r="F345" s="1" t="str">
        <f t="shared" si="15"/>
        <v>PROSYN-rt0063</v>
      </c>
      <c r="G345" s="1">
        <f t="shared" si="16"/>
        <v>0.46091539999999998</v>
      </c>
      <c r="H345" s="1">
        <f t="shared" si="17"/>
        <v>0</v>
      </c>
      <c r="I345" s="1" t="b">
        <f>OR(LEFT(Table2[[#This Row],[rxn]],4)="RXN-",Table2[[#This Row],[rxn]]="BIOSYN-BIODILAERO")</f>
        <v>0</v>
      </c>
      <c r="J345" s="1" t="str">
        <f>IF(Table2[[#This Row],[In GSM?]],_xlfn.TEXTAFTER(Table2[[#This Row],[rxn]],"RXN-",,,,"BIOMASS_RT_CLIM"),"")</f>
        <v/>
      </c>
      <c r="K345" s="1" t="str">
        <f>IF(Table2[[#This Row],[In GSM?]],_xlfn.TEXTBEFORE(SUBSTITUTE(Table2[[#This Row],[rxn name]],"_REV-","_FWD-"),"_FWD-",,,,Table2[[#This Row],[rxn name]]),"")</f>
        <v/>
      </c>
      <c r="L345" s="1" t="str">
        <f>IF(Table2[[#This Row],[In GSM?]],_xlfn.TEXTBEFORE(_xlfn.TEXTAFTER(Table2[[#This Row],[rxn name]],Table2[[#This Row],[b4 FWD/REV]]&amp;"_",,,,"FWD"),"-",,,,"FWD"),"")</f>
        <v/>
      </c>
      <c r="M345" s="1" t="str" cm="1">
        <f t="array" ref="M345">IF(Table2[[#This Row],[In GSM?]],_xlfn.SWITCH(Table2[[#This Row],[dir]],"FWD",Table2[[#This Row],[max]],"REV",-Table2[[#This Row],[min]])/1000,"")</f>
        <v/>
      </c>
      <c r="N345" s="1" t="str" cm="1">
        <f t="array" ref="N345">IF(Table2[[#This Row],[In GSM?]],_xlfn.SWITCH(Table2[[#This Row],[dir]],"FWD",Table2[[#This Row],[min]],"REV",-Table2[[#This Row],[max]])/1000,"")</f>
        <v/>
      </c>
      <c r="V345" s="5"/>
    </row>
    <row r="346" spans="1:22" ht="17" x14ac:dyDescent="0.25">
      <c r="A346" t="s">
        <v>1447</v>
      </c>
      <c r="B346">
        <v>0</v>
      </c>
      <c r="C346">
        <v>78.866157543808399</v>
      </c>
      <c r="E346" s="5" t="s">
        <v>3789</v>
      </c>
      <c r="F346" s="1" t="str">
        <f t="shared" si="15"/>
        <v>PROSYN-rt0066</v>
      </c>
      <c r="G346" s="1">
        <f t="shared" si="16"/>
        <v>0.31658264000000003</v>
      </c>
      <c r="H346" s="1">
        <f t="shared" si="17"/>
        <v>0</v>
      </c>
      <c r="I346" s="1" t="b">
        <f>OR(LEFT(Table2[[#This Row],[rxn]],4)="RXN-",Table2[[#This Row],[rxn]]="BIOSYN-BIODILAERO")</f>
        <v>0</v>
      </c>
      <c r="J346" s="1" t="str">
        <f>IF(Table2[[#This Row],[In GSM?]],_xlfn.TEXTAFTER(Table2[[#This Row],[rxn]],"RXN-",,,,"BIOMASS_RT_CLIM"),"")</f>
        <v/>
      </c>
      <c r="K346" s="1" t="str">
        <f>IF(Table2[[#This Row],[In GSM?]],_xlfn.TEXTBEFORE(SUBSTITUTE(Table2[[#This Row],[rxn name]],"_REV-","_FWD-"),"_FWD-",,,,Table2[[#This Row],[rxn name]]),"")</f>
        <v/>
      </c>
      <c r="L346" s="1" t="str">
        <f>IF(Table2[[#This Row],[In GSM?]],_xlfn.TEXTBEFORE(_xlfn.TEXTAFTER(Table2[[#This Row],[rxn name]],Table2[[#This Row],[b4 FWD/REV]]&amp;"_",,,,"FWD"),"-",,,,"FWD"),"")</f>
        <v/>
      </c>
      <c r="M346" s="1" t="str" cm="1">
        <f t="array" ref="M346">IF(Table2[[#This Row],[In GSM?]],_xlfn.SWITCH(Table2[[#This Row],[dir]],"FWD",Table2[[#This Row],[max]],"REV",-Table2[[#This Row],[min]])/1000,"")</f>
        <v/>
      </c>
      <c r="N346" s="1" t="str" cm="1">
        <f t="array" ref="N346">IF(Table2[[#This Row],[In GSM?]],_xlfn.SWITCH(Table2[[#This Row],[dir]],"FWD",Table2[[#This Row],[min]],"REV",-Table2[[#This Row],[max]])/1000,"")</f>
        <v/>
      </c>
      <c r="V346" s="5"/>
    </row>
    <row r="347" spans="1:22" ht="17" x14ac:dyDescent="0.25">
      <c r="A347" t="s">
        <v>1448</v>
      </c>
      <c r="B347">
        <v>0</v>
      </c>
      <c r="C347">
        <v>78.866157543808399</v>
      </c>
      <c r="E347" s="5" t="s">
        <v>3790</v>
      </c>
      <c r="F347" s="1" t="str">
        <f t="shared" si="15"/>
        <v>PROSYN-rt0073</v>
      </c>
      <c r="G347" s="1">
        <f t="shared" si="16"/>
        <v>0</v>
      </c>
      <c r="H347" s="1">
        <f t="shared" si="17"/>
        <v>0</v>
      </c>
      <c r="I347" s="1" t="b">
        <f>OR(LEFT(Table2[[#This Row],[rxn]],4)="RXN-",Table2[[#This Row],[rxn]]="BIOSYN-BIODILAERO")</f>
        <v>0</v>
      </c>
      <c r="J347" s="1" t="str">
        <f>IF(Table2[[#This Row],[In GSM?]],_xlfn.TEXTAFTER(Table2[[#This Row],[rxn]],"RXN-",,,,"BIOMASS_RT_CLIM"),"")</f>
        <v/>
      </c>
      <c r="K347" s="1" t="str">
        <f>IF(Table2[[#This Row],[In GSM?]],_xlfn.TEXTBEFORE(SUBSTITUTE(Table2[[#This Row],[rxn name]],"_REV-","_FWD-"),"_FWD-",,,,Table2[[#This Row],[rxn name]]),"")</f>
        <v/>
      </c>
      <c r="L347" s="1" t="str">
        <f>IF(Table2[[#This Row],[In GSM?]],_xlfn.TEXTBEFORE(_xlfn.TEXTAFTER(Table2[[#This Row],[rxn name]],Table2[[#This Row],[b4 FWD/REV]]&amp;"_",,,,"FWD"),"-",,,,"FWD"),"")</f>
        <v/>
      </c>
      <c r="M347" s="1" t="str" cm="1">
        <f t="array" ref="M347">IF(Table2[[#This Row],[In GSM?]],_xlfn.SWITCH(Table2[[#This Row],[dir]],"FWD",Table2[[#This Row],[max]],"REV",-Table2[[#This Row],[min]])/1000,"")</f>
        <v/>
      </c>
      <c r="N347" s="1" t="str" cm="1">
        <f t="array" ref="N347">IF(Table2[[#This Row],[In GSM?]],_xlfn.SWITCH(Table2[[#This Row],[dir]],"FWD",Table2[[#This Row],[min]],"REV",-Table2[[#This Row],[max]])/1000,"")</f>
        <v/>
      </c>
      <c r="V347" s="5"/>
    </row>
    <row r="348" spans="1:22" ht="17" x14ac:dyDescent="0.25">
      <c r="A348" t="s">
        <v>1449</v>
      </c>
      <c r="B348">
        <v>0</v>
      </c>
      <c r="C348">
        <v>78.866157543808399</v>
      </c>
      <c r="E348" s="5" t="s">
        <v>118</v>
      </c>
      <c r="F348" s="1" t="str">
        <f t="shared" si="15"/>
        <v>PROSYN-rt0075</v>
      </c>
      <c r="G348" s="1">
        <f t="shared" si="16"/>
        <v>0</v>
      </c>
      <c r="H348" s="1">
        <f t="shared" si="17"/>
        <v>0</v>
      </c>
      <c r="I348" s="1" t="b">
        <f>OR(LEFT(Table2[[#This Row],[rxn]],4)="RXN-",Table2[[#This Row],[rxn]]="BIOSYN-BIODILAERO")</f>
        <v>0</v>
      </c>
      <c r="J348" s="1" t="str">
        <f>IF(Table2[[#This Row],[In GSM?]],_xlfn.TEXTAFTER(Table2[[#This Row],[rxn]],"RXN-",,,,"BIOMASS_RT_CLIM"),"")</f>
        <v/>
      </c>
      <c r="K348" s="1" t="str">
        <f>IF(Table2[[#This Row],[In GSM?]],_xlfn.TEXTBEFORE(SUBSTITUTE(Table2[[#This Row],[rxn name]],"_REV-","_FWD-"),"_FWD-",,,,Table2[[#This Row],[rxn name]]),"")</f>
        <v/>
      </c>
      <c r="L348" s="1" t="str">
        <f>IF(Table2[[#This Row],[In GSM?]],_xlfn.TEXTBEFORE(_xlfn.TEXTAFTER(Table2[[#This Row],[rxn name]],Table2[[#This Row],[b4 FWD/REV]]&amp;"_",,,,"FWD"),"-",,,,"FWD"),"")</f>
        <v/>
      </c>
      <c r="M348" s="1" t="str" cm="1">
        <f t="array" ref="M348">IF(Table2[[#This Row],[In GSM?]],_xlfn.SWITCH(Table2[[#This Row],[dir]],"FWD",Table2[[#This Row],[max]],"REV",-Table2[[#This Row],[min]])/1000,"")</f>
        <v/>
      </c>
      <c r="N348" s="1" t="str" cm="1">
        <f t="array" ref="N348">IF(Table2[[#This Row],[In GSM?]],_xlfn.SWITCH(Table2[[#This Row],[dir]],"FWD",Table2[[#This Row],[min]],"REV",-Table2[[#This Row],[max]])/1000,"")</f>
        <v/>
      </c>
      <c r="V348" s="5"/>
    </row>
    <row r="349" spans="1:22" ht="17" x14ac:dyDescent="0.25">
      <c r="A349" t="s">
        <v>1450</v>
      </c>
      <c r="B349">
        <v>0</v>
      </c>
      <c r="C349">
        <v>78.866157543808399</v>
      </c>
      <c r="E349" s="5" t="s">
        <v>3791</v>
      </c>
      <c r="F349" s="1" t="str">
        <f t="shared" si="15"/>
        <v>PROSYN-rt0078</v>
      </c>
      <c r="G349" s="1">
        <f t="shared" si="16"/>
        <v>7.4567100000000001E-3</v>
      </c>
      <c r="H349" s="1">
        <f t="shared" si="17"/>
        <v>0</v>
      </c>
      <c r="I349" s="1" t="b">
        <f>OR(LEFT(Table2[[#This Row],[rxn]],4)="RXN-",Table2[[#This Row],[rxn]]="BIOSYN-BIODILAERO")</f>
        <v>0</v>
      </c>
      <c r="J349" s="1" t="str">
        <f>IF(Table2[[#This Row],[In GSM?]],_xlfn.TEXTAFTER(Table2[[#This Row],[rxn]],"RXN-",,,,"BIOMASS_RT_CLIM"),"")</f>
        <v/>
      </c>
      <c r="K349" s="1" t="str">
        <f>IF(Table2[[#This Row],[In GSM?]],_xlfn.TEXTBEFORE(SUBSTITUTE(Table2[[#This Row],[rxn name]],"_REV-","_FWD-"),"_FWD-",,,,Table2[[#This Row],[rxn name]]),"")</f>
        <v/>
      </c>
      <c r="L349" s="1" t="str">
        <f>IF(Table2[[#This Row],[In GSM?]],_xlfn.TEXTBEFORE(_xlfn.TEXTAFTER(Table2[[#This Row],[rxn name]],Table2[[#This Row],[b4 FWD/REV]]&amp;"_",,,,"FWD"),"-",,,,"FWD"),"")</f>
        <v/>
      </c>
      <c r="M349" s="1" t="str" cm="1">
        <f t="array" ref="M349">IF(Table2[[#This Row],[In GSM?]],_xlfn.SWITCH(Table2[[#This Row],[dir]],"FWD",Table2[[#This Row],[max]],"REV",-Table2[[#This Row],[min]])/1000,"")</f>
        <v/>
      </c>
      <c r="N349" s="1" t="str" cm="1">
        <f t="array" ref="N349">IF(Table2[[#This Row],[In GSM?]],_xlfn.SWITCH(Table2[[#This Row],[dir]],"FWD",Table2[[#This Row],[min]],"REV",-Table2[[#This Row],[max]])/1000,"")</f>
        <v/>
      </c>
      <c r="V349" s="5"/>
    </row>
    <row r="350" spans="1:22" ht="17" x14ac:dyDescent="0.25">
      <c r="A350" t="s">
        <v>1451</v>
      </c>
      <c r="B350">
        <v>0</v>
      </c>
      <c r="C350">
        <v>0</v>
      </c>
      <c r="E350" s="5" t="s">
        <v>3792</v>
      </c>
      <c r="F350" s="1" t="str">
        <f t="shared" si="15"/>
        <v>PROSYN-rt0084</v>
      </c>
      <c r="G350" s="1">
        <f t="shared" si="16"/>
        <v>0.52187742000000004</v>
      </c>
      <c r="H350" s="1">
        <f t="shared" si="17"/>
        <v>0</v>
      </c>
      <c r="I350" s="1" t="b">
        <f>OR(LEFT(Table2[[#This Row],[rxn]],4)="RXN-",Table2[[#This Row],[rxn]]="BIOSYN-BIODILAERO")</f>
        <v>0</v>
      </c>
      <c r="J350" s="1" t="str">
        <f>IF(Table2[[#This Row],[In GSM?]],_xlfn.TEXTAFTER(Table2[[#This Row],[rxn]],"RXN-",,,,"BIOMASS_RT_CLIM"),"")</f>
        <v/>
      </c>
      <c r="K350" s="1" t="str">
        <f>IF(Table2[[#This Row],[In GSM?]],_xlfn.TEXTBEFORE(SUBSTITUTE(Table2[[#This Row],[rxn name]],"_REV-","_FWD-"),"_FWD-",,,,Table2[[#This Row],[rxn name]]),"")</f>
        <v/>
      </c>
      <c r="L350" s="1" t="str">
        <f>IF(Table2[[#This Row],[In GSM?]],_xlfn.TEXTBEFORE(_xlfn.TEXTAFTER(Table2[[#This Row],[rxn name]],Table2[[#This Row],[b4 FWD/REV]]&amp;"_",,,,"FWD"),"-",,,,"FWD"),"")</f>
        <v/>
      </c>
      <c r="M350" s="1" t="str" cm="1">
        <f t="array" ref="M350">IF(Table2[[#This Row],[In GSM?]],_xlfn.SWITCH(Table2[[#This Row],[dir]],"FWD",Table2[[#This Row],[max]],"REV",-Table2[[#This Row],[min]])/1000,"")</f>
        <v/>
      </c>
      <c r="N350" s="1" t="str" cm="1">
        <f t="array" ref="N350">IF(Table2[[#This Row],[In GSM?]],_xlfn.SWITCH(Table2[[#This Row],[dir]],"FWD",Table2[[#This Row],[min]],"REV",-Table2[[#This Row],[max]])/1000,"")</f>
        <v/>
      </c>
      <c r="V350" s="5"/>
    </row>
    <row r="351" spans="1:22" ht="17" x14ac:dyDescent="0.25">
      <c r="A351" t="s">
        <v>1452</v>
      </c>
      <c r="B351" s="2">
        <v>1.0000000000000001E-5</v>
      </c>
      <c r="C351" s="2">
        <v>1.0000000000000001E-5</v>
      </c>
      <c r="E351" s="5" t="s">
        <v>119</v>
      </c>
      <c r="F351" s="1" t="str">
        <f t="shared" si="15"/>
        <v>PROSYN-rt0086</v>
      </c>
      <c r="G351" s="1">
        <f t="shared" si="16"/>
        <v>0</v>
      </c>
      <c r="H351" s="1">
        <f t="shared" si="17"/>
        <v>0</v>
      </c>
      <c r="I351" s="1" t="b">
        <f>OR(LEFT(Table2[[#This Row],[rxn]],4)="RXN-",Table2[[#This Row],[rxn]]="BIOSYN-BIODILAERO")</f>
        <v>0</v>
      </c>
      <c r="J351" s="1" t="str">
        <f>IF(Table2[[#This Row],[In GSM?]],_xlfn.TEXTAFTER(Table2[[#This Row],[rxn]],"RXN-",,,,"BIOMASS_RT_CLIM"),"")</f>
        <v/>
      </c>
      <c r="K351" s="1" t="str">
        <f>IF(Table2[[#This Row],[In GSM?]],_xlfn.TEXTBEFORE(SUBSTITUTE(Table2[[#This Row],[rxn name]],"_REV-","_FWD-"),"_FWD-",,,,Table2[[#This Row],[rxn name]]),"")</f>
        <v/>
      </c>
      <c r="L351" s="1" t="str">
        <f>IF(Table2[[#This Row],[In GSM?]],_xlfn.TEXTBEFORE(_xlfn.TEXTAFTER(Table2[[#This Row],[rxn name]],Table2[[#This Row],[b4 FWD/REV]]&amp;"_",,,,"FWD"),"-",,,,"FWD"),"")</f>
        <v/>
      </c>
      <c r="M351" s="1" t="str" cm="1">
        <f t="array" ref="M351">IF(Table2[[#This Row],[In GSM?]],_xlfn.SWITCH(Table2[[#This Row],[dir]],"FWD",Table2[[#This Row],[max]],"REV",-Table2[[#This Row],[min]])/1000,"")</f>
        <v/>
      </c>
      <c r="N351" s="1" t="str" cm="1">
        <f t="array" ref="N351">IF(Table2[[#This Row],[In GSM?]],_xlfn.SWITCH(Table2[[#This Row],[dir]],"FWD",Table2[[#This Row],[min]],"REV",-Table2[[#This Row],[max]])/1000,"")</f>
        <v/>
      </c>
      <c r="V351" s="5"/>
    </row>
    <row r="352" spans="1:22" ht="17" x14ac:dyDescent="0.25">
      <c r="A352" t="s">
        <v>1453</v>
      </c>
      <c r="B352">
        <v>0</v>
      </c>
      <c r="C352">
        <v>0</v>
      </c>
      <c r="E352" s="5" t="s">
        <v>3793</v>
      </c>
      <c r="F352" s="1" t="str">
        <f t="shared" si="15"/>
        <v>PROSYN-rt0088</v>
      </c>
      <c r="G352" s="1">
        <f t="shared" si="16"/>
        <v>8.3803000000000002E-3</v>
      </c>
      <c r="H352" s="1">
        <f t="shared" si="17"/>
        <v>0</v>
      </c>
      <c r="I352" s="1" t="b">
        <f>OR(LEFT(Table2[[#This Row],[rxn]],4)="RXN-",Table2[[#This Row],[rxn]]="BIOSYN-BIODILAERO")</f>
        <v>0</v>
      </c>
      <c r="J352" s="1" t="str">
        <f>IF(Table2[[#This Row],[In GSM?]],_xlfn.TEXTAFTER(Table2[[#This Row],[rxn]],"RXN-",,,,"BIOMASS_RT_CLIM"),"")</f>
        <v/>
      </c>
      <c r="K352" s="1" t="str">
        <f>IF(Table2[[#This Row],[In GSM?]],_xlfn.TEXTBEFORE(SUBSTITUTE(Table2[[#This Row],[rxn name]],"_REV-","_FWD-"),"_FWD-",,,,Table2[[#This Row],[rxn name]]),"")</f>
        <v/>
      </c>
      <c r="L352" s="1" t="str">
        <f>IF(Table2[[#This Row],[In GSM?]],_xlfn.TEXTBEFORE(_xlfn.TEXTAFTER(Table2[[#This Row],[rxn name]],Table2[[#This Row],[b4 FWD/REV]]&amp;"_",,,,"FWD"),"-",,,,"FWD"),"")</f>
        <v/>
      </c>
      <c r="M352" s="1" t="str" cm="1">
        <f t="array" ref="M352">IF(Table2[[#This Row],[In GSM?]],_xlfn.SWITCH(Table2[[#This Row],[dir]],"FWD",Table2[[#This Row],[max]],"REV",-Table2[[#This Row],[min]])/1000,"")</f>
        <v/>
      </c>
      <c r="N352" s="1" t="str" cm="1">
        <f t="array" ref="N352">IF(Table2[[#This Row],[In GSM?]],_xlfn.SWITCH(Table2[[#This Row],[dir]],"FWD",Table2[[#This Row],[min]],"REV",-Table2[[#This Row],[max]])/1000,"")</f>
        <v/>
      </c>
      <c r="V352" s="5"/>
    </row>
    <row r="353" spans="1:22" ht="17" x14ac:dyDescent="0.25">
      <c r="A353" t="s">
        <v>1454</v>
      </c>
      <c r="B353">
        <v>0</v>
      </c>
      <c r="C353">
        <v>17.335645689928</v>
      </c>
      <c r="E353" s="5" t="s">
        <v>120</v>
      </c>
      <c r="F353" s="1" t="str">
        <f t="shared" si="15"/>
        <v>PROSYN-rt0089</v>
      </c>
      <c r="G353" s="1">
        <f t="shared" si="16"/>
        <v>0</v>
      </c>
      <c r="H353" s="1">
        <f t="shared" si="17"/>
        <v>0</v>
      </c>
      <c r="I353" s="1" t="b">
        <f>OR(LEFT(Table2[[#This Row],[rxn]],4)="RXN-",Table2[[#This Row],[rxn]]="BIOSYN-BIODILAERO")</f>
        <v>0</v>
      </c>
      <c r="J353" s="1" t="str">
        <f>IF(Table2[[#This Row],[In GSM?]],_xlfn.TEXTAFTER(Table2[[#This Row],[rxn]],"RXN-",,,,"BIOMASS_RT_CLIM"),"")</f>
        <v/>
      </c>
      <c r="K353" s="1" t="str">
        <f>IF(Table2[[#This Row],[In GSM?]],_xlfn.TEXTBEFORE(SUBSTITUTE(Table2[[#This Row],[rxn name]],"_REV-","_FWD-"),"_FWD-",,,,Table2[[#This Row],[rxn name]]),"")</f>
        <v/>
      </c>
      <c r="L353" s="1" t="str">
        <f>IF(Table2[[#This Row],[In GSM?]],_xlfn.TEXTBEFORE(_xlfn.TEXTAFTER(Table2[[#This Row],[rxn name]],Table2[[#This Row],[b4 FWD/REV]]&amp;"_",,,,"FWD"),"-",,,,"FWD"),"")</f>
        <v/>
      </c>
      <c r="M353" s="1" t="str" cm="1">
        <f t="array" ref="M353">IF(Table2[[#This Row],[In GSM?]],_xlfn.SWITCH(Table2[[#This Row],[dir]],"FWD",Table2[[#This Row],[max]],"REV",-Table2[[#This Row],[min]])/1000,"")</f>
        <v/>
      </c>
      <c r="N353" s="1" t="str" cm="1">
        <f t="array" ref="N353">IF(Table2[[#This Row],[In GSM?]],_xlfn.SWITCH(Table2[[#This Row],[dir]],"FWD",Table2[[#This Row],[min]],"REV",-Table2[[#This Row],[max]])/1000,"")</f>
        <v/>
      </c>
      <c r="V353" s="5"/>
    </row>
    <row r="354" spans="1:22" ht="17" x14ac:dyDescent="0.25">
      <c r="A354" t="s">
        <v>1455</v>
      </c>
      <c r="B354">
        <v>-9.3355307910734897</v>
      </c>
      <c r="C354">
        <v>0</v>
      </c>
      <c r="E354" s="5" t="s">
        <v>3794</v>
      </c>
      <c r="F354" s="1" t="str">
        <f t="shared" si="15"/>
        <v>PROSYN-rt0092</v>
      </c>
      <c r="G354" s="1">
        <f t="shared" si="16"/>
        <v>0</v>
      </c>
      <c r="H354" s="1">
        <f t="shared" si="17"/>
        <v>0</v>
      </c>
      <c r="I354" s="1" t="b">
        <f>OR(LEFT(Table2[[#This Row],[rxn]],4)="RXN-",Table2[[#This Row],[rxn]]="BIOSYN-BIODILAERO")</f>
        <v>0</v>
      </c>
      <c r="J354" s="1" t="str">
        <f>IF(Table2[[#This Row],[In GSM?]],_xlfn.TEXTAFTER(Table2[[#This Row],[rxn]],"RXN-",,,,"BIOMASS_RT_CLIM"),"")</f>
        <v/>
      </c>
      <c r="K354" s="1" t="str">
        <f>IF(Table2[[#This Row],[In GSM?]],_xlfn.TEXTBEFORE(SUBSTITUTE(Table2[[#This Row],[rxn name]],"_REV-","_FWD-"),"_FWD-",,,,Table2[[#This Row],[rxn name]]),"")</f>
        <v/>
      </c>
      <c r="L354" s="1" t="str">
        <f>IF(Table2[[#This Row],[In GSM?]],_xlfn.TEXTBEFORE(_xlfn.TEXTAFTER(Table2[[#This Row],[rxn name]],Table2[[#This Row],[b4 FWD/REV]]&amp;"_",,,,"FWD"),"-",,,,"FWD"),"")</f>
        <v/>
      </c>
      <c r="M354" s="1" t="str" cm="1">
        <f t="array" ref="M354">IF(Table2[[#This Row],[In GSM?]],_xlfn.SWITCH(Table2[[#This Row],[dir]],"FWD",Table2[[#This Row],[max]],"REV",-Table2[[#This Row],[min]])/1000,"")</f>
        <v/>
      </c>
      <c r="N354" s="1" t="str" cm="1">
        <f t="array" ref="N354">IF(Table2[[#This Row],[In GSM?]],_xlfn.SWITCH(Table2[[#This Row],[dir]],"FWD",Table2[[#This Row],[min]],"REV",-Table2[[#This Row],[max]])/1000,"")</f>
        <v/>
      </c>
      <c r="V354" s="5"/>
    </row>
    <row r="355" spans="1:22" ht="17" x14ac:dyDescent="0.25">
      <c r="A355" t="s">
        <v>1456</v>
      </c>
      <c r="B355">
        <v>0</v>
      </c>
      <c r="C355">
        <v>0</v>
      </c>
      <c r="E355" s="5" t="s">
        <v>3795</v>
      </c>
      <c r="F355" s="1" t="str">
        <f t="shared" si="15"/>
        <v>PROSYN-rt0111</v>
      </c>
      <c r="G355" s="1">
        <f t="shared" si="16"/>
        <v>9.096957E-2</v>
      </c>
      <c r="H355" s="1">
        <f t="shared" si="17"/>
        <v>0</v>
      </c>
      <c r="I355" s="1" t="b">
        <f>OR(LEFT(Table2[[#This Row],[rxn]],4)="RXN-",Table2[[#This Row],[rxn]]="BIOSYN-BIODILAERO")</f>
        <v>0</v>
      </c>
      <c r="J355" s="1" t="str">
        <f>IF(Table2[[#This Row],[In GSM?]],_xlfn.TEXTAFTER(Table2[[#This Row],[rxn]],"RXN-",,,,"BIOMASS_RT_CLIM"),"")</f>
        <v/>
      </c>
      <c r="K355" s="1" t="str">
        <f>IF(Table2[[#This Row],[In GSM?]],_xlfn.TEXTBEFORE(SUBSTITUTE(Table2[[#This Row],[rxn name]],"_REV-","_FWD-"),"_FWD-",,,,Table2[[#This Row],[rxn name]]),"")</f>
        <v/>
      </c>
      <c r="L355" s="1" t="str">
        <f>IF(Table2[[#This Row],[In GSM?]],_xlfn.TEXTBEFORE(_xlfn.TEXTAFTER(Table2[[#This Row],[rxn name]],Table2[[#This Row],[b4 FWD/REV]]&amp;"_",,,,"FWD"),"-",,,,"FWD"),"")</f>
        <v/>
      </c>
      <c r="M355" s="1" t="str" cm="1">
        <f t="array" ref="M355">IF(Table2[[#This Row],[In GSM?]],_xlfn.SWITCH(Table2[[#This Row],[dir]],"FWD",Table2[[#This Row],[max]],"REV",-Table2[[#This Row],[min]])/1000,"")</f>
        <v/>
      </c>
      <c r="N355" s="1" t="str" cm="1">
        <f t="array" ref="N355">IF(Table2[[#This Row],[In GSM?]],_xlfn.SWITCH(Table2[[#This Row],[dir]],"FWD",Table2[[#This Row],[min]],"REV",-Table2[[#This Row],[max]])/1000,"")</f>
        <v/>
      </c>
      <c r="V355" s="5"/>
    </row>
    <row r="356" spans="1:22" ht="17" x14ac:dyDescent="0.25">
      <c r="A356" t="s">
        <v>1457</v>
      </c>
      <c r="B356">
        <v>0</v>
      </c>
      <c r="C356">
        <v>157.732315087617</v>
      </c>
      <c r="E356" s="5" t="s">
        <v>3796</v>
      </c>
      <c r="F356" s="1" t="str">
        <f t="shared" si="15"/>
        <v>PROSYN-rt0136</v>
      </c>
      <c r="G356" s="1">
        <f t="shared" si="16"/>
        <v>0.24454258000000001</v>
      </c>
      <c r="H356" s="1">
        <f t="shared" si="17"/>
        <v>0</v>
      </c>
      <c r="I356" s="1" t="b">
        <f>OR(LEFT(Table2[[#This Row],[rxn]],4)="RXN-",Table2[[#This Row],[rxn]]="BIOSYN-BIODILAERO")</f>
        <v>0</v>
      </c>
      <c r="J356" s="1" t="str">
        <f>IF(Table2[[#This Row],[In GSM?]],_xlfn.TEXTAFTER(Table2[[#This Row],[rxn]],"RXN-",,,,"BIOMASS_RT_CLIM"),"")</f>
        <v/>
      </c>
      <c r="K356" s="1" t="str">
        <f>IF(Table2[[#This Row],[In GSM?]],_xlfn.TEXTBEFORE(SUBSTITUTE(Table2[[#This Row],[rxn name]],"_REV-","_FWD-"),"_FWD-",,,,Table2[[#This Row],[rxn name]]),"")</f>
        <v/>
      </c>
      <c r="L356" s="1" t="str">
        <f>IF(Table2[[#This Row],[In GSM?]],_xlfn.TEXTBEFORE(_xlfn.TEXTAFTER(Table2[[#This Row],[rxn name]],Table2[[#This Row],[b4 FWD/REV]]&amp;"_",,,,"FWD"),"-",,,,"FWD"),"")</f>
        <v/>
      </c>
      <c r="M356" s="1" t="str" cm="1">
        <f t="array" ref="M356">IF(Table2[[#This Row],[In GSM?]],_xlfn.SWITCH(Table2[[#This Row],[dir]],"FWD",Table2[[#This Row],[max]],"REV",-Table2[[#This Row],[min]])/1000,"")</f>
        <v/>
      </c>
      <c r="N356" s="1" t="str" cm="1">
        <f t="array" ref="N356">IF(Table2[[#This Row],[In GSM?]],_xlfn.SWITCH(Table2[[#This Row],[dir]],"FWD",Table2[[#This Row],[min]],"REV",-Table2[[#This Row],[max]])/1000,"")</f>
        <v/>
      </c>
      <c r="V356" s="5"/>
    </row>
    <row r="357" spans="1:22" ht="17" x14ac:dyDescent="0.25">
      <c r="A357" t="s">
        <v>1458</v>
      </c>
      <c r="B357">
        <v>-28.597217231465901</v>
      </c>
      <c r="C357">
        <v>162.48748287583399</v>
      </c>
      <c r="E357" s="5" t="s">
        <v>121</v>
      </c>
      <c r="F357" s="1" t="str">
        <f t="shared" si="15"/>
        <v>PROSYN-rt0144</v>
      </c>
      <c r="G357" s="1">
        <f t="shared" si="16"/>
        <v>7.7000000000000004E-7</v>
      </c>
      <c r="H357" s="1">
        <f t="shared" si="17"/>
        <v>0</v>
      </c>
      <c r="I357" s="1" t="b">
        <f>OR(LEFT(Table2[[#This Row],[rxn]],4)="RXN-",Table2[[#This Row],[rxn]]="BIOSYN-BIODILAERO")</f>
        <v>0</v>
      </c>
      <c r="J357" s="1" t="str">
        <f>IF(Table2[[#This Row],[In GSM?]],_xlfn.TEXTAFTER(Table2[[#This Row],[rxn]],"RXN-",,,,"BIOMASS_RT_CLIM"),"")</f>
        <v/>
      </c>
      <c r="K357" s="1" t="str">
        <f>IF(Table2[[#This Row],[In GSM?]],_xlfn.TEXTBEFORE(SUBSTITUTE(Table2[[#This Row],[rxn name]],"_REV-","_FWD-"),"_FWD-",,,,Table2[[#This Row],[rxn name]]),"")</f>
        <v/>
      </c>
      <c r="L357" s="1" t="str">
        <f>IF(Table2[[#This Row],[In GSM?]],_xlfn.TEXTBEFORE(_xlfn.TEXTAFTER(Table2[[#This Row],[rxn name]],Table2[[#This Row],[b4 FWD/REV]]&amp;"_",,,,"FWD"),"-",,,,"FWD"),"")</f>
        <v/>
      </c>
      <c r="M357" s="1" t="str" cm="1">
        <f t="array" ref="M357">IF(Table2[[#This Row],[In GSM?]],_xlfn.SWITCH(Table2[[#This Row],[dir]],"FWD",Table2[[#This Row],[max]],"REV",-Table2[[#This Row],[min]])/1000,"")</f>
        <v/>
      </c>
      <c r="N357" s="1" t="str" cm="1">
        <f t="array" ref="N357">IF(Table2[[#This Row],[In GSM?]],_xlfn.SWITCH(Table2[[#This Row],[dir]],"FWD",Table2[[#This Row],[min]],"REV",-Table2[[#This Row],[max]])/1000,"")</f>
        <v/>
      </c>
      <c r="V357" s="5"/>
    </row>
    <row r="358" spans="1:22" ht="17" x14ac:dyDescent="0.25">
      <c r="A358" t="s">
        <v>1459</v>
      </c>
      <c r="B358">
        <v>0</v>
      </c>
      <c r="C358">
        <v>12.583088715633901</v>
      </c>
      <c r="E358" s="5" t="s">
        <v>3797</v>
      </c>
      <c r="F358" s="1" t="str">
        <f t="shared" si="15"/>
        <v>PROSYN-rt0150</v>
      </c>
      <c r="G358" s="1">
        <f t="shared" si="16"/>
        <v>0</v>
      </c>
      <c r="H358" s="1">
        <f t="shared" si="17"/>
        <v>0</v>
      </c>
      <c r="I358" s="1" t="b">
        <f>OR(LEFT(Table2[[#This Row],[rxn]],4)="RXN-",Table2[[#This Row],[rxn]]="BIOSYN-BIODILAERO")</f>
        <v>0</v>
      </c>
      <c r="J358" s="1" t="str">
        <f>IF(Table2[[#This Row],[In GSM?]],_xlfn.TEXTAFTER(Table2[[#This Row],[rxn]],"RXN-",,,,"BIOMASS_RT_CLIM"),"")</f>
        <v/>
      </c>
      <c r="K358" s="1" t="str">
        <f>IF(Table2[[#This Row],[In GSM?]],_xlfn.TEXTBEFORE(SUBSTITUTE(Table2[[#This Row],[rxn name]],"_REV-","_FWD-"),"_FWD-",,,,Table2[[#This Row],[rxn name]]),"")</f>
        <v/>
      </c>
      <c r="L358" s="1" t="str">
        <f>IF(Table2[[#This Row],[In GSM?]],_xlfn.TEXTBEFORE(_xlfn.TEXTAFTER(Table2[[#This Row],[rxn name]],Table2[[#This Row],[b4 FWD/REV]]&amp;"_",,,,"FWD"),"-",,,,"FWD"),"")</f>
        <v/>
      </c>
      <c r="M358" s="1" t="str" cm="1">
        <f t="array" ref="M358">IF(Table2[[#This Row],[In GSM?]],_xlfn.SWITCH(Table2[[#This Row],[dir]],"FWD",Table2[[#This Row],[max]],"REV",-Table2[[#This Row],[min]])/1000,"")</f>
        <v/>
      </c>
      <c r="N358" s="1" t="str" cm="1">
        <f t="array" ref="N358">IF(Table2[[#This Row],[In GSM?]],_xlfn.SWITCH(Table2[[#This Row],[dir]],"FWD",Table2[[#This Row],[min]],"REV",-Table2[[#This Row],[max]])/1000,"")</f>
        <v/>
      </c>
      <c r="V358" s="5"/>
    </row>
    <row r="359" spans="1:22" ht="17" x14ac:dyDescent="0.25">
      <c r="A359" t="s">
        <v>1460</v>
      </c>
      <c r="B359">
        <v>-6.4280346116304896</v>
      </c>
      <c r="C359">
        <v>91.879691824780394</v>
      </c>
      <c r="E359" s="5" t="s">
        <v>122</v>
      </c>
      <c r="F359" s="1" t="str">
        <f t="shared" si="15"/>
        <v>PROSYN-rt0160</v>
      </c>
      <c r="G359" s="1">
        <f t="shared" si="16"/>
        <v>0</v>
      </c>
      <c r="H359" s="1">
        <f t="shared" si="17"/>
        <v>0</v>
      </c>
      <c r="I359" s="1" t="b">
        <f>OR(LEFT(Table2[[#This Row],[rxn]],4)="RXN-",Table2[[#This Row],[rxn]]="BIOSYN-BIODILAERO")</f>
        <v>0</v>
      </c>
      <c r="J359" s="1" t="str">
        <f>IF(Table2[[#This Row],[In GSM?]],_xlfn.TEXTAFTER(Table2[[#This Row],[rxn]],"RXN-",,,,"BIOMASS_RT_CLIM"),"")</f>
        <v/>
      </c>
      <c r="K359" s="1" t="str">
        <f>IF(Table2[[#This Row],[In GSM?]],_xlfn.TEXTBEFORE(SUBSTITUTE(Table2[[#This Row],[rxn name]],"_REV-","_FWD-"),"_FWD-",,,,Table2[[#This Row],[rxn name]]),"")</f>
        <v/>
      </c>
      <c r="L359" s="1" t="str">
        <f>IF(Table2[[#This Row],[In GSM?]],_xlfn.TEXTBEFORE(_xlfn.TEXTAFTER(Table2[[#This Row],[rxn name]],Table2[[#This Row],[b4 FWD/REV]]&amp;"_",,,,"FWD"),"-",,,,"FWD"),"")</f>
        <v/>
      </c>
      <c r="M359" s="1" t="str" cm="1">
        <f t="array" ref="M359">IF(Table2[[#This Row],[In GSM?]],_xlfn.SWITCH(Table2[[#This Row],[dir]],"FWD",Table2[[#This Row],[max]],"REV",-Table2[[#This Row],[min]])/1000,"")</f>
        <v/>
      </c>
      <c r="N359" s="1" t="str" cm="1">
        <f t="array" ref="N359">IF(Table2[[#This Row],[In GSM?]],_xlfn.SWITCH(Table2[[#This Row],[dir]],"FWD",Table2[[#This Row],[min]],"REV",-Table2[[#This Row],[max]])/1000,"")</f>
        <v/>
      </c>
      <c r="V359" s="5"/>
    </row>
    <row r="360" spans="1:22" ht="17" x14ac:dyDescent="0.25">
      <c r="A360" t="s">
        <v>1461</v>
      </c>
      <c r="B360">
        <v>1.2566999999999899E-2</v>
      </c>
      <c r="C360">
        <v>1.9902051172414199</v>
      </c>
      <c r="E360" s="5" t="s">
        <v>123</v>
      </c>
      <c r="F360" s="1" t="str">
        <f t="shared" si="15"/>
        <v>PROSYN-rt0168</v>
      </c>
      <c r="G360" s="1">
        <f t="shared" si="16"/>
        <v>0</v>
      </c>
      <c r="H360" s="1">
        <f t="shared" si="17"/>
        <v>0</v>
      </c>
      <c r="I360" s="1" t="b">
        <f>OR(LEFT(Table2[[#This Row],[rxn]],4)="RXN-",Table2[[#This Row],[rxn]]="BIOSYN-BIODILAERO")</f>
        <v>0</v>
      </c>
      <c r="J360" s="1" t="str">
        <f>IF(Table2[[#This Row],[In GSM?]],_xlfn.TEXTAFTER(Table2[[#This Row],[rxn]],"RXN-",,,,"BIOMASS_RT_CLIM"),"")</f>
        <v/>
      </c>
      <c r="K360" s="1" t="str">
        <f>IF(Table2[[#This Row],[In GSM?]],_xlfn.TEXTBEFORE(SUBSTITUTE(Table2[[#This Row],[rxn name]],"_REV-","_FWD-"),"_FWD-",,,,Table2[[#This Row],[rxn name]]),"")</f>
        <v/>
      </c>
      <c r="L360" s="1" t="str">
        <f>IF(Table2[[#This Row],[In GSM?]],_xlfn.TEXTBEFORE(_xlfn.TEXTAFTER(Table2[[#This Row],[rxn name]],Table2[[#This Row],[b4 FWD/REV]]&amp;"_",,,,"FWD"),"-",,,,"FWD"),"")</f>
        <v/>
      </c>
      <c r="M360" s="1" t="str" cm="1">
        <f t="array" ref="M360">IF(Table2[[#This Row],[In GSM?]],_xlfn.SWITCH(Table2[[#This Row],[dir]],"FWD",Table2[[#This Row],[max]],"REV",-Table2[[#This Row],[min]])/1000,"")</f>
        <v/>
      </c>
      <c r="N360" s="1" t="str" cm="1">
        <f t="array" ref="N360">IF(Table2[[#This Row],[In GSM?]],_xlfn.SWITCH(Table2[[#This Row],[dir]],"FWD",Table2[[#This Row],[min]],"REV",-Table2[[#This Row],[max]])/1000,"")</f>
        <v/>
      </c>
      <c r="V360" s="5"/>
    </row>
    <row r="361" spans="1:22" ht="17" x14ac:dyDescent="0.25">
      <c r="A361" t="s">
        <v>1462</v>
      </c>
      <c r="B361">
        <v>0</v>
      </c>
      <c r="C361">
        <v>1.4940856480428599</v>
      </c>
      <c r="E361" s="5" t="s">
        <v>3798</v>
      </c>
      <c r="F361" s="1" t="str">
        <f t="shared" si="15"/>
        <v>PROSYN-rt0172</v>
      </c>
      <c r="G361" s="1">
        <f t="shared" si="16"/>
        <v>0</v>
      </c>
      <c r="H361" s="1">
        <f t="shared" si="17"/>
        <v>0</v>
      </c>
      <c r="I361" s="1" t="b">
        <f>OR(LEFT(Table2[[#This Row],[rxn]],4)="RXN-",Table2[[#This Row],[rxn]]="BIOSYN-BIODILAERO")</f>
        <v>0</v>
      </c>
      <c r="J361" s="1" t="str">
        <f>IF(Table2[[#This Row],[In GSM?]],_xlfn.TEXTAFTER(Table2[[#This Row],[rxn]],"RXN-",,,,"BIOMASS_RT_CLIM"),"")</f>
        <v/>
      </c>
      <c r="K361" s="1" t="str">
        <f>IF(Table2[[#This Row],[In GSM?]],_xlfn.TEXTBEFORE(SUBSTITUTE(Table2[[#This Row],[rxn name]],"_REV-","_FWD-"),"_FWD-",,,,Table2[[#This Row],[rxn name]]),"")</f>
        <v/>
      </c>
      <c r="L361" s="1" t="str">
        <f>IF(Table2[[#This Row],[In GSM?]],_xlfn.TEXTBEFORE(_xlfn.TEXTAFTER(Table2[[#This Row],[rxn name]],Table2[[#This Row],[b4 FWD/REV]]&amp;"_",,,,"FWD"),"-",,,,"FWD"),"")</f>
        <v/>
      </c>
      <c r="M361" s="1" t="str" cm="1">
        <f t="array" ref="M361">IF(Table2[[#This Row],[In GSM?]],_xlfn.SWITCH(Table2[[#This Row],[dir]],"FWD",Table2[[#This Row],[max]],"REV",-Table2[[#This Row],[min]])/1000,"")</f>
        <v/>
      </c>
      <c r="N361" s="1" t="str" cm="1">
        <f t="array" ref="N361">IF(Table2[[#This Row],[In GSM?]],_xlfn.SWITCH(Table2[[#This Row],[dir]],"FWD",Table2[[#This Row],[min]],"REV",-Table2[[#This Row],[max]])/1000,"")</f>
        <v/>
      </c>
      <c r="V361" s="5"/>
    </row>
    <row r="362" spans="1:22" ht="17" x14ac:dyDescent="0.25">
      <c r="A362" t="s">
        <v>1463</v>
      </c>
      <c r="B362">
        <v>0</v>
      </c>
      <c r="C362">
        <v>0</v>
      </c>
      <c r="E362" s="5" t="s">
        <v>124</v>
      </c>
      <c r="F362" s="1" t="str">
        <f t="shared" si="15"/>
        <v>PROSYN-rt0174</v>
      </c>
      <c r="G362" s="1">
        <f t="shared" si="16"/>
        <v>0</v>
      </c>
      <c r="H362" s="1">
        <f t="shared" si="17"/>
        <v>0</v>
      </c>
      <c r="I362" s="1" t="b">
        <f>OR(LEFT(Table2[[#This Row],[rxn]],4)="RXN-",Table2[[#This Row],[rxn]]="BIOSYN-BIODILAERO")</f>
        <v>0</v>
      </c>
      <c r="J362" s="1" t="str">
        <f>IF(Table2[[#This Row],[In GSM?]],_xlfn.TEXTAFTER(Table2[[#This Row],[rxn]],"RXN-",,,,"BIOMASS_RT_CLIM"),"")</f>
        <v/>
      </c>
      <c r="K362" s="1" t="str">
        <f>IF(Table2[[#This Row],[In GSM?]],_xlfn.TEXTBEFORE(SUBSTITUTE(Table2[[#This Row],[rxn name]],"_REV-","_FWD-"),"_FWD-",,,,Table2[[#This Row],[rxn name]]),"")</f>
        <v/>
      </c>
      <c r="L362" s="1" t="str">
        <f>IF(Table2[[#This Row],[In GSM?]],_xlfn.TEXTBEFORE(_xlfn.TEXTAFTER(Table2[[#This Row],[rxn name]],Table2[[#This Row],[b4 FWD/REV]]&amp;"_",,,,"FWD"),"-",,,,"FWD"),"")</f>
        <v/>
      </c>
      <c r="M362" s="1" t="str" cm="1">
        <f t="array" ref="M362">IF(Table2[[#This Row],[In GSM?]],_xlfn.SWITCH(Table2[[#This Row],[dir]],"FWD",Table2[[#This Row],[max]],"REV",-Table2[[#This Row],[min]])/1000,"")</f>
        <v/>
      </c>
      <c r="N362" s="1" t="str" cm="1">
        <f t="array" ref="N362">IF(Table2[[#This Row],[In GSM?]],_xlfn.SWITCH(Table2[[#This Row],[dir]],"FWD",Table2[[#This Row],[min]],"REV",-Table2[[#This Row],[max]])/1000,"")</f>
        <v/>
      </c>
      <c r="V362" s="5"/>
    </row>
    <row r="363" spans="1:22" ht="17" x14ac:dyDescent="0.25">
      <c r="A363" t="s">
        <v>1464</v>
      </c>
      <c r="B363">
        <v>0</v>
      </c>
      <c r="C363">
        <v>0</v>
      </c>
      <c r="E363" s="5" t="s">
        <v>125</v>
      </c>
      <c r="F363" s="1" t="str">
        <f t="shared" si="15"/>
        <v>PROSYN-rt0180</v>
      </c>
      <c r="G363" s="1">
        <f t="shared" si="16"/>
        <v>0</v>
      </c>
      <c r="H363" s="1">
        <f t="shared" si="17"/>
        <v>0</v>
      </c>
      <c r="I363" s="1" t="b">
        <f>OR(LEFT(Table2[[#This Row],[rxn]],4)="RXN-",Table2[[#This Row],[rxn]]="BIOSYN-BIODILAERO")</f>
        <v>0</v>
      </c>
      <c r="J363" s="1" t="str">
        <f>IF(Table2[[#This Row],[In GSM?]],_xlfn.TEXTAFTER(Table2[[#This Row],[rxn]],"RXN-",,,,"BIOMASS_RT_CLIM"),"")</f>
        <v/>
      </c>
      <c r="K363" s="1" t="str">
        <f>IF(Table2[[#This Row],[In GSM?]],_xlfn.TEXTBEFORE(SUBSTITUTE(Table2[[#This Row],[rxn name]],"_REV-","_FWD-"),"_FWD-",,,,Table2[[#This Row],[rxn name]]),"")</f>
        <v/>
      </c>
      <c r="L363" s="1" t="str">
        <f>IF(Table2[[#This Row],[In GSM?]],_xlfn.TEXTBEFORE(_xlfn.TEXTAFTER(Table2[[#This Row],[rxn name]],Table2[[#This Row],[b4 FWD/REV]]&amp;"_",,,,"FWD"),"-",,,,"FWD"),"")</f>
        <v/>
      </c>
      <c r="M363" s="1" t="str" cm="1">
        <f t="array" ref="M363">IF(Table2[[#This Row],[In GSM?]],_xlfn.SWITCH(Table2[[#This Row],[dir]],"FWD",Table2[[#This Row],[max]],"REV",-Table2[[#This Row],[min]])/1000,"")</f>
        <v/>
      </c>
      <c r="N363" s="1" t="str" cm="1">
        <f t="array" ref="N363">IF(Table2[[#This Row],[In GSM?]],_xlfn.SWITCH(Table2[[#This Row],[dir]],"FWD",Table2[[#This Row],[min]],"REV",-Table2[[#This Row],[max]])/1000,"")</f>
        <v/>
      </c>
      <c r="V363" s="5"/>
    </row>
    <row r="364" spans="1:22" ht="17" x14ac:dyDescent="0.25">
      <c r="A364" t="s">
        <v>1465</v>
      </c>
      <c r="B364">
        <v>0</v>
      </c>
      <c r="C364">
        <v>0</v>
      </c>
      <c r="E364" s="5" t="s">
        <v>126</v>
      </c>
      <c r="F364" s="1" t="str">
        <f t="shared" si="15"/>
        <v>PROSYN-rt0201</v>
      </c>
      <c r="G364" s="1">
        <f t="shared" si="16"/>
        <v>0</v>
      </c>
      <c r="H364" s="1">
        <f t="shared" si="17"/>
        <v>0</v>
      </c>
      <c r="I364" s="1" t="b">
        <f>OR(LEFT(Table2[[#This Row],[rxn]],4)="RXN-",Table2[[#This Row],[rxn]]="BIOSYN-BIODILAERO")</f>
        <v>0</v>
      </c>
      <c r="J364" s="1" t="str">
        <f>IF(Table2[[#This Row],[In GSM?]],_xlfn.TEXTAFTER(Table2[[#This Row],[rxn]],"RXN-",,,,"BIOMASS_RT_CLIM"),"")</f>
        <v/>
      </c>
      <c r="K364" s="1" t="str">
        <f>IF(Table2[[#This Row],[In GSM?]],_xlfn.TEXTBEFORE(SUBSTITUTE(Table2[[#This Row],[rxn name]],"_REV-","_FWD-"),"_FWD-",,,,Table2[[#This Row],[rxn name]]),"")</f>
        <v/>
      </c>
      <c r="L364" s="1" t="str">
        <f>IF(Table2[[#This Row],[In GSM?]],_xlfn.TEXTBEFORE(_xlfn.TEXTAFTER(Table2[[#This Row],[rxn name]],Table2[[#This Row],[b4 FWD/REV]]&amp;"_",,,,"FWD"),"-",,,,"FWD"),"")</f>
        <v/>
      </c>
      <c r="M364" s="1" t="str" cm="1">
        <f t="array" ref="M364">IF(Table2[[#This Row],[In GSM?]],_xlfn.SWITCH(Table2[[#This Row],[dir]],"FWD",Table2[[#This Row],[max]],"REV",-Table2[[#This Row],[min]])/1000,"")</f>
        <v/>
      </c>
      <c r="N364" s="1" t="str" cm="1">
        <f t="array" ref="N364">IF(Table2[[#This Row],[In GSM?]],_xlfn.SWITCH(Table2[[#This Row],[dir]],"FWD",Table2[[#This Row],[min]],"REV",-Table2[[#This Row],[max]])/1000,"")</f>
        <v/>
      </c>
      <c r="V364" s="5"/>
    </row>
    <row r="365" spans="1:22" ht="17" x14ac:dyDescent="0.25">
      <c r="A365" t="s">
        <v>1466</v>
      </c>
      <c r="B365">
        <v>0</v>
      </c>
      <c r="C365">
        <v>0</v>
      </c>
      <c r="E365" s="5" t="s">
        <v>3799</v>
      </c>
      <c r="F365" s="1" t="str">
        <f t="shared" si="15"/>
        <v>PROSYN-rt0207_c</v>
      </c>
      <c r="G365" s="1">
        <f t="shared" si="16"/>
        <v>0</v>
      </c>
      <c r="H365" s="1">
        <f t="shared" si="17"/>
        <v>0</v>
      </c>
      <c r="I365" s="1" t="b">
        <f>OR(LEFT(Table2[[#This Row],[rxn]],4)="RXN-",Table2[[#This Row],[rxn]]="BIOSYN-BIODILAERO")</f>
        <v>0</v>
      </c>
      <c r="J365" s="1" t="str">
        <f>IF(Table2[[#This Row],[In GSM?]],_xlfn.TEXTAFTER(Table2[[#This Row],[rxn]],"RXN-",,,,"BIOMASS_RT_CLIM"),"")</f>
        <v/>
      </c>
      <c r="K365" s="1" t="str">
        <f>IF(Table2[[#This Row],[In GSM?]],_xlfn.TEXTBEFORE(SUBSTITUTE(Table2[[#This Row],[rxn name]],"_REV-","_FWD-"),"_FWD-",,,,Table2[[#This Row],[rxn name]]),"")</f>
        <v/>
      </c>
      <c r="L365" s="1" t="str">
        <f>IF(Table2[[#This Row],[In GSM?]],_xlfn.TEXTBEFORE(_xlfn.TEXTAFTER(Table2[[#This Row],[rxn name]],Table2[[#This Row],[b4 FWD/REV]]&amp;"_",,,,"FWD"),"-",,,,"FWD"),"")</f>
        <v/>
      </c>
      <c r="M365" s="1" t="str" cm="1">
        <f t="array" ref="M365">IF(Table2[[#This Row],[In GSM?]],_xlfn.SWITCH(Table2[[#This Row],[dir]],"FWD",Table2[[#This Row],[max]],"REV",-Table2[[#This Row],[min]])/1000,"")</f>
        <v/>
      </c>
      <c r="N365" s="1" t="str" cm="1">
        <f t="array" ref="N365">IF(Table2[[#This Row],[In GSM?]],_xlfn.SWITCH(Table2[[#This Row],[dir]],"FWD",Table2[[#This Row],[min]],"REV",-Table2[[#This Row],[max]])/1000,"")</f>
        <v/>
      </c>
      <c r="V365" s="5"/>
    </row>
    <row r="366" spans="1:22" ht="17" x14ac:dyDescent="0.25">
      <c r="A366" t="s">
        <v>1467</v>
      </c>
      <c r="B366">
        <v>0</v>
      </c>
      <c r="C366">
        <v>0</v>
      </c>
      <c r="E366" s="5" t="s">
        <v>3800</v>
      </c>
      <c r="F366" s="1" t="str">
        <f t="shared" si="15"/>
        <v>PROSYN-rt0207_m</v>
      </c>
      <c r="G366" s="1">
        <f t="shared" si="16"/>
        <v>0</v>
      </c>
      <c r="H366" s="1">
        <f t="shared" si="17"/>
        <v>0</v>
      </c>
      <c r="I366" s="1" t="b">
        <f>OR(LEFT(Table2[[#This Row],[rxn]],4)="RXN-",Table2[[#This Row],[rxn]]="BIOSYN-BIODILAERO")</f>
        <v>0</v>
      </c>
      <c r="J366" s="1" t="str">
        <f>IF(Table2[[#This Row],[In GSM?]],_xlfn.TEXTAFTER(Table2[[#This Row],[rxn]],"RXN-",,,,"BIOMASS_RT_CLIM"),"")</f>
        <v/>
      </c>
      <c r="K366" s="1" t="str">
        <f>IF(Table2[[#This Row],[In GSM?]],_xlfn.TEXTBEFORE(SUBSTITUTE(Table2[[#This Row],[rxn name]],"_REV-","_FWD-"),"_FWD-",,,,Table2[[#This Row],[rxn name]]),"")</f>
        <v/>
      </c>
      <c r="L366" s="1" t="str">
        <f>IF(Table2[[#This Row],[In GSM?]],_xlfn.TEXTBEFORE(_xlfn.TEXTAFTER(Table2[[#This Row],[rxn name]],Table2[[#This Row],[b4 FWD/REV]]&amp;"_",,,,"FWD"),"-",,,,"FWD"),"")</f>
        <v/>
      </c>
      <c r="M366" s="1" t="str" cm="1">
        <f t="array" ref="M366">IF(Table2[[#This Row],[In GSM?]],_xlfn.SWITCH(Table2[[#This Row],[dir]],"FWD",Table2[[#This Row],[max]],"REV",-Table2[[#This Row],[min]])/1000,"")</f>
        <v/>
      </c>
      <c r="N366" s="1" t="str" cm="1">
        <f t="array" ref="N366">IF(Table2[[#This Row],[In GSM?]],_xlfn.SWITCH(Table2[[#This Row],[dir]],"FWD",Table2[[#This Row],[min]],"REV",-Table2[[#This Row],[max]])/1000,"")</f>
        <v/>
      </c>
      <c r="V366" s="5"/>
    </row>
    <row r="367" spans="1:22" ht="17" x14ac:dyDescent="0.25">
      <c r="A367" t="s">
        <v>1468</v>
      </c>
      <c r="B367">
        <v>2.20744999999999E-2</v>
      </c>
      <c r="C367">
        <v>0.98198872463978604</v>
      </c>
      <c r="E367" s="5" t="s">
        <v>3801</v>
      </c>
      <c r="F367" s="1" t="str">
        <f t="shared" si="15"/>
        <v>PROSYN-rt0208</v>
      </c>
      <c r="G367" s="1">
        <f t="shared" si="16"/>
        <v>0</v>
      </c>
      <c r="H367" s="1">
        <f t="shared" si="17"/>
        <v>0</v>
      </c>
      <c r="I367" s="1" t="b">
        <f>OR(LEFT(Table2[[#This Row],[rxn]],4)="RXN-",Table2[[#This Row],[rxn]]="BIOSYN-BIODILAERO")</f>
        <v>0</v>
      </c>
      <c r="J367" s="1" t="str">
        <f>IF(Table2[[#This Row],[In GSM?]],_xlfn.TEXTAFTER(Table2[[#This Row],[rxn]],"RXN-",,,,"BIOMASS_RT_CLIM"),"")</f>
        <v/>
      </c>
      <c r="K367" s="1" t="str">
        <f>IF(Table2[[#This Row],[In GSM?]],_xlfn.TEXTBEFORE(SUBSTITUTE(Table2[[#This Row],[rxn name]],"_REV-","_FWD-"),"_FWD-",,,,Table2[[#This Row],[rxn name]]),"")</f>
        <v/>
      </c>
      <c r="L367" s="1" t="str">
        <f>IF(Table2[[#This Row],[In GSM?]],_xlfn.TEXTBEFORE(_xlfn.TEXTAFTER(Table2[[#This Row],[rxn name]],Table2[[#This Row],[b4 FWD/REV]]&amp;"_",,,,"FWD"),"-",,,,"FWD"),"")</f>
        <v/>
      </c>
      <c r="M367" s="1" t="str" cm="1">
        <f t="array" ref="M367">IF(Table2[[#This Row],[In GSM?]],_xlfn.SWITCH(Table2[[#This Row],[dir]],"FWD",Table2[[#This Row],[max]],"REV",-Table2[[#This Row],[min]])/1000,"")</f>
        <v/>
      </c>
      <c r="N367" s="1" t="str" cm="1">
        <f t="array" ref="N367">IF(Table2[[#This Row],[In GSM?]],_xlfn.SWITCH(Table2[[#This Row],[dir]],"FWD",Table2[[#This Row],[min]],"REV",-Table2[[#This Row],[max]])/1000,"")</f>
        <v/>
      </c>
      <c r="V367" s="5"/>
    </row>
    <row r="368" spans="1:22" ht="17" x14ac:dyDescent="0.25">
      <c r="A368" t="s">
        <v>1469</v>
      </c>
      <c r="B368">
        <v>0</v>
      </c>
      <c r="C368">
        <v>78.866157543808697</v>
      </c>
      <c r="E368" s="5" t="s">
        <v>3802</v>
      </c>
      <c r="F368" s="1" t="str">
        <f t="shared" si="15"/>
        <v>PROSYN-rt0211</v>
      </c>
      <c r="G368" s="1">
        <f t="shared" si="16"/>
        <v>0.55555555999999995</v>
      </c>
      <c r="H368" s="1">
        <f t="shared" si="17"/>
        <v>0</v>
      </c>
      <c r="I368" s="1" t="b">
        <f>OR(LEFT(Table2[[#This Row],[rxn]],4)="RXN-",Table2[[#This Row],[rxn]]="BIOSYN-BIODILAERO")</f>
        <v>0</v>
      </c>
      <c r="J368" s="1" t="str">
        <f>IF(Table2[[#This Row],[In GSM?]],_xlfn.TEXTAFTER(Table2[[#This Row],[rxn]],"RXN-",,,,"BIOMASS_RT_CLIM"),"")</f>
        <v/>
      </c>
      <c r="K368" s="1" t="str">
        <f>IF(Table2[[#This Row],[In GSM?]],_xlfn.TEXTBEFORE(SUBSTITUTE(Table2[[#This Row],[rxn name]],"_REV-","_FWD-"),"_FWD-",,,,Table2[[#This Row],[rxn name]]),"")</f>
        <v/>
      </c>
      <c r="L368" s="1" t="str">
        <f>IF(Table2[[#This Row],[In GSM?]],_xlfn.TEXTBEFORE(_xlfn.TEXTAFTER(Table2[[#This Row],[rxn name]],Table2[[#This Row],[b4 FWD/REV]]&amp;"_",,,,"FWD"),"-",,,,"FWD"),"")</f>
        <v/>
      </c>
      <c r="M368" s="1" t="str" cm="1">
        <f t="array" ref="M368">IF(Table2[[#This Row],[In GSM?]],_xlfn.SWITCH(Table2[[#This Row],[dir]],"FWD",Table2[[#This Row],[max]],"REV",-Table2[[#This Row],[min]])/1000,"")</f>
        <v/>
      </c>
      <c r="N368" s="1" t="str" cm="1">
        <f t="array" ref="N368">IF(Table2[[#This Row],[In GSM?]],_xlfn.SWITCH(Table2[[#This Row],[dir]],"FWD",Table2[[#This Row],[min]],"REV",-Table2[[#This Row],[max]])/1000,"")</f>
        <v/>
      </c>
      <c r="V368" s="5"/>
    </row>
    <row r="369" spans="1:22" ht="17" x14ac:dyDescent="0.25">
      <c r="A369" t="s">
        <v>1470</v>
      </c>
      <c r="B369">
        <v>0</v>
      </c>
      <c r="C369">
        <v>78.866157543808697</v>
      </c>
      <c r="E369" s="5" t="s">
        <v>127</v>
      </c>
      <c r="F369" s="1" t="str">
        <f t="shared" si="15"/>
        <v>PROWASTE-rt0004</v>
      </c>
      <c r="G369" s="1">
        <f t="shared" si="16"/>
        <v>0</v>
      </c>
      <c r="H369" s="1">
        <f t="shared" si="17"/>
        <v>0</v>
      </c>
      <c r="I369" s="1" t="b">
        <f>OR(LEFT(Table2[[#This Row],[rxn]],4)="RXN-",Table2[[#This Row],[rxn]]="BIOSYN-BIODILAERO")</f>
        <v>0</v>
      </c>
      <c r="J369" s="1" t="str">
        <f>IF(Table2[[#This Row],[In GSM?]],_xlfn.TEXTAFTER(Table2[[#This Row],[rxn]],"RXN-",,,,"BIOMASS_RT_CLIM"),"")</f>
        <v/>
      </c>
      <c r="K369" s="1" t="str">
        <f>IF(Table2[[#This Row],[In GSM?]],_xlfn.TEXTBEFORE(SUBSTITUTE(Table2[[#This Row],[rxn name]],"_REV-","_FWD-"),"_FWD-",,,,Table2[[#This Row],[rxn name]]),"")</f>
        <v/>
      </c>
      <c r="L369" s="1" t="str">
        <f>IF(Table2[[#This Row],[In GSM?]],_xlfn.TEXTBEFORE(_xlfn.TEXTAFTER(Table2[[#This Row],[rxn name]],Table2[[#This Row],[b4 FWD/REV]]&amp;"_",,,,"FWD"),"-",,,,"FWD"),"")</f>
        <v/>
      </c>
      <c r="M369" s="1" t="str" cm="1">
        <f t="array" ref="M369">IF(Table2[[#This Row],[In GSM?]],_xlfn.SWITCH(Table2[[#This Row],[dir]],"FWD",Table2[[#This Row],[max]],"REV",-Table2[[#This Row],[min]])/1000,"")</f>
        <v/>
      </c>
      <c r="N369" s="1" t="str" cm="1">
        <f t="array" ref="N369">IF(Table2[[#This Row],[In GSM?]],_xlfn.SWITCH(Table2[[#This Row],[dir]],"FWD",Table2[[#This Row],[min]],"REV",-Table2[[#This Row],[max]])/1000,"")</f>
        <v/>
      </c>
      <c r="V369" s="5"/>
    </row>
    <row r="370" spans="1:22" ht="17" x14ac:dyDescent="0.25">
      <c r="A370" t="s">
        <v>1471</v>
      </c>
      <c r="B370">
        <v>0</v>
      </c>
      <c r="C370">
        <v>157.732315087617</v>
      </c>
      <c r="E370" s="5" t="s">
        <v>128</v>
      </c>
      <c r="F370" s="1" t="str">
        <f t="shared" si="15"/>
        <v>PROWASTE-rt0008</v>
      </c>
      <c r="G370" s="1">
        <f t="shared" si="16"/>
        <v>0</v>
      </c>
      <c r="H370" s="1">
        <f t="shared" si="17"/>
        <v>0</v>
      </c>
      <c r="I370" s="1" t="b">
        <f>OR(LEFT(Table2[[#This Row],[rxn]],4)="RXN-",Table2[[#This Row],[rxn]]="BIOSYN-BIODILAERO")</f>
        <v>0</v>
      </c>
      <c r="J370" s="1" t="str">
        <f>IF(Table2[[#This Row],[In GSM?]],_xlfn.TEXTAFTER(Table2[[#This Row],[rxn]],"RXN-",,,,"BIOMASS_RT_CLIM"),"")</f>
        <v/>
      </c>
      <c r="K370" s="1" t="str">
        <f>IF(Table2[[#This Row],[In GSM?]],_xlfn.TEXTBEFORE(SUBSTITUTE(Table2[[#This Row],[rxn name]],"_REV-","_FWD-"),"_FWD-",,,,Table2[[#This Row],[rxn name]]),"")</f>
        <v/>
      </c>
      <c r="L370" s="1" t="str">
        <f>IF(Table2[[#This Row],[In GSM?]],_xlfn.TEXTBEFORE(_xlfn.TEXTAFTER(Table2[[#This Row],[rxn name]],Table2[[#This Row],[b4 FWD/REV]]&amp;"_",,,,"FWD"),"-",,,,"FWD"),"")</f>
        <v/>
      </c>
      <c r="M370" s="1" t="str" cm="1">
        <f t="array" ref="M370">IF(Table2[[#This Row],[In GSM?]],_xlfn.SWITCH(Table2[[#This Row],[dir]],"FWD",Table2[[#This Row],[max]],"REV",-Table2[[#This Row],[min]])/1000,"")</f>
        <v/>
      </c>
      <c r="N370" s="1" t="str" cm="1">
        <f t="array" ref="N370">IF(Table2[[#This Row],[In GSM?]],_xlfn.SWITCH(Table2[[#This Row],[dir]],"FWD",Table2[[#This Row],[min]],"REV",-Table2[[#This Row],[max]])/1000,"")</f>
        <v/>
      </c>
      <c r="V370" s="5"/>
    </row>
    <row r="371" spans="1:22" ht="17" x14ac:dyDescent="0.25">
      <c r="A371" t="s">
        <v>1472</v>
      </c>
      <c r="B371">
        <v>0</v>
      </c>
      <c r="C371">
        <v>26.003468534892001</v>
      </c>
      <c r="E371" s="5" t="s">
        <v>129</v>
      </c>
      <c r="F371" s="1" t="str">
        <f t="shared" si="15"/>
        <v>PROWASTE-rt0017</v>
      </c>
      <c r="G371" s="1">
        <f t="shared" si="16"/>
        <v>0</v>
      </c>
      <c r="H371" s="1">
        <f t="shared" si="17"/>
        <v>0</v>
      </c>
      <c r="I371" s="1" t="b">
        <f>OR(LEFT(Table2[[#This Row],[rxn]],4)="RXN-",Table2[[#This Row],[rxn]]="BIOSYN-BIODILAERO")</f>
        <v>0</v>
      </c>
      <c r="J371" s="1" t="str">
        <f>IF(Table2[[#This Row],[In GSM?]],_xlfn.TEXTAFTER(Table2[[#This Row],[rxn]],"RXN-",,,,"BIOMASS_RT_CLIM"),"")</f>
        <v/>
      </c>
      <c r="K371" s="1" t="str">
        <f>IF(Table2[[#This Row],[In GSM?]],_xlfn.TEXTBEFORE(SUBSTITUTE(Table2[[#This Row],[rxn name]],"_REV-","_FWD-"),"_FWD-",,,,Table2[[#This Row],[rxn name]]),"")</f>
        <v/>
      </c>
      <c r="L371" s="1" t="str">
        <f>IF(Table2[[#This Row],[In GSM?]],_xlfn.TEXTBEFORE(_xlfn.TEXTAFTER(Table2[[#This Row],[rxn name]],Table2[[#This Row],[b4 FWD/REV]]&amp;"_",,,,"FWD"),"-",,,,"FWD"),"")</f>
        <v/>
      </c>
      <c r="M371" s="1" t="str" cm="1">
        <f t="array" ref="M371">IF(Table2[[#This Row],[In GSM?]],_xlfn.SWITCH(Table2[[#This Row],[dir]],"FWD",Table2[[#This Row],[max]],"REV",-Table2[[#This Row],[min]])/1000,"")</f>
        <v/>
      </c>
      <c r="N371" s="1" t="str" cm="1">
        <f t="array" ref="N371">IF(Table2[[#This Row],[In GSM?]],_xlfn.SWITCH(Table2[[#This Row],[dir]],"FWD",Table2[[#This Row],[min]],"REV",-Table2[[#This Row],[max]])/1000,"")</f>
        <v/>
      </c>
      <c r="V371" s="5"/>
    </row>
    <row r="372" spans="1:22" ht="17" x14ac:dyDescent="0.25">
      <c r="A372" t="s">
        <v>1473</v>
      </c>
      <c r="B372">
        <v>-21.134626834891399</v>
      </c>
      <c r="C372">
        <v>4.8688416999999999</v>
      </c>
      <c r="E372" s="5" t="s">
        <v>130</v>
      </c>
      <c r="F372" s="1" t="str">
        <f t="shared" si="15"/>
        <v>PROWASTE-rt0018</v>
      </c>
      <c r="G372" s="1">
        <f t="shared" si="16"/>
        <v>0</v>
      </c>
      <c r="H372" s="1">
        <f t="shared" si="17"/>
        <v>0</v>
      </c>
      <c r="I372" s="1" t="b">
        <f>OR(LEFT(Table2[[#This Row],[rxn]],4)="RXN-",Table2[[#This Row],[rxn]]="BIOSYN-BIODILAERO")</f>
        <v>0</v>
      </c>
      <c r="J372" s="1" t="str">
        <f>IF(Table2[[#This Row],[In GSM?]],_xlfn.TEXTAFTER(Table2[[#This Row],[rxn]],"RXN-",,,,"BIOMASS_RT_CLIM"),"")</f>
        <v/>
      </c>
      <c r="K372" s="1" t="str">
        <f>IF(Table2[[#This Row],[In GSM?]],_xlfn.TEXTBEFORE(SUBSTITUTE(Table2[[#This Row],[rxn name]],"_REV-","_FWD-"),"_FWD-",,,,Table2[[#This Row],[rxn name]]),"")</f>
        <v/>
      </c>
      <c r="L372" s="1" t="str">
        <f>IF(Table2[[#This Row],[In GSM?]],_xlfn.TEXTBEFORE(_xlfn.TEXTAFTER(Table2[[#This Row],[rxn name]],Table2[[#This Row],[b4 FWD/REV]]&amp;"_",,,,"FWD"),"-",,,,"FWD"),"")</f>
        <v/>
      </c>
      <c r="M372" s="1" t="str" cm="1">
        <f t="array" ref="M372">IF(Table2[[#This Row],[In GSM?]],_xlfn.SWITCH(Table2[[#This Row],[dir]],"FWD",Table2[[#This Row],[max]],"REV",-Table2[[#This Row],[min]])/1000,"")</f>
        <v/>
      </c>
      <c r="N372" s="1" t="str" cm="1">
        <f t="array" ref="N372">IF(Table2[[#This Row],[In GSM?]],_xlfn.SWITCH(Table2[[#This Row],[dir]],"FWD",Table2[[#This Row],[min]],"REV",-Table2[[#This Row],[max]])/1000,"")</f>
        <v/>
      </c>
      <c r="V372" s="5"/>
    </row>
    <row r="373" spans="1:22" ht="17" x14ac:dyDescent="0.25">
      <c r="A373" t="s">
        <v>1474</v>
      </c>
      <c r="B373">
        <v>0</v>
      </c>
      <c r="C373">
        <v>9.7028500023878106</v>
      </c>
      <c r="E373" s="5" t="s">
        <v>131</v>
      </c>
      <c r="F373" s="1" t="str">
        <f t="shared" si="15"/>
        <v>PROWASTE-rt0027</v>
      </c>
      <c r="G373" s="1">
        <f t="shared" si="16"/>
        <v>0</v>
      </c>
      <c r="H373" s="1">
        <f t="shared" si="17"/>
        <v>0</v>
      </c>
      <c r="I373" s="1" t="b">
        <f>OR(LEFT(Table2[[#This Row],[rxn]],4)="RXN-",Table2[[#This Row],[rxn]]="BIOSYN-BIODILAERO")</f>
        <v>0</v>
      </c>
      <c r="J373" s="1" t="str">
        <f>IF(Table2[[#This Row],[In GSM?]],_xlfn.TEXTAFTER(Table2[[#This Row],[rxn]],"RXN-",,,,"BIOMASS_RT_CLIM"),"")</f>
        <v/>
      </c>
      <c r="K373" s="1" t="str">
        <f>IF(Table2[[#This Row],[In GSM?]],_xlfn.TEXTBEFORE(SUBSTITUTE(Table2[[#This Row],[rxn name]],"_REV-","_FWD-"),"_FWD-",,,,Table2[[#This Row],[rxn name]]),"")</f>
        <v/>
      </c>
      <c r="L373" s="1" t="str">
        <f>IF(Table2[[#This Row],[In GSM?]],_xlfn.TEXTBEFORE(_xlfn.TEXTAFTER(Table2[[#This Row],[rxn name]],Table2[[#This Row],[b4 FWD/REV]]&amp;"_",,,,"FWD"),"-",,,,"FWD"),"")</f>
        <v/>
      </c>
      <c r="M373" s="1" t="str" cm="1">
        <f t="array" ref="M373">IF(Table2[[#This Row],[In GSM?]],_xlfn.SWITCH(Table2[[#This Row],[dir]],"FWD",Table2[[#This Row],[max]],"REV",-Table2[[#This Row],[min]])/1000,"")</f>
        <v/>
      </c>
      <c r="N373" s="1" t="str" cm="1">
        <f t="array" ref="N373">IF(Table2[[#This Row],[In GSM?]],_xlfn.SWITCH(Table2[[#This Row],[dir]],"FWD",Table2[[#This Row],[min]],"REV",-Table2[[#This Row],[max]])/1000,"")</f>
        <v/>
      </c>
      <c r="V373" s="5"/>
    </row>
    <row r="374" spans="1:22" ht="17" x14ac:dyDescent="0.25">
      <c r="A374" t="s">
        <v>1475</v>
      </c>
      <c r="B374">
        <v>0</v>
      </c>
      <c r="C374">
        <v>15.1840411818117</v>
      </c>
      <c r="E374" s="5" t="s">
        <v>132</v>
      </c>
      <c r="F374" s="1" t="str">
        <f t="shared" si="15"/>
        <v>PROWASTE-rt0031</v>
      </c>
      <c r="G374" s="1">
        <f t="shared" si="16"/>
        <v>0</v>
      </c>
      <c r="H374" s="1">
        <f t="shared" si="17"/>
        <v>0</v>
      </c>
      <c r="I374" s="1" t="b">
        <f>OR(LEFT(Table2[[#This Row],[rxn]],4)="RXN-",Table2[[#This Row],[rxn]]="BIOSYN-BIODILAERO")</f>
        <v>0</v>
      </c>
      <c r="J374" s="1" t="str">
        <f>IF(Table2[[#This Row],[In GSM?]],_xlfn.TEXTAFTER(Table2[[#This Row],[rxn]],"RXN-",,,,"BIOMASS_RT_CLIM"),"")</f>
        <v/>
      </c>
      <c r="K374" s="1" t="str">
        <f>IF(Table2[[#This Row],[In GSM?]],_xlfn.TEXTBEFORE(SUBSTITUTE(Table2[[#This Row],[rxn name]],"_REV-","_FWD-"),"_FWD-",,,,Table2[[#This Row],[rxn name]]),"")</f>
        <v/>
      </c>
      <c r="L374" s="1" t="str">
        <f>IF(Table2[[#This Row],[In GSM?]],_xlfn.TEXTBEFORE(_xlfn.TEXTAFTER(Table2[[#This Row],[rxn name]],Table2[[#This Row],[b4 FWD/REV]]&amp;"_",,,,"FWD"),"-",,,,"FWD"),"")</f>
        <v/>
      </c>
      <c r="M374" s="1" t="str" cm="1">
        <f t="array" ref="M374">IF(Table2[[#This Row],[In GSM?]],_xlfn.SWITCH(Table2[[#This Row],[dir]],"FWD",Table2[[#This Row],[max]],"REV",-Table2[[#This Row],[min]])/1000,"")</f>
        <v/>
      </c>
      <c r="N374" s="1" t="str" cm="1">
        <f t="array" ref="N374">IF(Table2[[#This Row],[In GSM?]],_xlfn.SWITCH(Table2[[#This Row],[dir]],"FWD",Table2[[#This Row],[min]],"REV",-Table2[[#This Row],[max]])/1000,"")</f>
        <v/>
      </c>
      <c r="V374" s="5"/>
    </row>
    <row r="375" spans="1:22" ht="17" x14ac:dyDescent="0.25">
      <c r="A375" t="s">
        <v>1476</v>
      </c>
      <c r="B375">
        <v>0</v>
      </c>
      <c r="C375">
        <v>183.67972724956201</v>
      </c>
      <c r="E375" s="5" t="s">
        <v>133</v>
      </c>
      <c r="F375" s="1" t="str">
        <f t="shared" si="15"/>
        <v>PROWASTE-rt0045</v>
      </c>
      <c r="G375" s="1">
        <f t="shared" si="16"/>
        <v>0</v>
      </c>
      <c r="H375" s="1">
        <f t="shared" si="17"/>
        <v>0</v>
      </c>
      <c r="I375" s="1" t="b">
        <f>OR(LEFT(Table2[[#This Row],[rxn]],4)="RXN-",Table2[[#This Row],[rxn]]="BIOSYN-BIODILAERO")</f>
        <v>0</v>
      </c>
      <c r="J375" s="1" t="str">
        <f>IF(Table2[[#This Row],[In GSM?]],_xlfn.TEXTAFTER(Table2[[#This Row],[rxn]],"RXN-",,,,"BIOMASS_RT_CLIM"),"")</f>
        <v/>
      </c>
      <c r="K375" s="1" t="str">
        <f>IF(Table2[[#This Row],[In GSM?]],_xlfn.TEXTBEFORE(SUBSTITUTE(Table2[[#This Row],[rxn name]],"_REV-","_FWD-"),"_FWD-",,,,Table2[[#This Row],[rxn name]]),"")</f>
        <v/>
      </c>
      <c r="L375" s="1" t="str">
        <f>IF(Table2[[#This Row],[In GSM?]],_xlfn.TEXTBEFORE(_xlfn.TEXTAFTER(Table2[[#This Row],[rxn name]],Table2[[#This Row],[b4 FWD/REV]]&amp;"_",,,,"FWD"),"-",,,,"FWD"),"")</f>
        <v/>
      </c>
      <c r="M375" s="1" t="str" cm="1">
        <f t="array" ref="M375">IF(Table2[[#This Row],[In GSM?]],_xlfn.SWITCH(Table2[[#This Row],[dir]],"FWD",Table2[[#This Row],[max]],"REV",-Table2[[#This Row],[min]])/1000,"")</f>
        <v/>
      </c>
      <c r="N375" s="1" t="str" cm="1">
        <f t="array" ref="N375">IF(Table2[[#This Row],[In GSM?]],_xlfn.SWITCH(Table2[[#This Row],[dir]],"FWD",Table2[[#This Row],[min]],"REV",-Table2[[#This Row],[max]])/1000,"")</f>
        <v/>
      </c>
      <c r="V375" s="5"/>
    </row>
    <row r="376" spans="1:22" ht="17" x14ac:dyDescent="0.25">
      <c r="A376" t="s">
        <v>1477</v>
      </c>
      <c r="B376">
        <v>0</v>
      </c>
      <c r="C376">
        <v>184.23262484956001</v>
      </c>
      <c r="E376" s="5" t="s">
        <v>134</v>
      </c>
      <c r="F376" s="1" t="str">
        <f t="shared" si="15"/>
        <v>PROWASTE-rt0063</v>
      </c>
      <c r="G376" s="1">
        <f t="shared" si="16"/>
        <v>0</v>
      </c>
      <c r="H376" s="1">
        <f t="shared" si="17"/>
        <v>0</v>
      </c>
      <c r="I376" s="1" t="b">
        <f>OR(LEFT(Table2[[#This Row],[rxn]],4)="RXN-",Table2[[#This Row],[rxn]]="BIOSYN-BIODILAERO")</f>
        <v>0</v>
      </c>
      <c r="J376" s="1" t="str">
        <f>IF(Table2[[#This Row],[In GSM?]],_xlfn.TEXTAFTER(Table2[[#This Row],[rxn]],"RXN-",,,,"BIOMASS_RT_CLIM"),"")</f>
        <v/>
      </c>
      <c r="K376" s="1" t="str">
        <f>IF(Table2[[#This Row],[In GSM?]],_xlfn.TEXTBEFORE(SUBSTITUTE(Table2[[#This Row],[rxn name]],"_REV-","_FWD-"),"_FWD-",,,,Table2[[#This Row],[rxn name]]),"")</f>
        <v/>
      </c>
      <c r="L376" s="1" t="str">
        <f>IF(Table2[[#This Row],[In GSM?]],_xlfn.TEXTBEFORE(_xlfn.TEXTAFTER(Table2[[#This Row],[rxn name]],Table2[[#This Row],[b4 FWD/REV]]&amp;"_",,,,"FWD"),"-",,,,"FWD"),"")</f>
        <v/>
      </c>
      <c r="M376" s="1" t="str" cm="1">
        <f t="array" ref="M376">IF(Table2[[#This Row],[In GSM?]],_xlfn.SWITCH(Table2[[#This Row],[dir]],"FWD",Table2[[#This Row],[max]],"REV",-Table2[[#This Row],[min]])/1000,"")</f>
        <v/>
      </c>
      <c r="N376" s="1" t="str" cm="1">
        <f t="array" ref="N376">IF(Table2[[#This Row],[In GSM?]],_xlfn.SWITCH(Table2[[#This Row],[dir]],"FWD",Table2[[#This Row],[min]],"REV",-Table2[[#This Row],[max]])/1000,"")</f>
        <v/>
      </c>
      <c r="V376" s="5"/>
    </row>
    <row r="377" spans="1:22" ht="17" x14ac:dyDescent="0.25">
      <c r="A377" t="s">
        <v>1478</v>
      </c>
      <c r="B377">
        <v>0</v>
      </c>
      <c r="C377">
        <v>157.732315087616</v>
      </c>
      <c r="E377" s="5" t="s">
        <v>135</v>
      </c>
      <c r="F377" s="1" t="str">
        <f t="shared" si="15"/>
        <v>PROWASTE-rt0066</v>
      </c>
      <c r="G377" s="1">
        <f t="shared" si="16"/>
        <v>0</v>
      </c>
      <c r="H377" s="1">
        <f t="shared" si="17"/>
        <v>0</v>
      </c>
      <c r="I377" s="1" t="b">
        <f>OR(LEFT(Table2[[#This Row],[rxn]],4)="RXN-",Table2[[#This Row],[rxn]]="BIOSYN-BIODILAERO")</f>
        <v>0</v>
      </c>
      <c r="J377" s="1" t="str">
        <f>IF(Table2[[#This Row],[In GSM?]],_xlfn.TEXTAFTER(Table2[[#This Row],[rxn]],"RXN-",,,,"BIOMASS_RT_CLIM"),"")</f>
        <v/>
      </c>
      <c r="K377" s="1" t="str">
        <f>IF(Table2[[#This Row],[In GSM?]],_xlfn.TEXTBEFORE(SUBSTITUTE(Table2[[#This Row],[rxn name]],"_REV-","_FWD-"),"_FWD-",,,,Table2[[#This Row],[rxn name]]),"")</f>
        <v/>
      </c>
      <c r="L377" s="1" t="str">
        <f>IF(Table2[[#This Row],[In GSM?]],_xlfn.TEXTBEFORE(_xlfn.TEXTAFTER(Table2[[#This Row],[rxn name]],Table2[[#This Row],[b4 FWD/REV]]&amp;"_",,,,"FWD"),"-",,,,"FWD"),"")</f>
        <v/>
      </c>
      <c r="M377" s="1" t="str" cm="1">
        <f t="array" ref="M377">IF(Table2[[#This Row],[In GSM?]],_xlfn.SWITCH(Table2[[#This Row],[dir]],"FWD",Table2[[#This Row],[max]],"REV",-Table2[[#This Row],[min]])/1000,"")</f>
        <v/>
      </c>
      <c r="N377" s="1" t="str" cm="1">
        <f t="array" ref="N377">IF(Table2[[#This Row],[In GSM?]],_xlfn.SWITCH(Table2[[#This Row],[dir]],"FWD",Table2[[#This Row],[min]],"REV",-Table2[[#This Row],[max]])/1000,"")</f>
        <v/>
      </c>
      <c r="V377" s="5"/>
    </row>
    <row r="378" spans="1:22" ht="17" x14ac:dyDescent="0.25">
      <c r="A378" t="s">
        <v>1479</v>
      </c>
      <c r="B378">
        <v>0</v>
      </c>
      <c r="C378">
        <v>9.7028500023877609</v>
      </c>
      <c r="E378" s="5" t="s">
        <v>136</v>
      </c>
      <c r="F378" s="1" t="str">
        <f t="shared" si="15"/>
        <v>PROWASTE-rt0073</v>
      </c>
      <c r="G378" s="1">
        <f t="shared" si="16"/>
        <v>0</v>
      </c>
      <c r="H378" s="1">
        <f t="shared" si="17"/>
        <v>0</v>
      </c>
      <c r="I378" s="1" t="b">
        <f>OR(LEFT(Table2[[#This Row],[rxn]],4)="RXN-",Table2[[#This Row],[rxn]]="BIOSYN-BIODILAERO")</f>
        <v>0</v>
      </c>
      <c r="J378" s="1" t="str">
        <f>IF(Table2[[#This Row],[In GSM?]],_xlfn.TEXTAFTER(Table2[[#This Row],[rxn]],"RXN-",,,,"BIOMASS_RT_CLIM"),"")</f>
        <v/>
      </c>
      <c r="K378" s="1" t="str">
        <f>IF(Table2[[#This Row],[In GSM?]],_xlfn.TEXTBEFORE(SUBSTITUTE(Table2[[#This Row],[rxn name]],"_REV-","_FWD-"),"_FWD-",,,,Table2[[#This Row],[rxn name]]),"")</f>
        <v/>
      </c>
      <c r="L378" s="1" t="str">
        <f>IF(Table2[[#This Row],[In GSM?]],_xlfn.TEXTBEFORE(_xlfn.TEXTAFTER(Table2[[#This Row],[rxn name]],Table2[[#This Row],[b4 FWD/REV]]&amp;"_",,,,"FWD"),"-",,,,"FWD"),"")</f>
        <v/>
      </c>
      <c r="M378" s="1" t="str" cm="1">
        <f t="array" ref="M378">IF(Table2[[#This Row],[In GSM?]],_xlfn.SWITCH(Table2[[#This Row],[dir]],"FWD",Table2[[#This Row],[max]],"REV",-Table2[[#This Row],[min]])/1000,"")</f>
        <v/>
      </c>
      <c r="N378" s="1" t="str" cm="1">
        <f t="array" ref="N378">IF(Table2[[#This Row],[In GSM?]],_xlfn.SWITCH(Table2[[#This Row],[dir]],"FWD",Table2[[#This Row],[min]],"REV",-Table2[[#This Row],[max]])/1000,"")</f>
        <v/>
      </c>
      <c r="V378" s="5"/>
    </row>
    <row r="379" spans="1:22" ht="17" x14ac:dyDescent="0.25">
      <c r="A379" t="s">
        <v>1480</v>
      </c>
      <c r="B379">
        <v>0</v>
      </c>
      <c r="C379">
        <v>157.732315087617</v>
      </c>
      <c r="E379" s="5" t="s">
        <v>137</v>
      </c>
      <c r="F379" s="1" t="str">
        <f t="shared" si="15"/>
        <v>PROWASTE-rt0075</v>
      </c>
      <c r="G379" s="1">
        <f t="shared" si="16"/>
        <v>0</v>
      </c>
      <c r="H379" s="1">
        <f t="shared" si="17"/>
        <v>0</v>
      </c>
      <c r="I379" s="1" t="b">
        <f>OR(LEFT(Table2[[#This Row],[rxn]],4)="RXN-",Table2[[#This Row],[rxn]]="BIOSYN-BIODILAERO")</f>
        <v>0</v>
      </c>
      <c r="J379" s="1" t="str">
        <f>IF(Table2[[#This Row],[In GSM?]],_xlfn.TEXTAFTER(Table2[[#This Row],[rxn]],"RXN-",,,,"BIOMASS_RT_CLIM"),"")</f>
        <v/>
      </c>
      <c r="K379" s="1" t="str">
        <f>IF(Table2[[#This Row],[In GSM?]],_xlfn.TEXTBEFORE(SUBSTITUTE(Table2[[#This Row],[rxn name]],"_REV-","_FWD-"),"_FWD-",,,,Table2[[#This Row],[rxn name]]),"")</f>
        <v/>
      </c>
      <c r="L379" s="1" t="str">
        <f>IF(Table2[[#This Row],[In GSM?]],_xlfn.TEXTBEFORE(_xlfn.TEXTAFTER(Table2[[#This Row],[rxn name]],Table2[[#This Row],[b4 FWD/REV]]&amp;"_",,,,"FWD"),"-",,,,"FWD"),"")</f>
        <v/>
      </c>
      <c r="M379" s="1" t="str" cm="1">
        <f t="array" ref="M379">IF(Table2[[#This Row],[In GSM?]],_xlfn.SWITCH(Table2[[#This Row],[dir]],"FWD",Table2[[#This Row],[max]],"REV",-Table2[[#This Row],[min]])/1000,"")</f>
        <v/>
      </c>
      <c r="N379" s="1" t="str" cm="1">
        <f t="array" ref="N379">IF(Table2[[#This Row],[In GSM?]],_xlfn.SWITCH(Table2[[#This Row],[dir]],"FWD",Table2[[#This Row],[min]],"REV",-Table2[[#This Row],[max]])/1000,"")</f>
        <v/>
      </c>
      <c r="V379" s="5"/>
    </row>
    <row r="380" spans="1:22" ht="17" x14ac:dyDescent="0.25">
      <c r="A380" t="s">
        <v>1481</v>
      </c>
      <c r="B380">
        <v>0.13393059999999099</v>
      </c>
      <c r="C380">
        <v>157.86695518761701</v>
      </c>
      <c r="E380" s="5" t="s">
        <v>138</v>
      </c>
      <c r="F380" s="1" t="str">
        <f t="shared" si="15"/>
        <v>PROWASTE-rt0078</v>
      </c>
      <c r="G380" s="1">
        <f t="shared" si="16"/>
        <v>0</v>
      </c>
      <c r="H380" s="1">
        <f t="shared" si="17"/>
        <v>0</v>
      </c>
      <c r="I380" s="1" t="b">
        <f>OR(LEFT(Table2[[#This Row],[rxn]],4)="RXN-",Table2[[#This Row],[rxn]]="BIOSYN-BIODILAERO")</f>
        <v>0</v>
      </c>
      <c r="J380" s="1" t="str">
        <f>IF(Table2[[#This Row],[In GSM?]],_xlfn.TEXTAFTER(Table2[[#This Row],[rxn]],"RXN-",,,,"BIOMASS_RT_CLIM"),"")</f>
        <v/>
      </c>
      <c r="K380" s="1" t="str">
        <f>IF(Table2[[#This Row],[In GSM?]],_xlfn.TEXTBEFORE(SUBSTITUTE(Table2[[#This Row],[rxn name]],"_REV-","_FWD-"),"_FWD-",,,,Table2[[#This Row],[rxn name]]),"")</f>
        <v/>
      </c>
      <c r="L380" s="1" t="str">
        <f>IF(Table2[[#This Row],[In GSM?]],_xlfn.TEXTBEFORE(_xlfn.TEXTAFTER(Table2[[#This Row],[rxn name]],Table2[[#This Row],[b4 FWD/REV]]&amp;"_",,,,"FWD"),"-",,,,"FWD"),"")</f>
        <v/>
      </c>
      <c r="M380" s="1" t="str" cm="1">
        <f t="array" ref="M380">IF(Table2[[#This Row],[In GSM?]],_xlfn.SWITCH(Table2[[#This Row],[dir]],"FWD",Table2[[#This Row],[max]],"REV",-Table2[[#This Row],[min]])/1000,"")</f>
        <v/>
      </c>
      <c r="N380" s="1" t="str" cm="1">
        <f t="array" ref="N380">IF(Table2[[#This Row],[In GSM?]],_xlfn.SWITCH(Table2[[#This Row],[dir]],"FWD",Table2[[#This Row],[min]],"REV",-Table2[[#This Row],[max]])/1000,"")</f>
        <v/>
      </c>
      <c r="V380" s="5"/>
    </row>
    <row r="381" spans="1:22" ht="17" x14ac:dyDescent="0.25">
      <c r="A381" t="s">
        <v>1482</v>
      </c>
      <c r="B381">
        <v>7.1663999999999999E-3</v>
      </c>
      <c r="C381">
        <v>157.73948148761701</v>
      </c>
      <c r="E381" s="5" t="s">
        <v>139</v>
      </c>
      <c r="F381" s="1" t="str">
        <f t="shared" si="15"/>
        <v>PROWASTE-rt0084</v>
      </c>
      <c r="G381" s="1">
        <f t="shared" si="16"/>
        <v>0</v>
      </c>
      <c r="H381" s="1">
        <f t="shared" si="17"/>
        <v>0</v>
      </c>
      <c r="I381" s="1" t="b">
        <f>OR(LEFT(Table2[[#This Row],[rxn]],4)="RXN-",Table2[[#This Row],[rxn]]="BIOSYN-BIODILAERO")</f>
        <v>0</v>
      </c>
      <c r="J381" s="1" t="str">
        <f>IF(Table2[[#This Row],[In GSM?]],_xlfn.TEXTAFTER(Table2[[#This Row],[rxn]],"RXN-",,,,"BIOMASS_RT_CLIM"),"")</f>
        <v/>
      </c>
      <c r="K381" s="1" t="str">
        <f>IF(Table2[[#This Row],[In GSM?]],_xlfn.TEXTBEFORE(SUBSTITUTE(Table2[[#This Row],[rxn name]],"_REV-","_FWD-"),"_FWD-",,,,Table2[[#This Row],[rxn name]]),"")</f>
        <v/>
      </c>
      <c r="L381" s="1" t="str">
        <f>IF(Table2[[#This Row],[In GSM?]],_xlfn.TEXTBEFORE(_xlfn.TEXTAFTER(Table2[[#This Row],[rxn name]],Table2[[#This Row],[b4 FWD/REV]]&amp;"_",,,,"FWD"),"-",,,,"FWD"),"")</f>
        <v/>
      </c>
      <c r="M381" s="1" t="str" cm="1">
        <f t="array" ref="M381">IF(Table2[[#This Row],[In GSM?]],_xlfn.SWITCH(Table2[[#This Row],[dir]],"FWD",Table2[[#This Row],[max]],"REV",-Table2[[#This Row],[min]])/1000,"")</f>
        <v/>
      </c>
      <c r="N381" s="1" t="str" cm="1">
        <f t="array" ref="N381">IF(Table2[[#This Row],[In GSM?]],_xlfn.SWITCH(Table2[[#This Row],[dir]],"FWD",Table2[[#This Row],[min]],"REV",-Table2[[#This Row],[max]])/1000,"")</f>
        <v/>
      </c>
      <c r="V381" s="5"/>
    </row>
    <row r="382" spans="1:22" ht="17" x14ac:dyDescent="0.25">
      <c r="A382" t="s">
        <v>1483</v>
      </c>
      <c r="B382">
        <v>3.0599899999999999E-2</v>
      </c>
      <c r="C382">
        <v>3.0599899999999999E-2</v>
      </c>
      <c r="E382" s="5" t="s">
        <v>140</v>
      </c>
      <c r="F382" s="1" t="str">
        <f t="shared" si="15"/>
        <v>PROWASTE-rt0086</v>
      </c>
      <c r="G382" s="1">
        <f t="shared" si="16"/>
        <v>0</v>
      </c>
      <c r="H382" s="1">
        <f t="shared" si="17"/>
        <v>0</v>
      </c>
      <c r="I382" s="1" t="b">
        <f>OR(LEFT(Table2[[#This Row],[rxn]],4)="RXN-",Table2[[#This Row],[rxn]]="BIOSYN-BIODILAERO")</f>
        <v>0</v>
      </c>
      <c r="J382" s="1" t="str">
        <f>IF(Table2[[#This Row],[In GSM?]],_xlfn.TEXTAFTER(Table2[[#This Row],[rxn]],"RXN-",,,,"BIOMASS_RT_CLIM"),"")</f>
        <v/>
      </c>
      <c r="K382" s="1" t="str">
        <f>IF(Table2[[#This Row],[In GSM?]],_xlfn.TEXTBEFORE(SUBSTITUTE(Table2[[#This Row],[rxn name]],"_REV-","_FWD-"),"_FWD-",,,,Table2[[#This Row],[rxn name]]),"")</f>
        <v/>
      </c>
      <c r="L382" s="1" t="str">
        <f>IF(Table2[[#This Row],[In GSM?]],_xlfn.TEXTBEFORE(_xlfn.TEXTAFTER(Table2[[#This Row],[rxn name]],Table2[[#This Row],[b4 FWD/REV]]&amp;"_",,,,"FWD"),"-",,,,"FWD"),"")</f>
        <v/>
      </c>
      <c r="M382" s="1" t="str" cm="1">
        <f t="array" ref="M382">IF(Table2[[#This Row],[In GSM?]],_xlfn.SWITCH(Table2[[#This Row],[dir]],"FWD",Table2[[#This Row],[max]],"REV",-Table2[[#This Row],[min]])/1000,"")</f>
        <v/>
      </c>
      <c r="N382" s="1" t="str" cm="1">
        <f t="array" ref="N382">IF(Table2[[#This Row],[In GSM?]],_xlfn.SWITCH(Table2[[#This Row],[dir]],"FWD",Table2[[#This Row],[min]],"REV",-Table2[[#This Row],[max]])/1000,"")</f>
        <v/>
      </c>
      <c r="V382" s="5"/>
    </row>
    <row r="383" spans="1:22" ht="17" x14ac:dyDescent="0.25">
      <c r="A383" t="s">
        <v>1484</v>
      </c>
      <c r="B383">
        <v>3.0599899999999999E-2</v>
      </c>
      <c r="C383">
        <v>3.0599899999999999E-2</v>
      </c>
      <c r="E383" s="5" t="s">
        <v>141</v>
      </c>
      <c r="F383" s="1" t="str">
        <f t="shared" si="15"/>
        <v>PROWASTE-rt0088</v>
      </c>
      <c r="G383" s="1">
        <f t="shared" si="16"/>
        <v>0</v>
      </c>
      <c r="H383" s="1">
        <f t="shared" si="17"/>
        <v>0</v>
      </c>
      <c r="I383" s="1" t="b">
        <f>OR(LEFT(Table2[[#This Row],[rxn]],4)="RXN-",Table2[[#This Row],[rxn]]="BIOSYN-BIODILAERO")</f>
        <v>0</v>
      </c>
      <c r="J383" s="1" t="str">
        <f>IF(Table2[[#This Row],[In GSM?]],_xlfn.TEXTAFTER(Table2[[#This Row],[rxn]],"RXN-",,,,"BIOMASS_RT_CLIM"),"")</f>
        <v/>
      </c>
      <c r="K383" s="1" t="str">
        <f>IF(Table2[[#This Row],[In GSM?]],_xlfn.TEXTBEFORE(SUBSTITUTE(Table2[[#This Row],[rxn name]],"_REV-","_FWD-"),"_FWD-",,,,Table2[[#This Row],[rxn name]]),"")</f>
        <v/>
      </c>
      <c r="L383" s="1" t="str">
        <f>IF(Table2[[#This Row],[In GSM?]],_xlfn.TEXTBEFORE(_xlfn.TEXTAFTER(Table2[[#This Row],[rxn name]],Table2[[#This Row],[b4 FWD/REV]]&amp;"_",,,,"FWD"),"-",,,,"FWD"),"")</f>
        <v/>
      </c>
      <c r="M383" s="1" t="str" cm="1">
        <f t="array" ref="M383">IF(Table2[[#This Row],[In GSM?]],_xlfn.SWITCH(Table2[[#This Row],[dir]],"FWD",Table2[[#This Row],[max]],"REV",-Table2[[#This Row],[min]])/1000,"")</f>
        <v/>
      </c>
      <c r="N383" s="1" t="str" cm="1">
        <f t="array" ref="N383">IF(Table2[[#This Row],[In GSM?]],_xlfn.SWITCH(Table2[[#This Row],[dir]],"FWD",Table2[[#This Row],[min]],"REV",-Table2[[#This Row],[max]])/1000,"")</f>
        <v/>
      </c>
      <c r="V383" s="5"/>
    </row>
    <row r="384" spans="1:22" ht="17" x14ac:dyDescent="0.25">
      <c r="A384" t="s">
        <v>1485</v>
      </c>
      <c r="B384">
        <v>0</v>
      </c>
      <c r="C384">
        <v>0</v>
      </c>
      <c r="E384" s="5" t="s">
        <v>142</v>
      </c>
      <c r="F384" s="1" t="str">
        <f t="shared" si="15"/>
        <v>PROWASTE-rt0089</v>
      </c>
      <c r="G384" s="1">
        <f t="shared" si="16"/>
        <v>0</v>
      </c>
      <c r="H384" s="1">
        <f t="shared" si="17"/>
        <v>0</v>
      </c>
      <c r="I384" s="1" t="b">
        <f>OR(LEFT(Table2[[#This Row],[rxn]],4)="RXN-",Table2[[#This Row],[rxn]]="BIOSYN-BIODILAERO")</f>
        <v>0</v>
      </c>
      <c r="J384" s="1" t="str">
        <f>IF(Table2[[#This Row],[In GSM?]],_xlfn.TEXTAFTER(Table2[[#This Row],[rxn]],"RXN-",,,,"BIOMASS_RT_CLIM"),"")</f>
        <v/>
      </c>
      <c r="K384" s="1" t="str">
        <f>IF(Table2[[#This Row],[In GSM?]],_xlfn.TEXTBEFORE(SUBSTITUTE(Table2[[#This Row],[rxn name]],"_REV-","_FWD-"),"_FWD-",,,,Table2[[#This Row],[rxn name]]),"")</f>
        <v/>
      </c>
      <c r="L384" s="1" t="str">
        <f>IF(Table2[[#This Row],[In GSM?]],_xlfn.TEXTBEFORE(_xlfn.TEXTAFTER(Table2[[#This Row],[rxn name]],Table2[[#This Row],[b4 FWD/REV]]&amp;"_",,,,"FWD"),"-",,,,"FWD"),"")</f>
        <v/>
      </c>
      <c r="M384" s="1" t="str" cm="1">
        <f t="array" ref="M384">IF(Table2[[#This Row],[In GSM?]],_xlfn.SWITCH(Table2[[#This Row],[dir]],"FWD",Table2[[#This Row],[max]],"REV",-Table2[[#This Row],[min]])/1000,"")</f>
        <v/>
      </c>
      <c r="N384" s="1" t="str" cm="1">
        <f t="array" ref="N384">IF(Table2[[#This Row],[In GSM?]],_xlfn.SWITCH(Table2[[#This Row],[dir]],"FWD",Table2[[#This Row],[min]],"REV",-Table2[[#This Row],[max]])/1000,"")</f>
        <v/>
      </c>
      <c r="V384" s="5"/>
    </row>
    <row r="385" spans="1:22" ht="17" x14ac:dyDescent="0.25">
      <c r="A385" t="s">
        <v>1486</v>
      </c>
      <c r="B385">
        <v>0</v>
      </c>
      <c r="C385">
        <v>22.817998003934601</v>
      </c>
      <c r="E385" s="5" t="s">
        <v>143</v>
      </c>
      <c r="F385" s="1" t="str">
        <f t="shared" si="15"/>
        <v>PROWASTE-rt0092</v>
      </c>
      <c r="G385" s="1">
        <f t="shared" si="16"/>
        <v>0</v>
      </c>
      <c r="H385" s="1">
        <f t="shared" si="17"/>
        <v>0</v>
      </c>
      <c r="I385" s="1" t="b">
        <f>OR(LEFT(Table2[[#This Row],[rxn]],4)="RXN-",Table2[[#This Row],[rxn]]="BIOSYN-BIODILAERO")</f>
        <v>0</v>
      </c>
      <c r="J385" s="1" t="str">
        <f>IF(Table2[[#This Row],[In GSM?]],_xlfn.TEXTAFTER(Table2[[#This Row],[rxn]],"RXN-",,,,"BIOMASS_RT_CLIM"),"")</f>
        <v/>
      </c>
      <c r="K385" s="1" t="str">
        <f>IF(Table2[[#This Row],[In GSM?]],_xlfn.TEXTBEFORE(SUBSTITUTE(Table2[[#This Row],[rxn name]],"_REV-","_FWD-"),"_FWD-",,,,Table2[[#This Row],[rxn name]]),"")</f>
        <v/>
      </c>
      <c r="L385" s="1" t="str">
        <f>IF(Table2[[#This Row],[In GSM?]],_xlfn.TEXTBEFORE(_xlfn.TEXTAFTER(Table2[[#This Row],[rxn name]],Table2[[#This Row],[b4 FWD/REV]]&amp;"_",,,,"FWD"),"-",,,,"FWD"),"")</f>
        <v/>
      </c>
      <c r="M385" s="1" t="str" cm="1">
        <f t="array" ref="M385">IF(Table2[[#This Row],[In GSM?]],_xlfn.SWITCH(Table2[[#This Row],[dir]],"FWD",Table2[[#This Row],[max]],"REV",-Table2[[#This Row],[min]])/1000,"")</f>
        <v/>
      </c>
      <c r="N385" s="1" t="str" cm="1">
        <f t="array" ref="N385">IF(Table2[[#This Row],[In GSM?]],_xlfn.SWITCH(Table2[[#This Row],[dir]],"FWD",Table2[[#This Row],[min]],"REV",-Table2[[#This Row],[max]])/1000,"")</f>
        <v/>
      </c>
      <c r="V385" s="5"/>
    </row>
    <row r="386" spans="1:22" ht="17" x14ac:dyDescent="0.25">
      <c r="A386" t="s">
        <v>1487</v>
      </c>
      <c r="B386">
        <v>0</v>
      </c>
      <c r="C386">
        <v>0</v>
      </c>
      <c r="E386" s="5" t="s">
        <v>144</v>
      </c>
      <c r="F386" s="1" t="str">
        <f t="shared" ref="F386:F449" si="18">_xlfn.TEXTBEFORE(E386," ")</f>
        <v>PROWASTE-rt0111</v>
      </c>
      <c r="G386" s="1">
        <f t="shared" ref="G386:G449" si="19">_xlfn.NUMBERVALUE(SUBSTITUTE(_xlfn.TEXTBEFORE(_xlfn.TEXTAFTER(E386," ")," ",-1)," ",""))</f>
        <v>0</v>
      </c>
      <c r="H386" s="1">
        <f t="shared" ref="H386:H449" si="20">_xlfn.NUMBERVALUE(_xlfn.TEXTAFTER(E386," ",-1))</f>
        <v>0</v>
      </c>
      <c r="I386" s="1" t="b">
        <f>OR(LEFT(Table2[[#This Row],[rxn]],4)="RXN-",Table2[[#This Row],[rxn]]="BIOSYN-BIODILAERO")</f>
        <v>0</v>
      </c>
      <c r="J386" s="1" t="str">
        <f>IF(Table2[[#This Row],[In GSM?]],_xlfn.TEXTAFTER(Table2[[#This Row],[rxn]],"RXN-",,,,"BIOMASS_RT_CLIM"),"")</f>
        <v/>
      </c>
      <c r="K386" s="1" t="str">
        <f>IF(Table2[[#This Row],[In GSM?]],_xlfn.TEXTBEFORE(SUBSTITUTE(Table2[[#This Row],[rxn name]],"_REV-","_FWD-"),"_FWD-",,,,Table2[[#This Row],[rxn name]]),"")</f>
        <v/>
      </c>
      <c r="L386" s="1" t="str">
        <f>IF(Table2[[#This Row],[In GSM?]],_xlfn.TEXTBEFORE(_xlfn.TEXTAFTER(Table2[[#This Row],[rxn name]],Table2[[#This Row],[b4 FWD/REV]]&amp;"_",,,,"FWD"),"-",,,,"FWD"),"")</f>
        <v/>
      </c>
      <c r="M386" s="1" t="str" cm="1">
        <f t="array" ref="M386">IF(Table2[[#This Row],[In GSM?]],_xlfn.SWITCH(Table2[[#This Row],[dir]],"FWD",Table2[[#This Row],[max]],"REV",-Table2[[#This Row],[min]])/1000,"")</f>
        <v/>
      </c>
      <c r="N386" s="1" t="str" cm="1">
        <f t="array" ref="N386">IF(Table2[[#This Row],[In GSM?]],_xlfn.SWITCH(Table2[[#This Row],[dir]],"FWD",Table2[[#This Row],[min]],"REV",-Table2[[#This Row],[max]])/1000,"")</f>
        <v/>
      </c>
      <c r="V386" s="5"/>
    </row>
    <row r="387" spans="1:22" ht="17" x14ac:dyDescent="0.25">
      <c r="A387" t="s">
        <v>1488</v>
      </c>
      <c r="B387">
        <v>0</v>
      </c>
      <c r="C387">
        <v>22.817998003934601</v>
      </c>
      <c r="E387" s="5" t="s">
        <v>145</v>
      </c>
      <c r="F387" s="1" t="str">
        <f t="shared" si="18"/>
        <v>PROWASTE-rt0136</v>
      </c>
      <c r="G387" s="1">
        <f t="shared" si="19"/>
        <v>0</v>
      </c>
      <c r="H387" s="1">
        <f t="shared" si="20"/>
        <v>0</v>
      </c>
      <c r="I387" s="1" t="b">
        <f>OR(LEFT(Table2[[#This Row],[rxn]],4)="RXN-",Table2[[#This Row],[rxn]]="BIOSYN-BIODILAERO")</f>
        <v>0</v>
      </c>
      <c r="J387" s="1" t="str">
        <f>IF(Table2[[#This Row],[In GSM?]],_xlfn.TEXTAFTER(Table2[[#This Row],[rxn]],"RXN-",,,,"BIOMASS_RT_CLIM"),"")</f>
        <v/>
      </c>
      <c r="K387" s="1" t="str">
        <f>IF(Table2[[#This Row],[In GSM?]],_xlfn.TEXTBEFORE(SUBSTITUTE(Table2[[#This Row],[rxn name]],"_REV-","_FWD-"),"_FWD-",,,,Table2[[#This Row],[rxn name]]),"")</f>
        <v/>
      </c>
      <c r="L387" s="1" t="str">
        <f>IF(Table2[[#This Row],[In GSM?]],_xlfn.TEXTBEFORE(_xlfn.TEXTAFTER(Table2[[#This Row],[rxn name]],Table2[[#This Row],[b4 FWD/REV]]&amp;"_",,,,"FWD"),"-",,,,"FWD"),"")</f>
        <v/>
      </c>
      <c r="M387" s="1" t="str" cm="1">
        <f t="array" ref="M387">IF(Table2[[#This Row],[In GSM?]],_xlfn.SWITCH(Table2[[#This Row],[dir]],"FWD",Table2[[#This Row],[max]],"REV",-Table2[[#This Row],[min]])/1000,"")</f>
        <v/>
      </c>
      <c r="N387" s="1" t="str" cm="1">
        <f t="array" ref="N387">IF(Table2[[#This Row],[In GSM?]],_xlfn.SWITCH(Table2[[#This Row],[dir]],"FWD",Table2[[#This Row],[min]],"REV",-Table2[[#This Row],[max]])/1000,"")</f>
        <v/>
      </c>
      <c r="V387" s="5"/>
    </row>
    <row r="388" spans="1:22" ht="17" x14ac:dyDescent="0.25">
      <c r="A388" t="s">
        <v>1489</v>
      </c>
      <c r="B388">
        <v>0</v>
      </c>
      <c r="C388">
        <v>0</v>
      </c>
      <c r="E388" s="5" t="s">
        <v>146</v>
      </c>
      <c r="F388" s="1" t="str">
        <f t="shared" si="18"/>
        <v>PROWASTE-rt0144</v>
      </c>
      <c r="G388" s="1">
        <f t="shared" si="19"/>
        <v>0</v>
      </c>
      <c r="H388" s="1">
        <f t="shared" si="20"/>
        <v>0</v>
      </c>
      <c r="I388" s="1" t="b">
        <f>OR(LEFT(Table2[[#This Row],[rxn]],4)="RXN-",Table2[[#This Row],[rxn]]="BIOSYN-BIODILAERO")</f>
        <v>0</v>
      </c>
      <c r="J388" s="1" t="str">
        <f>IF(Table2[[#This Row],[In GSM?]],_xlfn.TEXTAFTER(Table2[[#This Row],[rxn]],"RXN-",,,,"BIOMASS_RT_CLIM"),"")</f>
        <v/>
      </c>
      <c r="K388" s="1" t="str">
        <f>IF(Table2[[#This Row],[In GSM?]],_xlfn.TEXTBEFORE(SUBSTITUTE(Table2[[#This Row],[rxn name]],"_REV-","_FWD-"),"_FWD-",,,,Table2[[#This Row],[rxn name]]),"")</f>
        <v/>
      </c>
      <c r="L388" s="1" t="str">
        <f>IF(Table2[[#This Row],[In GSM?]],_xlfn.TEXTBEFORE(_xlfn.TEXTAFTER(Table2[[#This Row],[rxn name]],Table2[[#This Row],[b4 FWD/REV]]&amp;"_",,,,"FWD"),"-",,,,"FWD"),"")</f>
        <v/>
      </c>
      <c r="M388" s="1" t="str" cm="1">
        <f t="array" ref="M388">IF(Table2[[#This Row],[In GSM?]],_xlfn.SWITCH(Table2[[#This Row],[dir]],"FWD",Table2[[#This Row],[max]],"REV",-Table2[[#This Row],[min]])/1000,"")</f>
        <v/>
      </c>
      <c r="N388" s="1" t="str" cm="1">
        <f t="array" ref="N388">IF(Table2[[#This Row],[In GSM?]],_xlfn.SWITCH(Table2[[#This Row],[dir]],"FWD",Table2[[#This Row],[min]],"REV",-Table2[[#This Row],[max]])/1000,"")</f>
        <v/>
      </c>
      <c r="V388" s="5"/>
    </row>
    <row r="389" spans="1:22" ht="17" x14ac:dyDescent="0.25">
      <c r="A389" t="s">
        <v>1490</v>
      </c>
      <c r="B389">
        <v>0</v>
      </c>
      <c r="C389">
        <v>0</v>
      </c>
      <c r="E389" s="5" t="s">
        <v>147</v>
      </c>
      <c r="F389" s="1" t="str">
        <f t="shared" si="18"/>
        <v>PROWASTE-rt0150</v>
      </c>
      <c r="G389" s="1">
        <f t="shared" si="19"/>
        <v>0</v>
      </c>
      <c r="H389" s="1">
        <f t="shared" si="20"/>
        <v>0</v>
      </c>
      <c r="I389" s="1" t="b">
        <f>OR(LEFT(Table2[[#This Row],[rxn]],4)="RXN-",Table2[[#This Row],[rxn]]="BIOSYN-BIODILAERO")</f>
        <v>0</v>
      </c>
      <c r="J389" s="1" t="str">
        <f>IF(Table2[[#This Row],[In GSM?]],_xlfn.TEXTAFTER(Table2[[#This Row],[rxn]],"RXN-",,,,"BIOMASS_RT_CLIM"),"")</f>
        <v/>
      </c>
      <c r="K389" s="1" t="str">
        <f>IF(Table2[[#This Row],[In GSM?]],_xlfn.TEXTBEFORE(SUBSTITUTE(Table2[[#This Row],[rxn name]],"_REV-","_FWD-"),"_FWD-",,,,Table2[[#This Row],[rxn name]]),"")</f>
        <v/>
      </c>
      <c r="L389" s="1" t="str">
        <f>IF(Table2[[#This Row],[In GSM?]],_xlfn.TEXTBEFORE(_xlfn.TEXTAFTER(Table2[[#This Row],[rxn name]],Table2[[#This Row],[b4 FWD/REV]]&amp;"_",,,,"FWD"),"-",,,,"FWD"),"")</f>
        <v/>
      </c>
      <c r="M389" s="1" t="str" cm="1">
        <f t="array" ref="M389">IF(Table2[[#This Row],[In GSM?]],_xlfn.SWITCH(Table2[[#This Row],[dir]],"FWD",Table2[[#This Row],[max]],"REV",-Table2[[#This Row],[min]])/1000,"")</f>
        <v/>
      </c>
      <c r="N389" s="1" t="str" cm="1">
        <f t="array" ref="N389">IF(Table2[[#This Row],[In GSM?]],_xlfn.SWITCH(Table2[[#This Row],[dir]],"FWD",Table2[[#This Row],[min]],"REV",-Table2[[#This Row],[max]])/1000,"")</f>
        <v/>
      </c>
      <c r="V389" s="5"/>
    </row>
    <row r="390" spans="1:22" ht="17" x14ac:dyDescent="0.25">
      <c r="A390" t="s">
        <v>1491</v>
      </c>
      <c r="B390">
        <v>-27.511275594337</v>
      </c>
      <c r="C390">
        <v>9.5462712333334405</v>
      </c>
      <c r="E390" s="5" t="s">
        <v>148</v>
      </c>
      <c r="F390" s="1" t="str">
        <f t="shared" si="18"/>
        <v>PROWASTE-rt0160</v>
      </c>
      <c r="G390" s="1">
        <f t="shared" si="19"/>
        <v>0</v>
      </c>
      <c r="H390" s="1">
        <f t="shared" si="20"/>
        <v>0</v>
      </c>
      <c r="I390" s="1" t="b">
        <f>OR(LEFT(Table2[[#This Row],[rxn]],4)="RXN-",Table2[[#This Row],[rxn]]="BIOSYN-BIODILAERO")</f>
        <v>0</v>
      </c>
      <c r="J390" s="1" t="str">
        <f>IF(Table2[[#This Row],[In GSM?]],_xlfn.TEXTAFTER(Table2[[#This Row],[rxn]],"RXN-",,,,"BIOMASS_RT_CLIM"),"")</f>
        <v/>
      </c>
      <c r="K390" s="1" t="str">
        <f>IF(Table2[[#This Row],[In GSM?]],_xlfn.TEXTBEFORE(SUBSTITUTE(Table2[[#This Row],[rxn name]],"_REV-","_FWD-"),"_FWD-",,,,Table2[[#This Row],[rxn name]]),"")</f>
        <v/>
      </c>
      <c r="L390" s="1" t="str">
        <f>IF(Table2[[#This Row],[In GSM?]],_xlfn.TEXTBEFORE(_xlfn.TEXTAFTER(Table2[[#This Row],[rxn name]],Table2[[#This Row],[b4 FWD/REV]]&amp;"_",,,,"FWD"),"-",,,,"FWD"),"")</f>
        <v/>
      </c>
      <c r="M390" s="1" t="str" cm="1">
        <f t="array" ref="M390">IF(Table2[[#This Row],[In GSM?]],_xlfn.SWITCH(Table2[[#This Row],[dir]],"FWD",Table2[[#This Row],[max]],"REV",-Table2[[#This Row],[min]])/1000,"")</f>
        <v/>
      </c>
      <c r="N390" s="1" t="str" cm="1">
        <f t="array" ref="N390">IF(Table2[[#This Row],[In GSM?]],_xlfn.SWITCH(Table2[[#This Row],[dir]],"FWD",Table2[[#This Row],[min]],"REV",-Table2[[#This Row],[max]])/1000,"")</f>
        <v/>
      </c>
      <c r="V390" s="5"/>
    </row>
    <row r="391" spans="1:22" ht="17" x14ac:dyDescent="0.25">
      <c r="A391" t="s">
        <v>1492</v>
      </c>
      <c r="B391">
        <v>0</v>
      </c>
      <c r="C391">
        <v>157.732574138996</v>
      </c>
      <c r="E391" s="5" t="s">
        <v>149</v>
      </c>
      <c r="F391" s="1" t="str">
        <f t="shared" si="18"/>
        <v>PROWASTE-rt0168</v>
      </c>
      <c r="G391" s="1">
        <f t="shared" si="19"/>
        <v>0</v>
      </c>
      <c r="H391" s="1">
        <f t="shared" si="20"/>
        <v>0</v>
      </c>
      <c r="I391" s="1" t="b">
        <f>OR(LEFT(Table2[[#This Row],[rxn]],4)="RXN-",Table2[[#This Row],[rxn]]="BIOSYN-BIODILAERO")</f>
        <v>0</v>
      </c>
      <c r="J391" s="1" t="str">
        <f>IF(Table2[[#This Row],[In GSM?]],_xlfn.TEXTAFTER(Table2[[#This Row],[rxn]],"RXN-",,,,"BIOMASS_RT_CLIM"),"")</f>
        <v/>
      </c>
      <c r="K391" s="1" t="str">
        <f>IF(Table2[[#This Row],[In GSM?]],_xlfn.TEXTBEFORE(SUBSTITUTE(Table2[[#This Row],[rxn name]],"_REV-","_FWD-"),"_FWD-",,,,Table2[[#This Row],[rxn name]]),"")</f>
        <v/>
      </c>
      <c r="L391" s="1" t="str">
        <f>IF(Table2[[#This Row],[In GSM?]],_xlfn.TEXTBEFORE(_xlfn.TEXTAFTER(Table2[[#This Row],[rxn name]],Table2[[#This Row],[b4 FWD/REV]]&amp;"_",,,,"FWD"),"-",,,,"FWD"),"")</f>
        <v/>
      </c>
      <c r="M391" s="1" t="str" cm="1">
        <f t="array" ref="M391">IF(Table2[[#This Row],[In GSM?]],_xlfn.SWITCH(Table2[[#This Row],[dir]],"FWD",Table2[[#This Row],[max]],"REV",-Table2[[#This Row],[min]])/1000,"")</f>
        <v/>
      </c>
      <c r="N391" s="1" t="str" cm="1">
        <f t="array" ref="N391">IF(Table2[[#This Row],[In GSM?]],_xlfn.SWITCH(Table2[[#This Row],[dir]],"FWD",Table2[[#This Row],[min]],"REV",-Table2[[#This Row],[max]])/1000,"")</f>
        <v/>
      </c>
      <c r="V391" s="5"/>
    </row>
    <row r="392" spans="1:22" ht="17" x14ac:dyDescent="0.25">
      <c r="A392" t="s">
        <v>1493</v>
      </c>
      <c r="B392">
        <v>0</v>
      </c>
      <c r="C392">
        <v>50.261724962536</v>
      </c>
      <c r="E392" s="5" t="s">
        <v>150</v>
      </c>
      <c r="F392" s="1" t="str">
        <f t="shared" si="18"/>
        <v>PROWASTE-rt0172</v>
      </c>
      <c r="G392" s="1">
        <f t="shared" si="19"/>
        <v>0</v>
      </c>
      <c r="H392" s="1">
        <f t="shared" si="20"/>
        <v>0</v>
      </c>
      <c r="I392" s="1" t="b">
        <f>OR(LEFT(Table2[[#This Row],[rxn]],4)="RXN-",Table2[[#This Row],[rxn]]="BIOSYN-BIODILAERO")</f>
        <v>0</v>
      </c>
      <c r="J392" s="1" t="str">
        <f>IF(Table2[[#This Row],[In GSM?]],_xlfn.TEXTAFTER(Table2[[#This Row],[rxn]],"RXN-",,,,"BIOMASS_RT_CLIM"),"")</f>
        <v/>
      </c>
      <c r="K392" s="1" t="str">
        <f>IF(Table2[[#This Row],[In GSM?]],_xlfn.TEXTBEFORE(SUBSTITUTE(Table2[[#This Row],[rxn name]],"_REV-","_FWD-"),"_FWD-",,,,Table2[[#This Row],[rxn name]]),"")</f>
        <v/>
      </c>
      <c r="L392" s="1" t="str">
        <f>IF(Table2[[#This Row],[In GSM?]],_xlfn.TEXTBEFORE(_xlfn.TEXTAFTER(Table2[[#This Row],[rxn name]],Table2[[#This Row],[b4 FWD/REV]]&amp;"_",,,,"FWD"),"-",,,,"FWD"),"")</f>
        <v/>
      </c>
      <c r="M392" s="1" t="str" cm="1">
        <f t="array" ref="M392">IF(Table2[[#This Row],[In GSM?]],_xlfn.SWITCH(Table2[[#This Row],[dir]],"FWD",Table2[[#This Row],[max]],"REV",-Table2[[#This Row],[min]])/1000,"")</f>
        <v/>
      </c>
      <c r="N392" s="1" t="str" cm="1">
        <f t="array" ref="N392">IF(Table2[[#This Row],[In GSM?]],_xlfn.SWITCH(Table2[[#This Row],[dir]],"FWD",Table2[[#This Row],[min]],"REV",-Table2[[#This Row],[max]])/1000,"")</f>
        <v/>
      </c>
      <c r="V392" s="5"/>
    </row>
    <row r="393" spans="1:22" ht="17" x14ac:dyDescent="0.25">
      <c r="A393" t="s">
        <v>1494</v>
      </c>
      <c r="B393">
        <v>-29.479735212992999</v>
      </c>
      <c r="C393">
        <v>157.74337533899501</v>
      </c>
      <c r="E393" s="5" t="s">
        <v>151</v>
      </c>
      <c r="F393" s="1" t="str">
        <f t="shared" si="18"/>
        <v>PROWASTE-rt0174</v>
      </c>
      <c r="G393" s="1">
        <f t="shared" si="19"/>
        <v>0</v>
      </c>
      <c r="H393" s="1">
        <f t="shared" si="20"/>
        <v>0</v>
      </c>
      <c r="I393" s="1" t="b">
        <f>OR(LEFT(Table2[[#This Row],[rxn]],4)="RXN-",Table2[[#This Row],[rxn]]="BIOSYN-BIODILAERO")</f>
        <v>0</v>
      </c>
      <c r="J393" s="1" t="str">
        <f>IF(Table2[[#This Row],[In GSM?]],_xlfn.TEXTAFTER(Table2[[#This Row],[rxn]],"RXN-",,,,"BIOMASS_RT_CLIM"),"")</f>
        <v/>
      </c>
      <c r="K393" s="1" t="str">
        <f>IF(Table2[[#This Row],[In GSM?]],_xlfn.TEXTBEFORE(SUBSTITUTE(Table2[[#This Row],[rxn name]],"_REV-","_FWD-"),"_FWD-",,,,Table2[[#This Row],[rxn name]]),"")</f>
        <v/>
      </c>
      <c r="L393" s="1" t="str">
        <f>IF(Table2[[#This Row],[In GSM?]],_xlfn.TEXTBEFORE(_xlfn.TEXTAFTER(Table2[[#This Row],[rxn name]],Table2[[#This Row],[b4 FWD/REV]]&amp;"_",,,,"FWD"),"-",,,,"FWD"),"")</f>
        <v/>
      </c>
      <c r="M393" s="1" t="str" cm="1">
        <f t="array" ref="M393">IF(Table2[[#This Row],[In GSM?]],_xlfn.SWITCH(Table2[[#This Row],[dir]],"FWD",Table2[[#This Row],[max]],"REV",-Table2[[#This Row],[min]])/1000,"")</f>
        <v/>
      </c>
      <c r="N393" s="1" t="str" cm="1">
        <f t="array" ref="N393">IF(Table2[[#This Row],[In GSM?]],_xlfn.SWITCH(Table2[[#This Row],[dir]],"FWD",Table2[[#This Row],[min]],"REV",-Table2[[#This Row],[max]])/1000,"")</f>
        <v/>
      </c>
      <c r="V393" s="5"/>
    </row>
    <row r="394" spans="1:22" ht="17" x14ac:dyDescent="0.25">
      <c r="A394" t="s">
        <v>1495</v>
      </c>
      <c r="B394">
        <v>0</v>
      </c>
      <c r="C394">
        <v>0</v>
      </c>
      <c r="E394" s="5" t="s">
        <v>152</v>
      </c>
      <c r="F394" s="1" t="str">
        <f t="shared" si="18"/>
        <v>PROWASTE-rt0180</v>
      </c>
      <c r="G394" s="1">
        <f t="shared" si="19"/>
        <v>0</v>
      </c>
      <c r="H394" s="1">
        <f t="shared" si="20"/>
        <v>0</v>
      </c>
      <c r="I394" s="1" t="b">
        <f>OR(LEFT(Table2[[#This Row],[rxn]],4)="RXN-",Table2[[#This Row],[rxn]]="BIOSYN-BIODILAERO")</f>
        <v>0</v>
      </c>
      <c r="J394" s="1" t="str">
        <f>IF(Table2[[#This Row],[In GSM?]],_xlfn.TEXTAFTER(Table2[[#This Row],[rxn]],"RXN-",,,,"BIOMASS_RT_CLIM"),"")</f>
        <v/>
      </c>
      <c r="K394" s="1" t="str">
        <f>IF(Table2[[#This Row],[In GSM?]],_xlfn.TEXTBEFORE(SUBSTITUTE(Table2[[#This Row],[rxn name]],"_REV-","_FWD-"),"_FWD-",,,,Table2[[#This Row],[rxn name]]),"")</f>
        <v/>
      </c>
      <c r="L394" s="1" t="str">
        <f>IF(Table2[[#This Row],[In GSM?]],_xlfn.TEXTBEFORE(_xlfn.TEXTAFTER(Table2[[#This Row],[rxn name]],Table2[[#This Row],[b4 FWD/REV]]&amp;"_",,,,"FWD"),"-",,,,"FWD"),"")</f>
        <v/>
      </c>
      <c r="M394" s="1" t="str" cm="1">
        <f t="array" ref="M394">IF(Table2[[#This Row],[In GSM?]],_xlfn.SWITCH(Table2[[#This Row],[dir]],"FWD",Table2[[#This Row],[max]],"REV",-Table2[[#This Row],[min]])/1000,"")</f>
        <v/>
      </c>
      <c r="N394" s="1" t="str" cm="1">
        <f t="array" ref="N394">IF(Table2[[#This Row],[In GSM?]],_xlfn.SWITCH(Table2[[#This Row],[dir]],"FWD",Table2[[#This Row],[min]],"REV",-Table2[[#This Row],[max]])/1000,"")</f>
        <v/>
      </c>
      <c r="V394" s="5"/>
    </row>
    <row r="395" spans="1:22" ht="17" x14ac:dyDescent="0.25">
      <c r="A395" t="s">
        <v>1496</v>
      </c>
      <c r="B395">
        <v>1.2127500000009801E-2</v>
      </c>
      <c r="C395">
        <v>5.1763481493044896</v>
      </c>
      <c r="E395" s="5" t="s">
        <v>153</v>
      </c>
      <c r="F395" s="1" t="str">
        <f t="shared" si="18"/>
        <v>PROWASTE-rt0201</v>
      </c>
      <c r="G395" s="1">
        <f t="shared" si="19"/>
        <v>0</v>
      </c>
      <c r="H395" s="1">
        <f t="shared" si="20"/>
        <v>0</v>
      </c>
      <c r="I395" s="1" t="b">
        <f>OR(LEFT(Table2[[#This Row],[rxn]],4)="RXN-",Table2[[#This Row],[rxn]]="BIOSYN-BIODILAERO")</f>
        <v>0</v>
      </c>
      <c r="J395" s="1" t="str">
        <f>IF(Table2[[#This Row],[In GSM?]],_xlfn.TEXTAFTER(Table2[[#This Row],[rxn]],"RXN-",,,,"BIOMASS_RT_CLIM"),"")</f>
        <v/>
      </c>
      <c r="K395" s="1" t="str">
        <f>IF(Table2[[#This Row],[In GSM?]],_xlfn.TEXTBEFORE(SUBSTITUTE(Table2[[#This Row],[rxn name]],"_REV-","_FWD-"),"_FWD-",,,,Table2[[#This Row],[rxn name]]),"")</f>
        <v/>
      </c>
      <c r="L395" s="1" t="str">
        <f>IF(Table2[[#This Row],[In GSM?]],_xlfn.TEXTBEFORE(_xlfn.TEXTAFTER(Table2[[#This Row],[rxn name]],Table2[[#This Row],[b4 FWD/REV]]&amp;"_",,,,"FWD"),"-",,,,"FWD"),"")</f>
        <v/>
      </c>
      <c r="M395" s="1" t="str" cm="1">
        <f t="array" ref="M395">IF(Table2[[#This Row],[In GSM?]],_xlfn.SWITCH(Table2[[#This Row],[dir]],"FWD",Table2[[#This Row],[max]],"REV",-Table2[[#This Row],[min]])/1000,"")</f>
        <v/>
      </c>
      <c r="N395" s="1" t="str" cm="1">
        <f t="array" ref="N395">IF(Table2[[#This Row],[In GSM?]],_xlfn.SWITCH(Table2[[#This Row],[dir]],"FWD",Table2[[#This Row],[min]],"REV",-Table2[[#This Row],[max]])/1000,"")</f>
        <v/>
      </c>
      <c r="V395" s="5"/>
    </row>
    <row r="396" spans="1:22" ht="17" x14ac:dyDescent="0.25">
      <c r="A396" t="s">
        <v>1497</v>
      </c>
      <c r="B396">
        <v>0</v>
      </c>
      <c r="C396">
        <v>0</v>
      </c>
      <c r="E396" s="5" t="s">
        <v>154</v>
      </c>
      <c r="F396" s="1" t="str">
        <f t="shared" si="18"/>
        <v>PROWASTE-rt0207_c</v>
      </c>
      <c r="G396" s="1">
        <f t="shared" si="19"/>
        <v>0</v>
      </c>
      <c r="H396" s="1">
        <f t="shared" si="20"/>
        <v>0</v>
      </c>
      <c r="I396" s="1" t="b">
        <f>OR(LEFT(Table2[[#This Row],[rxn]],4)="RXN-",Table2[[#This Row],[rxn]]="BIOSYN-BIODILAERO")</f>
        <v>0</v>
      </c>
      <c r="J396" s="1" t="str">
        <f>IF(Table2[[#This Row],[In GSM?]],_xlfn.TEXTAFTER(Table2[[#This Row],[rxn]],"RXN-",,,,"BIOMASS_RT_CLIM"),"")</f>
        <v/>
      </c>
      <c r="K396" s="1" t="str">
        <f>IF(Table2[[#This Row],[In GSM?]],_xlfn.TEXTBEFORE(SUBSTITUTE(Table2[[#This Row],[rxn name]],"_REV-","_FWD-"),"_FWD-",,,,Table2[[#This Row],[rxn name]]),"")</f>
        <v/>
      </c>
      <c r="L396" s="1" t="str">
        <f>IF(Table2[[#This Row],[In GSM?]],_xlfn.TEXTBEFORE(_xlfn.TEXTAFTER(Table2[[#This Row],[rxn name]],Table2[[#This Row],[b4 FWD/REV]]&amp;"_",,,,"FWD"),"-",,,,"FWD"),"")</f>
        <v/>
      </c>
      <c r="M396" s="1" t="str" cm="1">
        <f t="array" ref="M396">IF(Table2[[#This Row],[In GSM?]],_xlfn.SWITCH(Table2[[#This Row],[dir]],"FWD",Table2[[#This Row],[max]],"REV",-Table2[[#This Row],[min]])/1000,"")</f>
        <v/>
      </c>
      <c r="N396" s="1" t="str" cm="1">
        <f t="array" ref="N396">IF(Table2[[#This Row],[In GSM?]],_xlfn.SWITCH(Table2[[#This Row],[dir]],"FWD",Table2[[#This Row],[min]],"REV",-Table2[[#This Row],[max]])/1000,"")</f>
        <v/>
      </c>
      <c r="V396" s="5"/>
    </row>
    <row r="397" spans="1:22" ht="17" x14ac:dyDescent="0.25">
      <c r="A397" t="s">
        <v>1498</v>
      </c>
      <c r="B397">
        <v>-6.4735847116304699</v>
      </c>
      <c r="C397">
        <v>22.763442409734399</v>
      </c>
      <c r="E397" s="5" t="s">
        <v>155</v>
      </c>
      <c r="F397" s="1" t="str">
        <f t="shared" si="18"/>
        <v>PROWASTE-rt0207_m</v>
      </c>
      <c r="G397" s="1">
        <f t="shared" si="19"/>
        <v>0</v>
      </c>
      <c r="H397" s="1">
        <f t="shared" si="20"/>
        <v>0</v>
      </c>
      <c r="I397" s="1" t="b">
        <f>OR(LEFT(Table2[[#This Row],[rxn]],4)="RXN-",Table2[[#This Row],[rxn]]="BIOSYN-BIODILAERO")</f>
        <v>0</v>
      </c>
      <c r="J397" s="1" t="str">
        <f>IF(Table2[[#This Row],[In GSM?]],_xlfn.TEXTAFTER(Table2[[#This Row],[rxn]],"RXN-",,,,"BIOMASS_RT_CLIM"),"")</f>
        <v/>
      </c>
      <c r="K397" s="1" t="str">
        <f>IF(Table2[[#This Row],[In GSM?]],_xlfn.TEXTBEFORE(SUBSTITUTE(Table2[[#This Row],[rxn name]],"_REV-","_FWD-"),"_FWD-",,,,Table2[[#This Row],[rxn name]]),"")</f>
        <v/>
      </c>
      <c r="L397" s="1" t="str">
        <f>IF(Table2[[#This Row],[In GSM?]],_xlfn.TEXTBEFORE(_xlfn.TEXTAFTER(Table2[[#This Row],[rxn name]],Table2[[#This Row],[b4 FWD/REV]]&amp;"_",,,,"FWD"),"-",,,,"FWD"),"")</f>
        <v/>
      </c>
      <c r="M397" s="1" t="str" cm="1">
        <f t="array" ref="M397">IF(Table2[[#This Row],[In GSM?]],_xlfn.SWITCH(Table2[[#This Row],[dir]],"FWD",Table2[[#This Row],[max]],"REV",-Table2[[#This Row],[min]])/1000,"")</f>
        <v/>
      </c>
      <c r="N397" s="1" t="str" cm="1">
        <f t="array" ref="N397">IF(Table2[[#This Row],[In GSM?]],_xlfn.SWITCH(Table2[[#This Row],[dir]],"FWD",Table2[[#This Row],[min]],"REV",-Table2[[#This Row],[max]])/1000,"")</f>
        <v/>
      </c>
      <c r="V397" s="5"/>
    </row>
    <row r="398" spans="1:22" ht="17" x14ac:dyDescent="0.25">
      <c r="A398" t="s">
        <v>1499</v>
      </c>
      <c r="B398">
        <v>-12.643989815633599</v>
      </c>
      <c r="C398">
        <v>17.384987189928001</v>
      </c>
      <c r="E398" s="5" t="s">
        <v>156</v>
      </c>
      <c r="F398" s="1" t="str">
        <f t="shared" si="18"/>
        <v>PROWASTE-rt0208</v>
      </c>
      <c r="G398" s="1">
        <f t="shared" si="19"/>
        <v>0</v>
      </c>
      <c r="H398" s="1">
        <f t="shared" si="20"/>
        <v>0</v>
      </c>
      <c r="I398" s="1" t="b">
        <f>OR(LEFT(Table2[[#This Row],[rxn]],4)="RXN-",Table2[[#This Row],[rxn]]="BIOSYN-BIODILAERO")</f>
        <v>0</v>
      </c>
      <c r="J398" s="1" t="str">
        <f>IF(Table2[[#This Row],[In GSM?]],_xlfn.TEXTAFTER(Table2[[#This Row],[rxn]],"RXN-",,,,"BIOMASS_RT_CLIM"),"")</f>
        <v/>
      </c>
      <c r="K398" s="1" t="str">
        <f>IF(Table2[[#This Row],[In GSM?]],_xlfn.TEXTBEFORE(SUBSTITUTE(Table2[[#This Row],[rxn name]],"_REV-","_FWD-"),"_FWD-",,,,Table2[[#This Row],[rxn name]]),"")</f>
        <v/>
      </c>
      <c r="L398" s="1" t="str">
        <f>IF(Table2[[#This Row],[In GSM?]],_xlfn.TEXTBEFORE(_xlfn.TEXTAFTER(Table2[[#This Row],[rxn name]],Table2[[#This Row],[b4 FWD/REV]]&amp;"_",,,,"FWD"),"-",,,,"FWD"),"")</f>
        <v/>
      </c>
      <c r="M398" s="1" t="str" cm="1">
        <f t="array" ref="M398">IF(Table2[[#This Row],[In GSM?]],_xlfn.SWITCH(Table2[[#This Row],[dir]],"FWD",Table2[[#This Row],[max]],"REV",-Table2[[#This Row],[min]])/1000,"")</f>
        <v/>
      </c>
      <c r="N398" s="1" t="str" cm="1">
        <f t="array" ref="N398">IF(Table2[[#This Row],[In GSM?]],_xlfn.SWITCH(Table2[[#This Row],[dir]],"FWD",Table2[[#This Row],[min]],"REV",-Table2[[#This Row],[max]])/1000,"")</f>
        <v/>
      </c>
      <c r="V398" s="5"/>
    </row>
    <row r="399" spans="1:22" ht="17" x14ac:dyDescent="0.25">
      <c r="A399" t="s">
        <v>1500</v>
      </c>
      <c r="B399">
        <v>0</v>
      </c>
      <c r="C399">
        <v>157.732315087616</v>
      </c>
      <c r="E399" s="5" t="s">
        <v>157</v>
      </c>
      <c r="F399" s="1" t="str">
        <f t="shared" si="18"/>
        <v>PROWASTE-rt0211</v>
      </c>
      <c r="G399" s="1">
        <f t="shared" si="19"/>
        <v>0</v>
      </c>
      <c r="H399" s="1">
        <f t="shared" si="20"/>
        <v>0</v>
      </c>
      <c r="I399" s="1" t="b">
        <f>OR(LEFT(Table2[[#This Row],[rxn]],4)="RXN-",Table2[[#This Row],[rxn]]="BIOSYN-BIODILAERO")</f>
        <v>0</v>
      </c>
      <c r="J399" s="1" t="str">
        <f>IF(Table2[[#This Row],[In GSM?]],_xlfn.TEXTAFTER(Table2[[#This Row],[rxn]],"RXN-",,,,"BIOMASS_RT_CLIM"),"")</f>
        <v/>
      </c>
      <c r="K399" s="1" t="str">
        <f>IF(Table2[[#This Row],[In GSM?]],_xlfn.TEXTBEFORE(SUBSTITUTE(Table2[[#This Row],[rxn name]],"_REV-","_FWD-"),"_FWD-",,,,Table2[[#This Row],[rxn name]]),"")</f>
        <v/>
      </c>
      <c r="L399" s="1" t="str">
        <f>IF(Table2[[#This Row],[In GSM?]],_xlfn.TEXTBEFORE(_xlfn.TEXTAFTER(Table2[[#This Row],[rxn name]],Table2[[#This Row],[b4 FWD/REV]]&amp;"_",,,,"FWD"),"-",,,,"FWD"),"")</f>
        <v/>
      </c>
      <c r="M399" s="1" t="str" cm="1">
        <f t="array" ref="M399">IF(Table2[[#This Row],[In GSM?]],_xlfn.SWITCH(Table2[[#This Row],[dir]],"FWD",Table2[[#This Row],[max]],"REV",-Table2[[#This Row],[min]])/1000,"")</f>
        <v/>
      </c>
      <c r="N399" s="1" t="str" cm="1">
        <f t="array" ref="N399">IF(Table2[[#This Row],[In GSM?]],_xlfn.SWITCH(Table2[[#This Row],[dir]],"FWD",Table2[[#This Row],[min]],"REV",-Table2[[#This Row],[max]])/1000,"")</f>
        <v/>
      </c>
      <c r="V399" s="5"/>
    </row>
    <row r="400" spans="1:22" ht="17" x14ac:dyDescent="0.25">
      <c r="A400" t="s">
        <v>1501</v>
      </c>
      <c r="B400">
        <v>0</v>
      </c>
      <c r="C400">
        <v>157.732315087616</v>
      </c>
      <c r="E400" s="5" t="s">
        <v>158</v>
      </c>
      <c r="F400" s="1" t="str">
        <f t="shared" si="18"/>
        <v>PROWASTE-rt0212</v>
      </c>
      <c r="G400" s="1">
        <f t="shared" si="19"/>
        <v>0</v>
      </c>
      <c r="H400" s="1">
        <f t="shared" si="20"/>
        <v>0</v>
      </c>
      <c r="I400" s="1" t="b">
        <f>OR(LEFT(Table2[[#This Row],[rxn]],4)="RXN-",Table2[[#This Row],[rxn]]="BIOSYN-BIODILAERO")</f>
        <v>0</v>
      </c>
      <c r="J400" s="1" t="str">
        <f>IF(Table2[[#This Row],[In GSM?]],_xlfn.TEXTAFTER(Table2[[#This Row],[rxn]],"RXN-",,,,"BIOMASS_RT_CLIM"),"")</f>
        <v/>
      </c>
      <c r="K400" s="1" t="str">
        <f>IF(Table2[[#This Row],[In GSM?]],_xlfn.TEXTBEFORE(SUBSTITUTE(Table2[[#This Row],[rxn name]],"_REV-","_FWD-"),"_FWD-",,,,Table2[[#This Row],[rxn name]]),"")</f>
        <v/>
      </c>
      <c r="L400" s="1" t="str">
        <f>IF(Table2[[#This Row],[In GSM?]],_xlfn.TEXTBEFORE(_xlfn.TEXTAFTER(Table2[[#This Row],[rxn name]],Table2[[#This Row],[b4 FWD/REV]]&amp;"_",,,,"FWD"),"-",,,,"FWD"),"")</f>
        <v/>
      </c>
      <c r="M400" s="1" t="str" cm="1">
        <f t="array" ref="M400">IF(Table2[[#This Row],[In GSM?]],_xlfn.SWITCH(Table2[[#This Row],[dir]],"FWD",Table2[[#This Row],[max]],"REV",-Table2[[#This Row],[min]])/1000,"")</f>
        <v/>
      </c>
      <c r="N400" s="1" t="str" cm="1">
        <f t="array" ref="N400">IF(Table2[[#This Row],[In GSM?]],_xlfn.SWITCH(Table2[[#This Row],[dir]],"FWD",Table2[[#This Row],[min]],"REV",-Table2[[#This Row],[max]])/1000,"")</f>
        <v/>
      </c>
      <c r="V400" s="5"/>
    </row>
    <row r="401" spans="1:22" ht="17" x14ac:dyDescent="0.25">
      <c r="A401" t="s">
        <v>1502</v>
      </c>
      <c r="B401">
        <v>3.5146400000000001E-2</v>
      </c>
      <c r="C401">
        <v>3.5146400000000001E-2</v>
      </c>
      <c r="E401" s="5" t="s">
        <v>159</v>
      </c>
      <c r="F401" s="1" t="str">
        <f t="shared" si="18"/>
        <v>PROWASTE-rt0217</v>
      </c>
      <c r="G401" s="1">
        <f t="shared" si="19"/>
        <v>0</v>
      </c>
      <c r="H401" s="1">
        <f t="shared" si="20"/>
        <v>0</v>
      </c>
      <c r="I401" s="1" t="b">
        <f>OR(LEFT(Table2[[#This Row],[rxn]],4)="RXN-",Table2[[#This Row],[rxn]]="BIOSYN-BIODILAERO")</f>
        <v>0</v>
      </c>
      <c r="J401" s="1" t="str">
        <f>IF(Table2[[#This Row],[In GSM?]],_xlfn.TEXTAFTER(Table2[[#This Row],[rxn]],"RXN-",,,,"BIOMASS_RT_CLIM"),"")</f>
        <v/>
      </c>
      <c r="K401" s="1" t="str">
        <f>IF(Table2[[#This Row],[In GSM?]],_xlfn.TEXTBEFORE(SUBSTITUTE(Table2[[#This Row],[rxn name]],"_REV-","_FWD-"),"_FWD-",,,,Table2[[#This Row],[rxn name]]),"")</f>
        <v/>
      </c>
      <c r="L401" s="1" t="str">
        <f>IF(Table2[[#This Row],[In GSM?]],_xlfn.TEXTBEFORE(_xlfn.TEXTAFTER(Table2[[#This Row],[rxn name]],Table2[[#This Row],[b4 FWD/REV]]&amp;"_",,,,"FWD"),"-",,,,"FWD"),"")</f>
        <v/>
      </c>
      <c r="M401" s="1" t="str" cm="1">
        <f t="array" ref="M401">IF(Table2[[#This Row],[In GSM?]],_xlfn.SWITCH(Table2[[#This Row],[dir]],"FWD",Table2[[#This Row],[max]],"REV",-Table2[[#This Row],[min]])/1000,"")</f>
        <v/>
      </c>
      <c r="N401" s="1" t="str" cm="1">
        <f t="array" ref="N401">IF(Table2[[#This Row],[In GSM?]],_xlfn.SWITCH(Table2[[#This Row],[dir]],"FWD",Table2[[#This Row],[min]],"REV",-Table2[[#This Row],[max]])/1000,"")</f>
        <v/>
      </c>
      <c r="V401" s="5"/>
    </row>
    <row r="402" spans="1:22" ht="17" x14ac:dyDescent="0.25">
      <c r="A402" t="s">
        <v>1503</v>
      </c>
      <c r="B402">
        <v>7.3174000000000199E-3</v>
      </c>
      <c r="C402">
        <v>7.31739999999998E-3</v>
      </c>
      <c r="E402" s="5" t="s">
        <v>160</v>
      </c>
      <c r="F402" s="1" t="str">
        <f t="shared" si="18"/>
        <v>PROWASTE-rt0220</v>
      </c>
      <c r="G402" s="1">
        <f t="shared" si="19"/>
        <v>0</v>
      </c>
      <c r="H402" s="1">
        <f t="shared" si="20"/>
        <v>0</v>
      </c>
      <c r="I402" s="1" t="b">
        <f>OR(LEFT(Table2[[#This Row],[rxn]],4)="RXN-",Table2[[#This Row],[rxn]]="BIOSYN-BIODILAERO")</f>
        <v>0</v>
      </c>
      <c r="J402" s="1" t="str">
        <f>IF(Table2[[#This Row],[In GSM?]],_xlfn.TEXTAFTER(Table2[[#This Row],[rxn]],"RXN-",,,,"BIOMASS_RT_CLIM"),"")</f>
        <v/>
      </c>
      <c r="K402" s="1" t="str">
        <f>IF(Table2[[#This Row],[In GSM?]],_xlfn.TEXTBEFORE(SUBSTITUTE(Table2[[#This Row],[rxn name]],"_REV-","_FWD-"),"_FWD-",,,,Table2[[#This Row],[rxn name]]),"")</f>
        <v/>
      </c>
      <c r="L402" s="1" t="str">
        <f>IF(Table2[[#This Row],[In GSM?]],_xlfn.TEXTBEFORE(_xlfn.TEXTAFTER(Table2[[#This Row],[rxn name]],Table2[[#This Row],[b4 FWD/REV]]&amp;"_",,,,"FWD"),"-",,,,"FWD"),"")</f>
        <v/>
      </c>
      <c r="M402" s="1" t="str" cm="1">
        <f t="array" ref="M402">IF(Table2[[#This Row],[In GSM?]],_xlfn.SWITCH(Table2[[#This Row],[dir]],"FWD",Table2[[#This Row],[max]],"REV",-Table2[[#This Row],[min]])/1000,"")</f>
        <v/>
      </c>
      <c r="N402" s="1" t="str" cm="1">
        <f t="array" ref="N402">IF(Table2[[#This Row],[In GSM?]],_xlfn.SWITCH(Table2[[#This Row],[dir]],"FWD",Table2[[#This Row],[min]],"REV",-Table2[[#This Row],[max]])/1000,"")</f>
        <v/>
      </c>
      <c r="V402" s="5"/>
    </row>
    <row r="403" spans="1:22" ht="17" x14ac:dyDescent="0.25">
      <c r="A403" t="s">
        <v>1504</v>
      </c>
      <c r="B403" s="2">
        <v>1.0000000000002999E-5</v>
      </c>
      <c r="C403" s="2">
        <v>1.0000000000002999E-5</v>
      </c>
      <c r="E403" s="5" t="s">
        <v>161</v>
      </c>
      <c r="F403" s="1" t="str">
        <f t="shared" si="18"/>
        <v>PROWASTE-rt0221</v>
      </c>
      <c r="G403" s="1">
        <f t="shared" si="19"/>
        <v>0</v>
      </c>
      <c r="H403" s="1">
        <f t="shared" si="20"/>
        <v>0</v>
      </c>
      <c r="I403" s="1" t="b">
        <f>OR(LEFT(Table2[[#This Row],[rxn]],4)="RXN-",Table2[[#This Row],[rxn]]="BIOSYN-BIODILAERO")</f>
        <v>0</v>
      </c>
      <c r="J403" s="1" t="str">
        <f>IF(Table2[[#This Row],[In GSM?]],_xlfn.TEXTAFTER(Table2[[#This Row],[rxn]],"RXN-",,,,"BIOMASS_RT_CLIM"),"")</f>
        <v/>
      </c>
      <c r="K403" s="1" t="str">
        <f>IF(Table2[[#This Row],[In GSM?]],_xlfn.TEXTBEFORE(SUBSTITUTE(Table2[[#This Row],[rxn name]],"_REV-","_FWD-"),"_FWD-",,,,Table2[[#This Row],[rxn name]]),"")</f>
        <v/>
      </c>
      <c r="L403" s="1" t="str">
        <f>IF(Table2[[#This Row],[In GSM?]],_xlfn.TEXTBEFORE(_xlfn.TEXTAFTER(Table2[[#This Row],[rxn name]],Table2[[#This Row],[b4 FWD/REV]]&amp;"_",,,,"FWD"),"-",,,,"FWD"),"")</f>
        <v/>
      </c>
      <c r="M403" s="1" t="str" cm="1">
        <f t="array" ref="M403">IF(Table2[[#This Row],[In GSM?]],_xlfn.SWITCH(Table2[[#This Row],[dir]],"FWD",Table2[[#This Row],[max]],"REV",-Table2[[#This Row],[min]])/1000,"")</f>
        <v/>
      </c>
      <c r="N403" s="1" t="str" cm="1">
        <f t="array" ref="N403">IF(Table2[[#This Row],[In GSM?]],_xlfn.SWITCH(Table2[[#This Row],[dir]],"FWD",Table2[[#This Row],[min]],"REV",-Table2[[#This Row],[max]])/1000,"")</f>
        <v/>
      </c>
      <c r="V403" s="5"/>
    </row>
    <row r="404" spans="1:22" ht="17" x14ac:dyDescent="0.25">
      <c r="A404" t="s">
        <v>1505</v>
      </c>
      <c r="B404" s="2">
        <v>2.0000000000016902E-5</v>
      </c>
      <c r="C404" s="2">
        <v>2.0000000000000002E-5</v>
      </c>
      <c r="E404" s="5" t="s">
        <v>162</v>
      </c>
      <c r="F404" s="1" t="str">
        <f t="shared" si="18"/>
        <v>PROWASTE-rt0234</v>
      </c>
      <c r="G404" s="1">
        <f t="shared" si="19"/>
        <v>0</v>
      </c>
      <c r="H404" s="1">
        <f t="shared" si="20"/>
        <v>0</v>
      </c>
      <c r="I404" s="1" t="b">
        <f>OR(LEFT(Table2[[#This Row],[rxn]],4)="RXN-",Table2[[#This Row],[rxn]]="BIOSYN-BIODILAERO")</f>
        <v>0</v>
      </c>
      <c r="J404" s="1" t="str">
        <f>IF(Table2[[#This Row],[In GSM?]],_xlfn.TEXTAFTER(Table2[[#This Row],[rxn]],"RXN-",,,,"BIOMASS_RT_CLIM"),"")</f>
        <v/>
      </c>
      <c r="K404" s="1" t="str">
        <f>IF(Table2[[#This Row],[In GSM?]],_xlfn.TEXTBEFORE(SUBSTITUTE(Table2[[#This Row],[rxn name]],"_REV-","_FWD-"),"_FWD-",,,,Table2[[#This Row],[rxn name]]),"")</f>
        <v/>
      </c>
      <c r="L404" s="1" t="str">
        <f>IF(Table2[[#This Row],[In GSM?]],_xlfn.TEXTBEFORE(_xlfn.TEXTAFTER(Table2[[#This Row],[rxn name]],Table2[[#This Row],[b4 FWD/REV]]&amp;"_",,,,"FWD"),"-",,,,"FWD"),"")</f>
        <v/>
      </c>
      <c r="M404" s="1" t="str" cm="1">
        <f t="array" ref="M404">IF(Table2[[#This Row],[In GSM?]],_xlfn.SWITCH(Table2[[#This Row],[dir]],"FWD",Table2[[#This Row],[max]],"REV",-Table2[[#This Row],[min]])/1000,"")</f>
        <v/>
      </c>
      <c r="N404" s="1" t="str" cm="1">
        <f t="array" ref="N404">IF(Table2[[#This Row],[In GSM?]],_xlfn.SWITCH(Table2[[#This Row],[dir]],"FWD",Table2[[#This Row],[min]],"REV",-Table2[[#This Row],[max]])/1000,"")</f>
        <v/>
      </c>
      <c r="V404" s="5"/>
    </row>
    <row r="405" spans="1:22" ht="17" x14ac:dyDescent="0.25">
      <c r="A405" t="s">
        <v>1506</v>
      </c>
      <c r="B405">
        <v>0</v>
      </c>
      <c r="C405">
        <v>0</v>
      </c>
      <c r="E405" s="5" t="s">
        <v>163</v>
      </c>
      <c r="F405" s="1" t="str">
        <f t="shared" si="18"/>
        <v>PROWASTE-rt0235</v>
      </c>
      <c r="G405" s="1">
        <f t="shared" si="19"/>
        <v>0</v>
      </c>
      <c r="H405" s="1">
        <f t="shared" si="20"/>
        <v>0</v>
      </c>
      <c r="I405" s="1" t="b">
        <f>OR(LEFT(Table2[[#This Row],[rxn]],4)="RXN-",Table2[[#This Row],[rxn]]="BIOSYN-BIODILAERO")</f>
        <v>0</v>
      </c>
      <c r="J405" s="1" t="str">
        <f>IF(Table2[[#This Row],[In GSM?]],_xlfn.TEXTAFTER(Table2[[#This Row],[rxn]],"RXN-",,,,"BIOMASS_RT_CLIM"),"")</f>
        <v/>
      </c>
      <c r="K405" s="1" t="str">
        <f>IF(Table2[[#This Row],[In GSM?]],_xlfn.TEXTBEFORE(SUBSTITUTE(Table2[[#This Row],[rxn name]],"_REV-","_FWD-"),"_FWD-",,,,Table2[[#This Row],[rxn name]]),"")</f>
        <v/>
      </c>
      <c r="L405" s="1" t="str">
        <f>IF(Table2[[#This Row],[In GSM?]],_xlfn.TEXTBEFORE(_xlfn.TEXTAFTER(Table2[[#This Row],[rxn name]],Table2[[#This Row],[b4 FWD/REV]]&amp;"_",,,,"FWD"),"-",,,,"FWD"),"")</f>
        <v/>
      </c>
      <c r="M405" s="1" t="str" cm="1">
        <f t="array" ref="M405">IF(Table2[[#This Row],[In GSM?]],_xlfn.SWITCH(Table2[[#This Row],[dir]],"FWD",Table2[[#This Row],[max]],"REV",-Table2[[#This Row],[min]])/1000,"")</f>
        <v/>
      </c>
      <c r="N405" s="1" t="str" cm="1">
        <f t="array" ref="N405">IF(Table2[[#This Row],[In GSM?]],_xlfn.SWITCH(Table2[[#This Row],[dir]],"FWD",Table2[[#This Row],[min]],"REV",-Table2[[#This Row],[max]])/1000,"")</f>
        <v/>
      </c>
      <c r="V405" s="5"/>
    </row>
    <row r="406" spans="1:22" ht="17" x14ac:dyDescent="0.25">
      <c r="A406" t="s">
        <v>1507</v>
      </c>
      <c r="B406">
        <v>0</v>
      </c>
      <c r="C406">
        <v>157.74034198761601</v>
      </c>
      <c r="E406" s="5" t="s">
        <v>164</v>
      </c>
      <c r="F406" s="1" t="str">
        <f t="shared" si="18"/>
        <v>PROWASTE-rt0237</v>
      </c>
      <c r="G406" s="1">
        <f t="shared" si="19"/>
        <v>0</v>
      </c>
      <c r="H406" s="1">
        <f t="shared" si="20"/>
        <v>0</v>
      </c>
      <c r="I406" s="1" t="b">
        <f>OR(LEFT(Table2[[#This Row],[rxn]],4)="RXN-",Table2[[#This Row],[rxn]]="BIOSYN-BIODILAERO")</f>
        <v>0</v>
      </c>
      <c r="J406" s="1" t="str">
        <f>IF(Table2[[#This Row],[In GSM?]],_xlfn.TEXTAFTER(Table2[[#This Row],[rxn]],"RXN-",,,,"BIOMASS_RT_CLIM"),"")</f>
        <v/>
      </c>
      <c r="K406" s="1" t="str">
        <f>IF(Table2[[#This Row],[In GSM?]],_xlfn.TEXTBEFORE(SUBSTITUTE(Table2[[#This Row],[rxn name]],"_REV-","_FWD-"),"_FWD-",,,,Table2[[#This Row],[rxn name]]),"")</f>
        <v/>
      </c>
      <c r="L406" s="1" t="str">
        <f>IF(Table2[[#This Row],[In GSM?]],_xlfn.TEXTBEFORE(_xlfn.TEXTAFTER(Table2[[#This Row],[rxn name]],Table2[[#This Row],[b4 FWD/REV]]&amp;"_",,,,"FWD"),"-",,,,"FWD"),"")</f>
        <v/>
      </c>
      <c r="M406" s="1" t="str" cm="1">
        <f t="array" ref="M406">IF(Table2[[#This Row],[In GSM?]],_xlfn.SWITCH(Table2[[#This Row],[dir]],"FWD",Table2[[#This Row],[max]],"REV",-Table2[[#This Row],[min]])/1000,"")</f>
        <v/>
      </c>
      <c r="N406" s="1" t="str" cm="1">
        <f t="array" ref="N406">IF(Table2[[#This Row],[In GSM?]],_xlfn.SWITCH(Table2[[#This Row],[dir]],"FWD",Table2[[#This Row],[min]],"REV",-Table2[[#This Row],[max]])/1000,"")</f>
        <v/>
      </c>
      <c r="V406" s="5"/>
    </row>
    <row r="407" spans="1:22" ht="17" x14ac:dyDescent="0.25">
      <c r="A407" t="s">
        <v>1508</v>
      </c>
      <c r="B407">
        <v>-7.0949999999999995E-4</v>
      </c>
      <c r="C407">
        <v>157.73963248761601</v>
      </c>
      <c r="E407" s="5" t="s">
        <v>165</v>
      </c>
      <c r="F407" s="1" t="str">
        <f t="shared" si="18"/>
        <v>PROWASTE-rt0239</v>
      </c>
      <c r="G407" s="1">
        <f t="shared" si="19"/>
        <v>0</v>
      </c>
      <c r="H407" s="1">
        <f t="shared" si="20"/>
        <v>0</v>
      </c>
      <c r="I407" s="1" t="b">
        <f>OR(LEFT(Table2[[#This Row],[rxn]],4)="RXN-",Table2[[#This Row],[rxn]]="BIOSYN-BIODILAERO")</f>
        <v>0</v>
      </c>
      <c r="J407" s="1" t="str">
        <f>IF(Table2[[#This Row],[In GSM?]],_xlfn.TEXTAFTER(Table2[[#This Row],[rxn]],"RXN-",,,,"BIOMASS_RT_CLIM"),"")</f>
        <v/>
      </c>
      <c r="K407" s="1" t="str">
        <f>IF(Table2[[#This Row],[In GSM?]],_xlfn.TEXTBEFORE(SUBSTITUTE(Table2[[#This Row],[rxn name]],"_REV-","_FWD-"),"_FWD-",,,,Table2[[#This Row],[rxn name]]),"")</f>
        <v/>
      </c>
      <c r="L407" s="1" t="str">
        <f>IF(Table2[[#This Row],[In GSM?]],_xlfn.TEXTBEFORE(_xlfn.TEXTAFTER(Table2[[#This Row],[rxn name]],Table2[[#This Row],[b4 FWD/REV]]&amp;"_",,,,"FWD"),"-",,,,"FWD"),"")</f>
        <v/>
      </c>
      <c r="M407" s="1" t="str" cm="1">
        <f t="array" ref="M407">IF(Table2[[#This Row],[In GSM?]],_xlfn.SWITCH(Table2[[#This Row],[dir]],"FWD",Table2[[#This Row],[max]],"REV",-Table2[[#This Row],[min]])/1000,"")</f>
        <v/>
      </c>
      <c r="N407" s="1" t="str" cm="1">
        <f t="array" ref="N407">IF(Table2[[#This Row],[In GSM?]],_xlfn.SWITCH(Table2[[#This Row],[dir]],"FWD",Table2[[#This Row],[min]],"REV",-Table2[[#This Row],[max]])/1000,"")</f>
        <v/>
      </c>
      <c r="V407" s="5"/>
    </row>
    <row r="408" spans="1:22" ht="17" x14ac:dyDescent="0.25">
      <c r="A408" t="s">
        <v>1509</v>
      </c>
      <c r="B408" s="2">
        <v>1.0000000000000001E-5</v>
      </c>
      <c r="C408" s="2">
        <v>1.0000000000000001E-5</v>
      </c>
      <c r="E408" s="5" t="s">
        <v>166</v>
      </c>
      <c r="F408" s="1" t="str">
        <f t="shared" si="18"/>
        <v>PROWASTE-rt0245</v>
      </c>
      <c r="G408" s="1">
        <f t="shared" si="19"/>
        <v>0</v>
      </c>
      <c r="H408" s="1">
        <f t="shared" si="20"/>
        <v>0</v>
      </c>
      <c r="I408" s="1" t="b">
        <f>OR(LEFT(Table2[[#This Row],[rxn]],4)="RXN-",Table2[[#This Row],[rxn]]="BIOSYN-BIODILAERO")</f>
        <v>0</v>
      </c>
      <c r="J408" s="1" t="str">
        <f>IF(Table2[[#This Row],[In GSM?]],_xlfn.TEXTAFTER(Table2[[#This Row],[rxn]],"RXN-",,,,"BIOMASS_RT_CLIM"),"")</f>
        <v/>
      </c>
      <c r="K408" s="1" t="str">
        <f>IF(Table2[[#This Row],[In GSM?]],_xlfn.TEXTBEFORE(SUBSTITUTE(Table2[[#This Row],[rxn name]],"_REV-","_FWD-"),"_FWD-",,,,Table2[[#This Row],[rxn name]]),"")</f>
        <v/>
      </c>
      <c r="L408" s="1" t="str">
        <f>IF(Table2[[#This Row],[In GSM?]],_xlfn.TEXTBEFORE(_xlfn.TEXTAFTER(Table2[[#This Row],[rxn name]],Table2[[#This Row],[b4 FWD/REV]]&amp;"_",,,,"FWD"),"-",,,,"FWD"),"")</f>
        <v/>
      </c>
      <c r="M408" s="1" t="str" cm="1">
        <f t="array" ref="M408">IF(Table2[[#This Row],[In GSM?]],_xlfn.SWITCH(Table2[[#This Row],[dir]],"FWD",Table2[[#This Row],[max]],"REV",-Table2[[#This Row],[min]])/1000,"")</f>
        <v/>
      </c>
      <c r="N408" s="1" t="str" cm="1">
        <f t="array" ref="N408">IF(Table2[[#This Row],[In GSM?]],_xlfn.SWITCH(Table2[[#This Row],[dir]],"FWD",Table2[[#This Row],[min]],"REV",-Table2[[#This Row],[max]])/1000,"")</f>
        <v/>
      </c>
      <c r="V408" s="5"/>
    </row>
    <row r="409" spans="1:22" ht="17" x14ac:dyDescent="0.25">
      <c r="A409" t="s">
        <v>1510</v>
      </c>
      <c r="B409" s="2">
        <v>1.0000000000000001E-5</v>
      </c>
      <c r="C409" s="2">
        <v>1.0000000000000001E-5</v>
      </c>
      <c r="E409" s="5" t="s">
        <v>167</v>
      </c>
      <c r="F409" s="1" t="str">
        <f t="shared" si="18"/>
        <v>PROWASTE-rt0250</v>
      </c>
      <c r="G409" s="1">
        <f t="shared" si="19"/>
        <v>0</v>
      </c>
      <c r="H409" s="1">
        <f t="shared" si="20"/>
        <v>0</v>
      </c>
      <c r="I409" s="1" t="b">
        <f>OR(LEFT(Table2[[#This Row],[rxn]],4)="RXN-",Table2[[#This Row],[rxn]]="BIOSYN-BIODILAERO")</f>
        <v>0</v>
      </c>
      <c r="J409" s="1" t="str">
        <f>IF(Table2[[#This Row],[In GSM?]],_xlfn.TEXTAFTER(Table2[[#This Row],[rxn]],"RXN-",,,,"BIOMASS_RT_CLIM"),"")</f>
        <v/>
      </c>
      <c r="K409" s="1" t="str">
        <f>IF(Table2[[#This Row],[In GSM?]],_xlfn.TEXTBEFORE(SUBSTITUTE(Table2[[#This Row],[rxn name]],"_REV-","_FWD-"),"_FWD-",,,,Table2[[#This Row],[rxn name]]),"")</f>
        <v/>
      </c>
      <c r="L409" s="1" t="str">
        <f>IF(Table2[[#This Row],[In GSM?]],_xlfn.TEXTBEFORE(_xlfn.TEXTAFTER(Table2[[#This Row],[rxn name]],Table2[[#This Row],[b4 FWD/REV]]&amp;"_",,,,"FWD"),"-",,,,"FWD"),"")</f>
        <v/>
      </c>
      <c r="M409" s="1" t="str" cm="1">
        <f t="array" ref="M409">IF(Table2[[#This Row],[In GSM?]],_xlfn.SWITCH(Table2[[#This Row],[dir]],"FWD",Table2[[#This Row],[max]],"REV",-Table2[[#This Row],[min]])/1000,"")</f>
        <v/>
      </c>
      <c r="N409" s="1" t="str" cm="1">
        <f t="array" ref="N409">IF(Table2[[#This Row],[In GSM?]],_xlfn.SWITCH(Table2[[#This Row],[dir]],"FWD",Table2[[#This Row],[min]],"REV",-Table2[[#This Row],[max]])/1000,"")</f>
        <v/>
      </c>
      <c r="V409" s="5"/>
    </row>
    <row r="410" spans="1:22" ht="17" x14ac:dyDescent="0.25">
      <c r="A410" t="s">
        <v>1511</v>
      </c>
      <c r="B410">
        <v>0</v>
      </c>
      <c r="C410">
        <v>0</v>
      </c>
      <c r="E410" s="5" t="s">
        <v>168</v>
      </c>
      <c r="F410" s="1" t="str">
        <f t="shared" si="18"/>
        <v>PROWASTE-rt0265</v>
      </c>
      <c r="G410" s="1">
        <f t="shared" si="19"/>
        <v>0</v>
      </c>
      <c r="H410" s="1">
        <f t="shared" si="20"/>
        <v>0</v>
      </c>
      <c r="I410" s="1" t="b">
        <f>OR(LEFT(Table2[[#This Row],[rxn]],4)="RXN-",Table2[[#This Row],[rxn]]="BIOSYN-BIODILAERO")</f>
        <v>0</v>
      </c>
      <c r="J410" s="1" t="str">
        <f>IF(Table2[[#This Row],[In GSM?]],_xlfn.TEXTAFTER(Table2[[#This Row],[rxn]],"RXN-",,,,"BIOMASS_RT_CLIM"),"")</f>
        <v/>
      </c>
      <c r="K410" s="1" t="str">
        <f>IF(Table2[[#This Row],[In GSM?]],_xlfn.TEXTBEFORE(SUBSTITUTE(Table2[[#This Row],[rxn name]],"_REV-","_FWD-"),"_FWD-",,,,Table2[[#This Row],[rxn name]]),"")</f>
        <v/>
      </c>
      <c r="L410" s="1" t="str">
        <f>IF(Table2[[#This Row],[In GSM?]],_xlfn.TEXTBEFORE(_xlfn.TEXTAFTER(Table2[[#This Row],[rxn name]],Table2[[#This Row],[b4 FWD/REV]]&amp;"_",,,,"FWD"),"-",,,,"FWD"),"")</f>
        <v/>
      </c>
      <c r="M410" s="1" t="str" cm="1">
        <f t="array" ref="M410">IF(Table2[[#This Row],[In GSM?]],_xlfn.SWITCH(Table2[[#This Row],[dir]],"FWD",Table2[[#This Row],[max]],"REV",-Table2[[#This Row],[min]])/1000,"")</f>
        <v/>
      </c>
      <c r="N410" s="1" t="str" cm="1">
        <f t="array" ref="N410">IF(Table2[[#This Row],[In GSM?]],_xlfn.SWITCH(Table2[[#This Row],[dir]],"FWD",Table2[[#This Row],[min]],"REV",-Table2[[#This Row],[max]])/1000,"")</f>
        <v/>
      </c>
      <c r="V410" s="5"/>
    </row>
    <row r="411" spans="1:22" ht="17" x14ac:dyDescent="0.25">
      <c r="A411" t="s">
        <v>1512</v>
      </c>
      <c r="B411">
        <v>1.1228385659092599</v>
      </c>
      <c r="C411">
        <v>110.154876725078</v>
      </c>
      <c r="E411" s="5" t="s">
        <v>169</v>
      </c>
      <c r="F411" s="1" t="str">
        <f t="shared" si="18"/>
        <v>PROWASTE-rt0267</v>
      </c>
      <c r="G411" s="1">
        <f t="shared" si="19"/>
        <v>0</v>
      </c>
      <c r="H411" s="1">
        <f t="shared" si="20"/>
        <v>0</v>
      </c>
      <c r="I411" s="1" t="b">
        <f>OR(LEFT(Table2[[#This Row],[rxn]],4)="RXN-",Table2[[#This Row],[rxn]]="BIOSYN-BIODILAERO")</f>
        <v>0</v>
      </c>
      <c r="J411" s="1" t="str">
        <f>IF(Table2[[#This Row],[In GSM?]],_xlfn.TEXTAFTER(Table2[[#This Row],[rxn]],"RXN-",,,,"BIOMASS_RT_CLIM"),"")</f>
        <v/>
      </c>
      <c r="K411" s="1" t="str">
        <f>IF(Table2[[#This Row],[In GSM?]],_xlfn.TEXTBEFORE(SUBSTITUTE(Table2[[#This Row],[rxn name]],"_REV-","_FWD-"),"_FWD-",,,,Table2[[#This Row],[rxn name]]),"")</f>
        <v/>
      </c>
      <c r="L411" s="1" t="str">
        <f>IF(Table2[[#This Row],[In GSM?]],_xlfn.TEXTBEFORE(_xlfn.TEXTAFTER(Table2[[#This Row],[rxn name]],Table2[[#This Row],[b4 FWD/REV]]&amp;"_",,,,"FWD"),"-",,,,"FWD"),"")</f>
        <v/>
      </c>
      <c r="M411" s="1" t="str" cm="1">
        <f t="array" ref="M411">IF(Table2[[#This Row],[In GSM?]],_xlfn.SWITCH(Table2[[#This Row],[dir]],"FWD",Table2[[#This Row],[max]],"REV",-Table2[[#This Row],[min]])/1000,"")</f>
        <v/>
      </c>
      <c r="N411" s="1" t="str" cm="1">
        <f t="array" ref="N411">IF(Table2[[#This Row],[In GSM?]],_xlfn.SWITCH(Table2[[#This Row],[dir]],"FWD",Table2[[#This Row],[min]],"REV",-Table2[[#This Row],[max]])/1000,"")</f>
        <v/>
      </c>
      <c r="V411" s="5"/>
    </row>
    <row r="412" spans="1:22" ht="17" x14ac:dyDescent="0.25">
      <c r="A412" t="s">
        <v>1513</v>
      </c>
      <c r="B412">
        <v>0</v>
      </c>
      <c r="C412">
        <v>78.866157543808697</v>
      </c>
      <c r="E412" s="5" t="s">
        <v>170</v>
      </c>
      <c r="F412" s="1" t="str">
        <f t="shared" si="18"/>
        <v>PROWASTE-rt0271</v>
      </c>
      <c r="G412" s="1">
        <f t="shared" si="19"/>
        <v>0</v>
      </c>
      <c r="H412" s="1">
        <f t="shared" si="20"/>
        <v>0</v>
      </c>
      <c r="I412" s="1" t="b">
        <f>OR(LEFT(Table2[[#This Row],[rxn]],4)="RXN-",Table2[[#This Row],[rxn]]="BIOSYN-BIODILAERO")</f>
        <v>0</v>
      </c>
      <c r="J412" s="1" t="str">
        <f>IF(Table2[[#This Row],[In GSM?]],_xlfn.TEXTAFTER(Table2[[#This Row],[rxn]],"RXN-",,,,"BIOMASS_RT_CLIM"),"")</f>
        <v/>
      </c>
      <c r="K412" s="1" t="str">
        <f>IF(Table2[[#This Row],[In GSM?]],_xlfn.TEXTBEFORE(SUBSTITUTE(Table2[[#This Row],[rxn name]],"_REV-","_FWD-"),"_FWD-",,,,Table2[[#This Row],[rxn name]]),"")</f>
        <v/>
      </c>
      <c r="L412" s="1" t="str">
        <f>IF(Table2[[#This Row],[In GSM?]],_xlfn.TEXTBEFORE(_xlfn.TEXTAFTER(Table2[[#This Row],[rxn name]],Table2[[#This Row],[b4 FWD/REV]]&amp;"_",,,,"FWD"),"-",,,,"FWD"),"")</f>
        <v/>
      </c>
      <c r="M412" s="1" t="str" cm="1">
        <f t="array" ref="M412">IF(Table2[[#This Row],[In GSM?]],_xlfn.SWITCH(Table2[[#This Row],[dir]],"FWD",Table2[[#This Row],[max]],"REV",-Table2[[#This Row],[min]])/1000,"")</f>
        <v/>
      </c>
      <c r="N412" s="1" t="str" cm="1">
        <f t="array" ref="N412">IF(Table2[[#This Row],[In GSM?]],_xlfn.SWITCH(Table2[[#This Row],[dir]],"FWD",Table2[[#This Row],[min]],"REV",-Table2[[#This Row],[max]])/1000,"")</f>
        <v/>
      </c>
      <c r="V412" s="5"/>
    </row>
    <row r="413" spans="1:22" ht="17" x14ac:dyDescent="0.25">
      <c r="A413" t="s">
        <v>1514</v>
      </c>
      <c r="B413">
        <v>7.6302000000000002E-3</v>
      </c>
      <c r="C413">
        <v>7.6302000000000002E-3</v>
      </c>
      <c r="E413" s="5" t="s">
        <v>171</v>
      </c>
      <c r="F413" s="1" t="str">
        <f t="shared" si="18"/>
        <v>PROWASTE-rt0283</v>
      </c>
      <c r="G413" s="1">
        <f t="shared" si="19"/>
        <v>0</v>
      </c>
      <c r="H413" s="1">
        <f t="shared" si="20"/>
        <v>0</v>
      </c>
      <c r="I413" s="1" t="b">
        <f>OR(LEFT(Table2[[#This Row],[rxn]],4)="RXN-",Table2[[#This Row],[rxn]]="BIOSYN-BIODILAERO")</f>
        <v>0</v>
      </c>
      <c r="J413" s="1" t="str">
        <f>IF(Table2[[#This Row],[In GSM?]],_xlfn.TEXTAFTER(Table2[[#This Row],[rxn]],"RXN-",,,,"BIOMASS_RT_CLIM"),"")</f>
        <v/>
      </c>
      <c r="K413" s="1" t="str">
        <f>IF(Table2[[#This Row],[In GSM?]],_xlfn.TEXTBEFORE(SUBSTITUTE(Table2[[#This Row],[rxn name]],"_REV-","_FWD-"),"_FWD-",,,,Table2[[#This Row],[rxn name]]),"")</f>
        <v/>
      </c>
      <c r="L413" s="1" t="str">
        <f>IF(Table2[[#This Row],[In GSM?]],_xlfn.TEXTBEFORE(_xlfn.TEXTAFTER(Table2[[#This Row],[rxn name]],Table2[[#This Row],[b4 FWD/REV]]&amp;"_",,,,"FWD"),"-",,,,"FWD"),"")</f>
        <v/>
      </c>
      <c r="M413" s="1" t="str" cm="1">
        <f t="array" ref="M413">IF(Table2[[#This Row],[In GSM?]],_xlfn.SWITCH(Table2[[#This Row],[dir]],"FWD",Table2[[#This Row],[max]],"REV",-Table2[[#This Row],[min]])/1000,"")</f>
        <v/>
      </c>
      <c r="N413" s="1" t="str" cm="1">
        <f t="array" ref="N413">IF(Table2[[#This Row],[In GSM?]],_xlfn.SWITCH(Table2[[#This Row],[dir]],"FWD",Table2[[#This Row],[min]],"REV",-Table2[[#This Row],[max]])/1000,"")</f>
        <v/>
      </c>
      <c r="V413" s="5"/>
    </row>
    <row r="414" spans="1:22" ht="17" x14ac:dyDescent="0.25">
      <c r="A414" t="s">
        <v>1515</v>
      </c>
      <c r="B414">
        <v>7.6302000000000002E-3</v>
      </c>
      <c r="C414">
        <v>7.6302000000000002E-3</v>
      </c>
      <c r="E414" s="5" t="s">
        <v>172</v>
      </c>
      <c r="F414" s="1" t="str">
        <f t="shared" si="18"/>
        <v>PROWASTE-rt0298</v>
      </c>
      <c r="G414" s="1">
        <f t="shared" si="19"/>
        <v>0</v>
      </c>
      <c r="H414" s="1">
        <f t="shared" si="20"/>
        <v>0</v>
      </c>
      <c r="I414" s="1" t="b">
        <f>OR(LEFT(Table2[[#This Row],[rxn]],4)="RXN-",Table2[[#This Row],[rxn]]="BIOSYN-BIODILAERO")</f>
        <v>0</v>
      </c>
      <c r="J414" s="1" t="str">
        <f>IF(Table2[[#This Row],[In GSM?]],_xlfn.TEXTAFTER(Table2[[#This Row],[rxn]],"RXN-",,,,"BIOMASS_RT_CLIM"),"")</f>
        <v/>
      </c>
      <c r="K414" s="1" t="str">
        <f>IF(Table2[[#This Row],[In GSM?]],_xlfn.TEXTBEFORE(SUBSTITUTE(Table2[[#This Row],[rxn name]],"_REV-","_FWD-"),"_FWD-",,,,Table2[[#This Row],[rxn name]]),"")</f>
        <v/>
      </c>
      <c r="L414" s="1" t="str">
        <f>IF(Table2[[#This Row],[In GSM?]],_xlfn.TEXTBEFORE(_xlfn.TEXTAFTER(Table2[[#This Row],[rxn name]],Table2[[#This Row],[b4 FWD/REV]]&amp;"_",,,,"FWD"),"-",,,,"FWD"),"")</f>
        <v/>
      </c>
      <c r="M414" s="1" t="str" cm="1">
        <f t="array" ref="M414">IF(Table2[[#This Row],[In GSM?]],_xlfn.SWITCH(Table2[[#This Row],[dir]],"FWD",Table2[[#This Row],[max]],"REV",-Table2[[#This Row],[min]])/1000,"")</f>
        <v/>
      </c>
      <c r="N414" s="1" t="str" cm="1">
        <f t="array" ref="N414">IF(Table2[[#This Row],[In GSM?]],_xlfn.SWITCH(Table2[[#This Row],[dir]],"FWD",Table2[[#This Row],[min]],"REV",-Table2[[#This Row],[max]])/1000,"")</f>
        <v/>
      </c>
      <c r="V414" s="5"/>
    </row>
    <row r="415" spans="1:22" ht="17" x14ac:dyDescent="0.25">
      <c r="A415" t="s">
        <v>1516</v>
      </c>
      <c r="B415">
        <v>7.6302000000000002E-3</v>
      </c>
      <c r="C415">
        <v>7.6302000000000002E-3</v>
      </c>
      <c r="E415" s="5" t="s">
        <v>173</v>
      </c>
      <c r="F415" s="1" t="str">
        <f t="shared" si="18"/>
        <v>PROWASTE-rt0302</v>
      </c>
      <c r="G415" s="1">
        <f t="shared" si="19"/>
        <v>0</v>
      </c>
      <c r="H415" s="1">
        <f t="shared" si="20"/>
        <v>0</v>
      </c>
      <c r="I415" s="1" t="b">
        <f>OR(LEFT(Table2[[#This Row],[rxn]],4)="RXN-",Table2[[#This Row],[rxn]]="BIOSYN-BIODILAERO")</f>
        <v>0</v>
      </c>
      <c r="J415" s="1" t="str">
        <f>IF(Table2[[#This Row],[In GSM?]],_xlfn.TEXTAFTER(Table2[[#This Row],[rxn]],"RXN-",,,,"BIOMASS_RT_CLIM"),"")</f>
        <v/>
      </c>
      <c r="K415" s="1" t="str">
        <f>IF(Table2[[#This Row],[In GSM?]],_xlfn.TEXTBEFORE(SUBSTITUTE(Table2[[#This Row],[rxn name]],"_REV-","_FWD-"),"_FWD-",,,,Table2[[#This Row],[rxn name]]),"")</f>
        <v/>
      </c>
      <c r="L415" s="1" t="str">
        <f>IF(Table2[[#This Row],[In GSM?]],_xlfn.TEXTBEFORE(_xlfn.TEXTAFTER(Table2[[#This Row],[rxn name]],Table2[[#This Row],[b4 FWD/REV]]&amp;"_",,,,"FWD"),"-",,,,"FWD"),"")</f>
        <v/>
      </c>
      <c r="M415" s="1" t="str" cm="1">
        <f t="array" ref="M415">IF(Table2[[#This Row],[In GSM?]],_xlfn.SWITCH(Table2[[#This Row],[dir]],"FWD",Table2[[#This Row],[max]],"REV",-Table2[[#This Row],[min]])/1000,"")</f>
        <v/>
      </c>
      <c r="N415" s="1" t="str" cm="1">
        <f t="array" ref="N415">IF(Table2[[#This Row],[In GSM?]],_xlfn.SWITCH(Table2[[#This Row],[dir]],"FWD",Table2[[#This Row],[min]],"REV",-Table2[[#This Row],[max]])/1000,"")</f>
        <v/>
      </c>
      <c r="V415" s="5"/>
    </row>
    <row r="416" spans="1:22" ht="17" x14ac:dyDescent="0.25">
      <c r="A416" t="s">
        <v>1517</v>
      </c>
      <c r="B416">
        <v>7.6302000000000002E-3</v>
      </c>
      <c r="C416">
        <v>7.6302000000000002E-3</v>
      </c>
      <c r="E416" s="5" t="s">
        <v>174</v>
      </c>
      <c r="F416" s="1" t="str">
        <f t="shared" si="18"/>
        <v>PROWASTE-rt0303</v>
      </c>
      <c r="G416" s="1">
        <f t="shared" si="19"/>
        <v>0</v>
      </c>
      <c r="H416" s="1">
        <f t="shared" si="20"/>
        <v>0</v>
      </c>
      <c r="I416" s="1" t="b">
        <f>OR(LEFT(Table2[[#This Row],[rxn]],4)="RXN-",Table2[[#This Row],[rxn]]="BIOSYN-BIODILAERO")</f>
        <v>0</v>
      </c>
      <c r="J416" s="1" t="str">
        <f>IF(Table2[[#This Row],[In GSM?]],_xlfn.TEXTAFTER(Table2[[#This Row],[rxn]],"RXN-",,,,"BIOMASS_RT_CLIM"),"")</f>
        <v/>
      </c>
      <c r="K416" s="1" t="str">
        <f>IF(Table2[[#This Row],[In GSM?]],_xlfn.TEXTBEFORE(SUBSTITUTE(Table2[[#This Row],[rxn name]],"_REV-","_FWD-"),"_FWD-",,,,Table2[[#This Row],[rxn name]]),"")</f>
        <v/>
      </c>
      <c r="L416" s="1" t="str">
        <f>IF(Table2[[#This Row],[In GSM?]],_xlfn.TEXTBEFORE(_xlfn.TEXTAFTER(Table2[[#This Row],[rxn name]],Table2[[#This Row],[b4 FWD/REV]]&amp;"_",,,,"FWD"),"-",,,,"FWD"),"")</f>
        <v/>
      </c>
      <c r="M416" s="1" t="str" cm="1">
        <f t="array" ref="M416">IF(Table2[[#This Row],[In GSM?]],_xlfn.SWITCH(Table2[[#This Row],[dir]],"FWD",Table2[[#This Row],[max]],"REV",-Table2[[#This Row],[min]])/1000,"")</f>
        <v/>
      </c>
      <c r="N416" s="1" t="str" cm="1">
        <f t="array" ref="N416">IF(Table2[[#This Row],[In GSM?]],_xlfn.SWITCH(Table2[[#This Row],[dir]],"FWD",Table2[[#This Row],[min]],"REV",-Table2[[#This Row],[max]])/1000,"")</f>
        <v/>
      </c>
      <c r="V416" s="5"/>
    </row>
    <row r="417" spans="1:22" ht="17" x14ac:dyDescent="0.25">
      <c r="A417" t="s">
        <v>1518</v>
      </c>
      <c r="B417">
        <v>0</v>
      </c>
      <c r="C417">
        <v>0</v>
      </c>
      <c r="E417" s="5" t="s">
        <v>175</v>
      </c>
      <c r="F417" s="1" t="str">
        <f t="shared" si="18"/>
        <v>PROWASTE-rt0309</v>
      </c>
      <c r="G417" s="1">
        <f t="shared" si="19"/>
        <v>0</v>
      </c>
      <c r="H417" s="1">
        <f t="shared" si="20"/>
        <v>0</v>
      </c>
      <c r="I417" s="1" t="b">
        <f>OR(LEFT(Table2[[#This Row],[rxn]],4)="RXN-",Table2[[#This Row],[rxn]]="BIOSYN-BIODILAERO")</f>
        <v>0</v>
      </c>
      <c r="J417" s="1" t="str">
        <f>IF(Table2[[#This Row],[In GSM?]],_xlfn.TEXTAFTER(Table2[[#This Row],[rxn]],"RXN-",,,,"BIOMASS_RT_CLIM"),"")</f>
        <v/>
      </c>
      <c r="K417" s="1" t="str">
        <f>IF(Table2[[#This Row],[In GSM?]],_xlfn.TEXTBEFORE(SUBSTITUTE(Table2[[#This Row],[rxn name]],"_REV-","_FWD-"),"_FWD-",,,,Table2[[#This Row],[rxn name]]),"")</f>
        <v/>
      </c>
      <c r="L417" s="1" t="str">
        <f>IF(Table2[[#This Row],[In GSM?]],_xlfn.TEXTBEFORE(_xlfn.TEXTAFTER(Table2[[#This Row],[rxn name]],Table2[[#This Row],[b4 FWD/REV]]&amp;"_",,,,"FWD"),"-",,,,"FWD"),"")</f>
        <v/>
      </c>
      <c r="M417" s="1" t="str" cm="1">
        <f t="array" ref="M417">IF(Table2[[#This Row],[In GSM?]],_xlfn.SWITCH(Table2[[#This Row],[dir]],"FWD",Table2[[#This Row],[max]],"REV",-Table2[[#This Row],[min]])/1000,"")</f>
        <v/>
      </c>
      <c r="N417" s="1" t="str" cm="1">
        <f t="array" ref="N417">IF(Table2[[#This Row],[In GSM?]],_xlfn.SWITCH(Table2[[#This Row],[dir]],"FWD",Table2[[#This Row],[min]],"REV",-Table2[[#This Row],[max]])/1000,"")</f>
        <v/>
      </c>
      <c r="V417" s="5"/>
    </row>
    <row r="418" spans="1:22" ht="17" x14ac:dyDescent="0.25">
      <c r="A418" t="s">
        <v>1519</v>
      </c>
      <c r="B418">
        <v>0</v>
      </c>
      <c r="C418">
        <v>0</v>
      </c>
      <c r="E418" s="5" t="s">
        <v>176</v>
      </c>
      <c r="F418" s="1" t="str">
        <f t="shared" si="18"/>
        <v>PROWASTE-rt0310</v>
      </c>
      <c r="G418" s="1">
        <f t="shared" si="19"/>
        <v>0</v>
      </c>
      <c r="H418" s="1">
        <f t="shared" si="20"/>
        <v>0</v>
      </c>
      <c r="I418" s="1" t="b">
        <f>OR(LEFT(Table2[[#This Row],[rxn]],4)="RXN-",Table2[[#This Row],[rxn]]="BIOSYN-BIODILAERO")</f>
        <v>0</v>
      </c>
      <c r="J418" s="1" t="str">
        <f>IF(Table2[[#This Row],[In GSM?]],_xlfn.TEXTAFTER(Table2[[#This Row],[rxn]],"RXN-",,,,"BIOMASS_RT_CLIM"),"")</f>
        <v/>
      </c>
      <c r="K418" s="1" t="str">
        <f>IF(Table2[[#This Row],[In GSM?]],_xlfn.TEXTBEFORE(SUBSTITUTE(Table2[[#This Row],[rxn name]],"_REV-","_FWD-"),"_FWD-",,,,Table2[[#This Row],[rxn name]]),"")</f>
        <v/>
      </c>
      <c r="L418" s="1" t="str">
        <f>IF(Table2[[#This Row],[In GSM?]],_xlfn.TEXTBEFORE(_xlfn.TEXTAFTER(Table2[[#This Row],[rxn name]],Table2[[#This Row],[b4 FWD/REV]]&amp;"_",,,,"FWD"),"-",,,,"FWD"),"")</f>
        <v/>
      </c>
      <c r="M418" s="1" t="str" cm="1">
        <f t="array" ref="M418">IF(Table2[[#This Row],[In GSM?]],_xlfn.SWITCH(Table2[[#This Row],[dir]],"FWD",Table2[[#This Row],[max]],"REV",-Table2[[#This Row],[min]])/1000,"")</f>
        <v/>
      </c>
      <c r="N418" s="1" t="str" cm="1">
        <f t="array" ref="N418">IF(Table2[[#This Row],[In GSM?]],_xlfn.SWITCH(Table2[[#This Row],[dir]],"FWD",Table2[[#This Row],[min]],"REV",-Table2[[#This Row],[max]])/1000,"")</f>
        <v/>
      </c>
      <c r="V418" s="5"/>
    </row>
    <row r="419" spans="1:22" ht="17" x14ac:dyDescent="0.25">
      <c r="A419" t="s">
        <v>1520</v>
      </c>
      <c r="B419">
        <v>2.5974299999999999E-2</v>
      </c>
      <c r="C419">
        <v>2.94842754640122</v>
      </c>
      <c r="E419" s="5" t="s">
        <v>177</v>
      </c>
      <c r="F419" s="1" t="str">
        <f t="shared" si="18"/>
        <v>PROWASTE-rt0324</v>
      </c>
      <c r="G419" s="1">
        <f t="shared" si="19"/>
        <v>0</v>
      </c>
      <c r="H419" s="1">
        <f t="shared" si="20"/>
        <v>0</v>
      </c>
      <c r="I419" s="1" t="b">
        <f>OR(LEFT(Table2[[#This Row],[rxn]],4)="RXN-",Table2[[#This Row],[rxn]]="BIOSYN-BIODILAERO")</f>
        <v>0</v>
      </c>
      <c r="J419" s="1" t="str">
        <f>IF(Table2[[#This Row],[In GSM?]],_xlfn.TEXTAFTER(Table2[[#This Row],[rxn]],"RXN-",,,,"BIOMASS_RT_CLIM"),"")</f>
        <v/>
      </c>
      <c r="K419" s="1" t="str">
        <f>IF(Table2[[#This Row],[In GSM?]],_xlfn.TEXTBEFORE(SUBSTITUTE(Table2[[#This Row],[rxn name]],"_REV-","_FWD-"),"_FWD-",,,,Table2[[#This Row],[rxn name]]),"")</f>
        <v/>
      </c>
      <c r="L419" s="1" t="str">
        <f>IF(Table2[[#This Row],[In GSM?]],_xlfn.TEXTBEFORE(_xlfn.TEXTAFTER(Table2[[#This Row],[rxn name]],Table2[[#This Row],[b4 FWD/REV]]&amp;"_",,,,"FWD"),"-",,,,"FWD"),"")</f>
        <v/>
      </c>
      <c r="M419" s="1" t="str" cm="1">
        <f t="array" ref="M419">IF(Table2[[#This Row],[In GSM?]],_xlfn.SWITCH(Table2[[#This Row],[dir]],"FWD",Table2[[#This Row],[max]],"REV",-Table2[[#This Row],[min]])/1000,"")</f>
        <v/>
      </c>
      <c r="N419" s="1" t="str" cm="1">
        <f t="array" ref="N419">IF(Table2[[#This Row],[In GSM?]],_xlfn.SWITCH(Table2[[#This Row],[dir]],"FWD",Table2[[#This Row],[min]],"REV",-Table2[[#This Row],[max]])/1000,"")</f>
        <v/>
      </c>
      <c r="V419" s="5"/>
    </row>
    <row r="420" spans="1:22" ht="17" x14ac:dyDescent="0.25">
      <c r="A420" t="s">
        <v>1521</v>
      </c>
      <c r="B420">
        <v>0</v>
      </c>
      <c r="C420">
        <v>52.577438362538999</v>
      </c>
      <c r="E420" s="5" t="s">
        <v>178</v>
      </c>
      <c r="F420" s="1" t="str">
        <f t="shared" si="18"/>
        <v>PROWASTE-rt0331</v>
      </c>
      <c r="G420" s="1">
        <f t="shared" si="19"/>
        <v>0</v>
      </c>
      <c r="H420" s="1">
        <f t="shared" si="20"/>
        <v>0</v>
      </c>
      <c r="I420" s="1" t="b">
        <f>OR(LEFT(Table2[[#This Row],[rxn]],4)="RXN-",Table2[[#This Row],[rxn]]="BIOSYN-BIODILAERO")</f>
        <v>0</v>
      </c>
      <c r="J420" s="1" t="str">
        <f>IF(Table2[[#This Row],[In GSM?]],_xlfn.TEXTAFTER(Table2[[#This Row],[rxn]],"RXN-",,,,"BIOMASS_RT_CLIM"),"")</f>
        <v/>
      </c>
      <c r="K420" s="1" t="str">
        <f>IF(Table2[[#This Row],[In GSM?]],_xlfn.TEXTBEFORE(SUBSTITUTE(Table2[[#This Row],[rxn name]],"_REV-","_FWD-"),"_FWD-",,,,Table2[[#This Row],[rxn name]]),"")</f>
        <v/>
      </c>
      <c r="L420" s="1" t="str">
        <f>IF(Table2[[#This Row],[In GSM?]],_xlfn.TEXTBEFORE(_xlfn.TEXTAFTER(Table2[[#This Row],[rxn name]],Table2[[#This Row],[b4 FWD/REV]]&amp;"_",,,,"FWD"),"-",,,,"FWD"),"")</f>
        <v/>
      </c>
      <c r="M420" s="1" t="str" cm="1">
        <f t="array" ref="M420">IF(Table2[[#This Row],[In GSM?]],_xlfn.SWITCH(Table2[[#This Row],[dir]],"FWD",Table2[[#This Row],[max]],"REV",-Table2[[#This Row],[min]])/1000,"")</f>
        <v/>
      </c>
      <c r="N420" s="1" t="str" cm="1">
        <f t="array" ref="N420">IF(Table2[[#This Row],[In GSM?]],_xlfn.SWITCH(Table2[[#This Row],[dir]],"FWD",Table2[[#This Row],[min]],"REV",-Table2[[#This Row],[max]])/1000,"")</f>
        <v/>
      </c>
      <c r="V420" s="5"/>
    </row>
    <row r="421" spans="1:22" ht="17" x14ac:dyDescent="0.25">
      <c r="A421" t="s">
        <v>1522</v>
      </c>
      <c r="B421">
        <v>2.5974299999999999E-2</v>
      </c>
      <c r="C421">
        <v>2.94842754640122</v>
      </c>
      <c r="E421" s="5" t="s">
        <v>179</v>
      </c>
      <c r="F421" s="1" t="str">
        <f t="shared" si="18"/>
        <v>PROWASTE-rt0334</v>
      </c>
      <c r="G421" s="1">
        <f t="shared" si="19"/>
        <v>0</v>
      </c>
      <c r="H421" s="1">
        <f t="shared" si="20"/>
        <v>0</v>
      </c>
      <c r="I421" s="1" t="b">
        <f>OR(LEFT(Table2[[#This Row],[rxn]],4)="RXN-",Table2[[#This Row],[rxn]]="BIOSYN-BIODILAERO")</f>
        <v>0</v>
      </c>
      <c r="J421" s="1" t="str">
        <f>IF(Table2[[#This Row],[In GSM?]],_xlfn.TEXTAFTER(Table2[[#This Row],[rxn]],"RXN-",,,,"BIOMASS_RT_CLIM"),"")</f>
        <v/>
      </c>
      <c r="K421" s="1" t="str">
        <f>IF(Table2[[#This Row],[In GSM?]],_xlfn.TEXTBEFORE(SUBSTITUTE(Table2[[#This Row],[rxn name]],"_REV-","_FWD-"),"_FWD-",,,,Table2[[#This Row],[rxn name]]),"")</f>
        <v/>
      </c>
      <c r="L421" s="1" t="str">
        <f>IF(Table2[[#This Row],[In GSM?]],_xlfn.TEXTBEFORE(_xlfn.TEXTAFTER(Table2[[#This Row],[rxn name]],Table2[[#This Row],[b4 FWD/REV]]&amp;"_",,,,"FWD"),"-",,,,"FWD"),"")</f>
        <v/>
      </c>
      <c r="M421" s="1" t="str" cm="1">
        <f t="array" ref="M421">IF(Table2[[#This Row],[In GSM?]],_xlfn.SWITCH(Table2[[#This Row],[dir]],"FWD",Table2[[#This Row],[max]],"REV",-Table2[[#This Row],[min]])/1000,"")</f>
        <v/>
      </c>
      <c r="N421" s="1" t="str" cm="1">
        <f t="array" ref="N421">IF(Table2[[#This Row],[In GSM?]],_xlfn.SWITCH(Table2[[#This Row],[dir]],"FWD",Table2[[#This Row],[min]],"REV",-Table2[[#This Row],[max]])/1000,"")</f>
        <v/>
      </c>
      <c r="V421" s="5"/>
    </row>
    <row r="422" spans="1:22" ht="17" x14ac:dyDescent="0.25">
      <c r="A422" t="s">
        <v>1523</v>
      </c>
      <c r="B422">
        <v>0</v>
      </c>
      <c r="C422">
        <v>26.3960740179512</v>
      </c>
      <c r="E422" s="5" t="s">
        <v>180</v>
      </c>
      <c r="F422" s="1" t="str">
        <f t="shared" si="18"/>
        <v>PROWASTE-rt0339</v>
      </c>
      <c r="G422" s="1">
        <f t="shared" si="19"/>
        <v>0</v>
      </c>
      <c r="H422" s="1">
        <f t="shared" si="20"/>
        <v>0</v>
      </c>
      <c r="I422" s="1" t="b">
        <f>OR(LEFT(Table2[[#This Row],[rxn]],4)="RXN-",Table2[[#This Row],[rxn]]="BIOSYN-BIODILAERO")</f>
        <v>0</v>
      </c>
      <c r="J422" s="1" t="str">
        <f>IF(Table2[[#This Row],[In GSM?]],_xlfn.TEXTAFTER(Table2[[#This Row],[rxn]],"RXN-",,,,"BIOMASS_RT_CLIM"),"")</f>
        <v/>
      </c>
      <c r="K422" s="1" t="str">
        <f>IF(Table2[[#This Row],[In GSM?]],_xlfn.TEXTBEFORE(SUBSTITUTE(Table2[[#This Row],[rxn name]],"_REV-","_FWD-"),"_FWD-",,,,Table2[[#This Row],[rxn name]]),"")</f>
        <v/>
      </c>
      <c r="L422" s="1" t="str">
        <f>IF(Table2[[#This Row],[In GSM?]],_xlfn.TEXTBEFORE(_xlfn.TEXTAFTER(Table2[[#This Row],[rxn name]],Table2[[#This Row],[b4 FWD/REV]]&amp;"_",,,,"FWD"),"-",,,,"FWD"),"")</f>
        <v/>
      </c>
      <c r="M422" s="1" t="str" cm="1">
        <f t="array" ref="M422">IF(Table2[[#This Row],[In GSM?]],_xlfn.SWITCH(Table2[[#This Row],[dir]],"FWD",Table2[[#This Row],[max]],"REV",-Table2[[#This Row],[min]])/1000,"")</f>
        <v/>
      </c>
      <c r="N422" s="1" t="str" cm="1">
        <f t="array" ref="N422">IF(Table2[[#This Row],[In GSM?]],_xlfn.SWITCH(Table2[[#This Row],[dir]],"FWD",Table2[[#This Row],[min]],"REV",-Table2[[#This Row],[max]])/1000,"")</f>
        <v/>
      </c>
      <c r="V422" s="5"/>
    </row>
    <row r="423" spans="1:22" ht="17" x14ac:dyDescent="0.25">
      <c r="A423" t="s">
        <v>1524</v>
      </c>
      <c r="B423">
        <v>2.20209E-2</v>
      </c>
      <c r="C423">
        <v>30.586617918565299</v>
      </c>
      <c r="E423" s="5" t="s">
        <v>181</v>
      </c>
      <c r="F423" s="1" t="str">
        <f t="shared" si="18"/>
        <v>PROWASTE-rt0341</v>
      </c>
      <c r="G423" s="1">
        <f t="shared" si="19"/>
        <v>0</v>
      </c>
      <c r="H423" s="1">
        <f t="shared" si="20"/>
        <v>0</v>
      </c>
      <c r="I423" s="1" t="b">
        <f>OR(LEFT(Table2[[#This Row],[rxn]],4)="RXN-",Table2[[#This Row],[rxn]]="BIOSYN-BIODILAERO")</f>
        <v>0</v>
      </c>
      <c r="J423" s="1" t="str">
        <f>IF(Table2[[#This Row],[In GSM?]],_xlfn.TEXTAFTER(Table2[[#This Row],[rxn]],"RXN-",,,,"BIOMASS_RT_CLIM"),"")</f>
        <v/>
      </c>
      <c r="K423" s="1" t="str">
        <f>IF(Table2[[#This Row],[In GSM?]],_xlfn.TEXTBEFORE(SUBSTITUTE(Table2[[#This Row],[rxn name]],"_REV-","_FWD-"),"_FWD-",,,,Table2[[#This Row],[rxn name]]),"")</f>
        <v/>
      </c>
      <c r="L423" s="1" t="str">
        <f>IF(Table2[[#This Row],[In GSM?]],_xlfn.TEXTBEFORE(_xlfn.TEXTAFTER(Table2[[#This Row],[rxn name]],Table2[[#This Row],[b4 FWD/REV]]&amp;"_",,,,"FWD"),"-",,,,"FWD"),"")</f>
        <v/>
      </c>
      <c r="M423" s="1" t="str" cm="1">
        <f t="array" ref="M423">IF(Table2[[#This Row],[In GSM?]],_xlfn.SWITCH(Table2[[#This Row],[dir]],"FWD",Table2[[#This Row],[max]],"REV",-Table2[[#This Row],[min]])/1000,"")</f>
        <v/>
      </c>
      <c r="N423" s="1" t="str" cm="1">
        <f t="array" ref="N423">IF(Table2[[#This Row],[In GSM?]],_xlfn.SWITCH(Table2[[#This Row],[dir]],"FWD",Table2[[#This Row],[min]],"REV",-Table2[[#This Row],[max]])/1000,"")</f>
        <v/>
      </c>
      <c r="V423" s="5"/>
    </row>
    <row r="424" spans="1:22" ht="17" x14ac:dyDescent="0.25">
      <c r="A424" t="s">
        <v>1525</v>
      </c>
      <c r="B424">
        <v>4.5269999999999998E-3</v>
      </c>
      <c r="C424">
        <v>3.1937656011693898</v>
      </c>
      <c r="E424" s="5" t="s">
        <v>182</v>
      </c>
      <c r="F424" s="1" t="str">
        <f t="shared" si="18"/>
        <v>PROWASTE-rt0344</v>
      </c>
      <c r="G424" s="1">
        <f t="shared" si="19"/>
        <v>0</v>
      </c>
      <c r="H424" s="1">
        <f t="shared" si="20"/>
        <v>0</v>
      </c>
      <c r="I424" s="1" t="b">
        <f>OR(LEFT(Table2[[#This Row],[rxn]],4)="RXN-",Table2[[#This Row],[rxn]]="BIOSYN-BIODILAERO")</f>
        <v>0</v>
      </c>
      <c r="J424" s="1" t="str">
        <f>IF(Table2[[#This Row],[In GSM?]],_xlfn.TEXTAFTER(Table2[[#This Row],[rxn]],"RXN-",,,,"BIOMASS_RT_CLIM"),"")</f>
        <v/>
      </c>
      <c r="K424" s="1" t="str">
        <f>IF(Table2[[#This Row],[In GSM?]],_xlfn.TEXTBEFORE(SUBSTITUTE(Table2[[#This Row],[rxn name]],"_REV-","_FWD-"),"_FWD-",,,,Table2[[#This Row],[rxn name]]),"")</f>
        <v/>
      </c>
      <c r="L424" s="1" t="str">
        <f>IF(Table2[[#This Row],[In GSM?]],_xlfn.TEXTBEFORE(_xlfn.TEXTAFTER(Table2[[#This Row],[rxn name]],Table2[[#This Row],[b4 FWD/REV]]&amp;"_",,,,"FWD"),"-",,,,"FWD"),"")</f>
        <v/>
      </c>
      <c r="M424" s="1" t="str" cm="1">
        <f t="array" ref="M424">IF(Table2[[#This Row],[In GSM?]],_xlfn.SWITCH(Table2[[#This Row],[dir]],"FWD",Table2[[#This Row],[max]],"REV",-Table2[[#This Row],[min]])/1000,"")</f>
        <v/>
      </c>
      <c r="N424" s="1" t="str" cm="1">
        <f t="array" ref="N424">IF(Table2[[#This Row],[In GSM?]],_xlfn.SWITCH(Table2[[#This Row],[dir]],"FWD",Table2[[#This Row],[min]],"REV",-Table2[[#This Row],[max]])/1000,"")</f>
        <v/>
      </c>
      <c r="V424" s="5"/>
    </row>
    <row r="425" spans="1:22" ht="17" x14ac:dyDescent="0.25">
      <c r="A425" t="s">
        <v>1526</v>
      </c>
      <c r="B425">
        <v>0</v>
      </c>
      <c r="C425">
        <v>15.4942215945086</v>
      </c>
      <c r="E425" s="5" t="s">
        <v>183</v>
      </c>
      <c r="F425" s="1" t="str">
        <f t="shared" si="18"/>
        <v>PROWASTE-rt0353</v>
      </c>
      <c r="G425" s="1">
        <f t="shared" si="19"/>
        <v>0</v>
      </c>
      <c r="H425" s="1">
        <f t="shared" si="20"/>
        <v>0</v>
      </c>
      <c r="I425" s="1" t="b">
        <f>OR(LEFT(Table2[[#This Row],[rxn]],4)="RXN-",Table2[[#This Row],[rxn]]="BIOSYN-BIODILAERO")</f>
        <v>0</v>
      </c>
      <c r="J425" s="1" t="str">
        <f>IF(Table2[[#This Row],[In GSM?]],_xlfn.TEXTAFTER(Table2[[#This Row],[rxn]],"RXN-",,,,"BIOMASS_RT_CLIM"),"")</f>
        <v/>
      </c>
      <c r="K425" s="1" t="str">
        <f>IF(Table2[[#This Row],[In GSM?]],_xlfn.TEXTBEFORE(SUBSTITUTE(Table2[[#This Row],[rxn name]],"_REV-","_FWD-"),"_FWD-",,,,Table2[[#This Row],[rxn name]]),"")</f>
        <v/>
      </c>
      <c r="L425" s="1" t="str">
        <f>IF(Table2[[#This Row],[In GSM?]],_xlfn.TEXTBEFORE(_xlfn.TEXTAFTER(Table2[[#This Row],[rxn name]],Table2[[#This Row],[b4 FWD/REV]]&amp;"_",,,,"FWD"),"-",,,,"FWD"),"")</f>
        <v/>
      </c>
      <c r="M425" s="1" t="str" cm="1">
        <f t="array" ref="M425">IF(Table2[[#This Row],[In GSM?]],_xlfn.SWITCH(Table2[[#This Row],[dir]],"FWD",Table2[[#This Row],[max]],"REV",-Table2[[#This Row],[min]])/1000,"")</f>
        <v/>
      </c>
      <c r="N425" s="1" t="str" cm="1">
        <f t="array" ref="N425">IF(Table2[[#This Row],[In GSM?]],_xlfn.SWITCH(Table2[[#This Row],[dir]],"FWD",Table2[[#This Row],[min]],"REV",-Table2[[#This Row],[max]])/1000,"")</f>
        <v/>
      </c>
      <c r="V425" s="5"/>
    </row>
    <row r="426" spans="1:22" ht="17" x14ac:dyDescent="0.25">
      <c r="A426" t="s">
        <v>1527</v>
      </c>
      <c r="B426">
        <v>0</v>
      </c>
      <c r="C426">
        <v>33.080179774841703</v>
      </c>
      <c r="E426" s="5" t="s">
        <v>184</v>
      </c>
      <c r="F426" s="1" t="str">
        <f t="shared" si="18"/>
        <v>PROWASTE-rt0357</v>
      </c>
      <c r="G426" s="1">
        <f t="shared" si="19"/>
        <v>0</v>
      </c>
      <c r="H426" s="1">
        <f t="shared" si="20"/>
        <v>0</v>
      </c>
      <c r="I426" s="1" t="b">
        <f>OR(LEFT(Table2[[#This Row],[rxn]],4)="RXN-",Table2[[#This Row],[rxn]]="BIOSYN-BIODILAERO")</f>
        <v>0</v>
      </c>
      <c r="J426" s="1" t="str">
        <f>IF(Table2[[#This Row],[In GSM?]],_xlfn.TEXTAFTER(Table2[[#This Row],[rxn]],"RXN-",,,,"BIOMASS_RT_CLIM"),"")</f>
        <v/>
      </c>
      <c r="K426" s="1" t="str">
        <f>IF(Table2[[#This Row],[In GSM?]],_xlfn.TEXTBEFORE(SUBSTITUTE(Table2[[#This Row],[rxn name]],"_REV-","_FWD-"),"_FWD-",,,,Table2[[#This Row],[rxn name]]),"")</f>
        <v/>
      </c>
      <c r="L426" s="1" t="str">
        <f>IF(Table2[[#This Row],[In GSM?]],_xlfn.TEXTBEFORE(_xlfn.TEXTAFTER(Table2[[#This Row],[rxn name]],Table2[[#This Row],[b4 FWD/REV]]&amp;"_",,,,"FWD"),"-",,,,"FWD"),"")</f>
        <v/>
      </c>
      <c r="M426" s="1" t="str" cm="1">
        <f t="array" ref="M426">IF(Table2[[#This Row],[In GSM?]],_xlfn.SWITCH(Table2[[#This Row],[dir]],"FWD",Table2[[#This Row],[max]],"REV",-Table2[[#This Row],[min]])/1000,"")</f>
        <v/>
      </c>
      <c r="N426" s="1" t="str" cm="1">
        <f t="array" ref="N426">IF(Table2[[#This Row],[In GSM?]],_xlfn.SWITCH(Table2[[#This Row],[dir]],"FWD",Table2[[#This Row],[min]],"REV",-Table2[[#This Row],[max]])/1000,"")</f>
        <v/>
      </c>
      <c r="V426" s="5"/>
    </row>
    <row r="427" spans="1:22" ht="17" x14ac:dyDescent="0.25">
      <c r="A427" t="s">
        <v>1528</v>
      </c>
      <c r="B427">
        <v>0</v>
      </c>
      <c r="C427">
        <v>52.577438362539098</v>
      </c>
      <c r="E427" s="5" t="s">
        <v>185</v>
      </c>
      <c r="F427" s="1" t="str">
        <f t="shared" si="18"/>
        <v>PROWASTE-rt0376</v>
      </c>
      <c r="G427" s="1">
        <f t="shared" si="19"/>
        <v>0</v>
      </c>
      <c r="H427" s="1">
        <f t="shared" si="20"/>
        <v>0</v>
      </c>
      <c r="I427" s="1" t="b">
        <f>OR(LEFT(Table2[[#This Row],[rxn]],4)="RXN-",Table2[[#This Row],[rxn]]="BIOSYN-BIODILAERO")</f>
        <v>0</v>
      </c>
      <c r="J427" s="1" t="str">
        <f>IF(Table2[[#This Row],[In GSM?]],_xlfn.TEXTAFTER(Table2[[#This Row],[rxn]],"RXN-",,,,"BIOMASS_RT_CLIM"),"")</f>
        <v/>
      </c>
      <c r="K427" s="1" t="str">
        <f>IF(Table2[[#This Row],[In GSM?]],_xlfn.TEXTBEFORE(SUBSTITUTE(Table2[[#This Row],[rxn name]],"_REV-","_FWD-"),"_FWD-",,,,Table2[[#This Row],[rxn name]]),"")</f>
        <v/>
      </c>
      <c r="L427" s="1" t="str">
        <f>IF(Table2[[#This Row],[In GSM?]],_xlfn.TEXTBEFORE(_xlfn.TEXTAFTER(Table2[[#This Row],[rxn name]],Table2[[#This Row],[b4 FWD/REV]]&amp;"_",,,,"FWD"),"-",,,,"FWD"),"")</f>
        <v/>
      </c>
      <c r="M427" s="1" t="str" cm="1">
        <f t="array" ref="M427">IF(Table2[[#This Row],[In GSM?]],_xlfn.SWITCH(Table2[[#This Row],[dir]],"FWD",Table2[[#This Row],[max]],"REV",-Table2[[#This Row],[min]])/1000,"")</f>
        <v/>
      </c>
      <c r="N427" s="1" t="str" cm="1">
        <f t="array" ref="N427">IF(Table2[[#This Row],[In GSM?]],_xlfn.SWITCH(Table2[[#This Row],[dir]],"FWD",Table2[[#This Row],[min]],"REV",-Table2[[#This Row],[max]])/1000,"")</f>
        <v/>
      </c>
      <c r="V427" s="5"/>
    </row>
    <row r="428" spans="1:22" ht="17" x14ac:dyDescent="0.25">
      <c r="A428" t="s">
        <v>1529</v>
      </c>
      <c r="B428" s="2">
        <v>1.0000000000000001E-5</v>
      </c>
      <c r="C428" s="2">
        <v>1.0000000000000001E-5</v>
      </c>
      <c r="E428" s="5" t="s">
        <v>186</v>
      </c>
      <c r="F428" s="1" t="str">
        <f t="shared" si="18"/>
        <v>PROWASTE-rt0389</v>
      </c>
      <c r="G428" s="1">
        <f t="shared" si="19"/>
        <v>0</v>
      </c>
      <c r="H428" s="1">
        <f t="shared" si="20"/>
        <v>0</v>
      </c>
      <c r="I428" s="1" t="b">
        <f>OR(LEFT(Table2[[#This Row],[rxn]],4)="RXN-",Table2[[#This Row],[rxn]]="BIOSYN-BIODILAERO")</f>
        <v>0</v>
      </c>
      <c r="J428" s="1" t="str">
        <f>IF(Table2[[#This Row],[In GSM?]],_xlfn.TEXTAFTER(Table2[[#This Row],[rxn]],"RXN-",,,,"BIOMASS_RT_CLIM"),"")</f>
        <v/>
      </c>
      <c r="K428" s="1" t="str">
        <f>IF(Table2[[#This Row],[In GSM?]],_xlfn.TEXTBEFORE(SUBSTITUTE(Table2[[#This Row],[rxn name]],"_REV-","_FWD-"),"_FWD-",,,,Table2[[#This Row],[rxn name]]),"")</f>
        <v/>
      </c>
      <c r="L428" s="1" t="str">
        <f>IF(Table2[[#This Row],[In GSM?]],_xlfn.TEXTBEFORE(_xlfn.TEXTAFTER(Table2[[#This Row],[rxn name]],Table2[[#This Row],[b4 FWD/REV]]&amp;"_",,,,"FWD"),"-",,,,"FWD"),"")</f>
        <v/>
      </c>
      <c r="M428" s="1" t="str" cm="1">
        <f t="array" ref="M428">IF(Table2[[#This Row],[In GSM?]],_xlfn.SWITCH(Table2[[#This Row],[dir]],"FWD",Table2[[#This Row],[max]],"REV",-Table2[[#This Row],[min]])/1000,"")</f>
        <v/>
      </c>
      <c r="N428" s="1" t="str" cm="1">
        <f t="array" ref="N428">IF(Table2[[#This Row],[In GSM?]],_xlfn.SWITCH(Table2[[#This Row],[dir]],"FWD",Table2[[#This Row],[min]],"REV",-Table2[[#This Row],[max]])/1000,"")</f>
        <v/>
      </c>
      <c r="V428" s="5"/>
    </row>
    <row r="429" spans="1:22" ht="17" x14ac:dyDescent="0.25">
      <c r="A429" t="s">
        <v>1530</v>
      </c>
      <c r="B429">
        <v>8.9478000000000002E-2</v>
      </c>
      <c r="C429">
        <v>3.1365558986967401</v>
      </c>
      <c r="E429" s="5" t="s">
        <v>187</v>
      </c>
      <c r="F429" s="1" t="str">
        <f t="shared" si="18"/>
        <v>PROWASTE-rt0390</v>
      </c>
      <c r="G429" s="1">
        <f t="shared" si="19"/>
        <v>0</v>
      </c>
      <c r="H429" s="1">
        <f t="shared" si="20"/>
        <v>0</v>
      </c>
      <c r="I429" s="1" t="b">
        <f>OR(LEFT(Table2[[#This Row],[rxn]],4)="RXN-",Table2[[#This Row],[rxn]]="BIOSYN-BIODILAERO")</f>
        <v>0</v>
      </c>
      <c r="J429" s="1" t="str">
        <f>IF(Table2[[#This Row],[In GSM?]],_xlfn.TEXTAFTER(Table2[[#This Row],[rxn]],"RXN-",,,,"BIOMASS_RT_CLIM"),"")</f>
        <v/>
      </c>
      <c r="K429" s="1" t="str">
        <f>IF(Table2[[#This Row],[In GSM?]],_xlfn.TEXTBEFORE(SUBSTITUTE(Table2[[#This Row],[rxn name]],"_REV-","_FWD-"),"_FWD-",,,,Table2[[#This Row],[rxn name]]),"")</f>
        <v/>
      </c>
      <c r="L429" s="1" t="str">
        <f>IF(Table2[[#This Row],[In GSM?]],_xlfn.TEXTBEFORE(_xlfn.TEXTAFTER(Table2[[#This Row],[rxn name]],Table2[[#This Row],[b4 FWD/REV]]&amp;"_",,,,"FWD"),"-",,,,"FWD"),"")</f>
        <v/>
      </c>
      <c r="M429" s="1" t="str" cm="1">
        <f t="array" ref="M429">IF(Table2[[#This Row],[In GSM?]],_xlfn.SWITCH(Table2[[#This Row],[dir]],"FWD",Table2[[#This Row],[max]],"REV",-Table2[[#This Row],[min]])/1000,"")</f>
        <v/>
      </c>
      <c r="N429" s="1" t="str" cm="1">
        <f t="array" ref="N429">IF(Table2[[#This Row],[In GSM?]],_xlfn.SWITCH(Table2[[#This Row],[dir]],"FWD",Table2[[#This Row],[min]],"REV",-Table2[[#This Row],[max]])/1000,"")</f>
        <v/>
      </c>
      <c r="V429" s="5"/>
    </row>
    <row r="430" spans="1:22" ht="17" x14ac:dyDescent="0.25">
      <c r="A430" t="s">
        <v>1531</v>
      </c>
      <c r="B430">
        <v>8.9478000000000002E-2</v>
      </c>
      <c r="C430">
        <v>3.1365558986967401</v>
      </c>
      <c r="E430" s="5" t="s">
        <v>188</v>
      </c>
      <c r="F430" s="1" t="str">
        <f t="shared" si="18"/>
        <v>PROWASTE-rt0391</v>
      </c>
      <c r="G430" s="1">
        <f t="shared" si="19"/>
        <v>0</v>
      </c>
      <c r="H430" s="1">
        <f t="shared" si="20"/>
        <v>0</v>
      </c>
      <c r="I430" s="1" t="b">
        <f>OR(LEFT(Table2[[#This Row],[rxn]],4)="RXN-",Table2[[#This Row],[rxn]]="BIOSYN-BIODILAERO")</f>
        <v>0</v>
      </c>
      <c r="J430" s="1" t="str">
        <f>IF(Table2[[#This Row],[In GSM?]],_xlfn.TEXTAFTER(Table2[[#This Row],[rxn]],"RXN-",,,,"BIOMASS_RT_CLIM"),"")</f>
        <v/>
      </c>
      <c r="K430" s="1" t="str">
        <f>IF(Table2[[#This Row],[In GSM?]],_xlfn.TEXTBEFORE(SUBSTITUTE(Table2[[#This Row],[rxn name]],"_REV-","_FWD-"),"_FWD-",,,,Table2[[#This Row],[rxn name]]),"")</f>
        <v/>
      </c>
      <c r="L430" s="1" t="str">
        <f>IF(Table2[[#This Row],[In GSM?]],_xlfn.TEXTBEFORE(_xlfn.TEXTAFTER(Table2[[#This Row],[rxn name]],Table2[[#This Row],[b4 FWD/REV]]&amp;"_",,,,"FWD"),"-",,,,"FWD"),"")</f>
        <v/>
      </c>
      <c r="M430" s="1" t="str" cm="1">
        <f t="array" ref="M430">IF(Table2[[#This Row],[In GSM?]],_xlfn.SWITCH(Table2[[#This Row],[dir]],"FWD",Table2[[#This Row],[max]],"REV",-Table2[[#This Row],[min]])/1000,"")</f>
        <v/>
      </c>
      <c r="N430" s="1" t="str" cm="1">
        <f t="array" ref="N430">IF(Table2[[#This Row],[In GSM?]],_xlfn.SWITCH(Table2[[#This Row],[dir]],"FWD",Table2[[#This Row],[min]],"REV",-Table2[[#This Row],[max]])/1000,"")</f>
        <v/>
      </c>
      <c r="V430" s="5"/>
    </row>
    <row r="431" spans="1:22" ht="17" x14ac:dyDescent="0.25">
      <c r="A431" t="s">
        <v>1532</v>
      </c>
      <c r="B431">
        <v>0</v>
      </c>
      <c r="C431">
        <v>0</v>
      </c>
      <c r="E431" s="5" t="s">
        <v>189</v>
      </c>
      <c r="F431" s="1" t="str">
        <f t="shared" si="18"/>
        <v>PROWASTE-rt0398</v>
      </c>
      <c r="G431" s="1">
        <f t="shared" si="19"/>
        <v>0</v>
      </c>
      <c r="H431" s="1">
        <f t="shared" si="20"/>
        <v>0</v>
      </c>
      <c r="I431" s="1" t="b">
        <f>OR(LEFT(Table2[[#This Row],[rxn]],4)="RXN-",Table2[[#This Row],[rxn]]="BIOSYN-BIODILAERO")</f>
        <v>0</v>
      </c>
      <c r="J431" s="1" t="str">
        <f>IF(Table2[[#This Row],[In GSM?]],_xlfn.TEXTAFTER(Table2[[#This Row],[rxn]],"RXN-",,,,"BIOMASS_RT_CLIM"),"")</f>
        <v/>
      </c>
      <c r="K431" s="1" t="str">
        <f>IF(Table2[[#This Row],[In GSM?]],_xlfn.TEXTBEFORE(SUBSTITUTE(Table2[[#This Row],[rxn name]],"_REV-","_FWD-"),"_FWD-",,,,Table2[[#This Row],[rxn name]]),"")</f>
        <v/>
      </c>
      <c r="L431" s="1" t="str">
        <f>IF(Table2[[#This Row],[In GSM?]],_xlfn.TEXTBEFORE(_xlfn.TEXTAFTER(Table2[[#This Row],[rxn name]],Table2[[#This Row],[b4 FWD/REV]]&amp;"_",,,,"FWD"),"-",,,,"FWD"),"")</f>
        <v/>
      </c>
      <c r="M431" s="1" t="str" cm="1">
        <f t="array" ref="M431">IF(Table2[[#This Row],[In GSM?]],_xlfn.SWITCH(Table2[[#This Row],[dir]],"FWD",Table2[[#This Row],[max]],"REV",-Table2[[#This Row],[min]])/1000,"")</f>
        <v/>
      </c>
      <c r="N431" s="1" t="str" cm="1">
        <f t="array" ref="N431">IF(Table2[[#This Row],[In GSM?]],_xlfn.SWITCH(Table2[[#This Row],[dir]],"FWD",Table2[[#This Row],[min]],"REV",-Table2[[#This Row],[max]])/1000,"")</f>
        <v/>
      </c>
      <c r="V431" s="5"/>
    </row>
    <row r="432" spans="1:22" ht="17" x14ac:dyDescent="0.25">
      <c r="A432" t="s">
        <v>1533</v>
      </c>
      <c r="B432" s="2">
        <v>1.0000000000000001E-5</v>
      </c>
      <c r="C432">
        <v>52.577448362539201</v>
      </c>
      <c r="E432" s="5" t="s">
        <v>190</v>
      </c>
      <c r="F432" s="1" t="str">
        <f t="shared" si="18"/>
        <v>PROWASTE-rt0400</v>
      </c>
      <c r="G432" s="1">
        <f t="shared" si="19"/>
        <v>0</v>
      </c>
      <c r="H432" s="1">
        <f t="shared" si="20"/>
        <v>0</v>
      </c>
      <c r="I432" s="1" t="b">
        <f>OR(LEFT(Table2[[#This Row],[rxn]],4)="RXN-",Table2[[#This Row],[rxn]]="BIOSYN-BIODILAERO")</f>
        <v>0</v>
      </c>
      <c r="J432" s="1" t="str">
        <f>IF(Table2[[#This Row],[In GSM?]],_xlfn.TEXTAFTER(Table2[[#This Row],[rxn]],"RXN-",,,,"BIOMASS_RT_CLIM"),"")</f>
        <v/>
      </c>
      <c r="K432" s="1" t="str">
        <f>IF(Table2[[#This Row],[In GSM?]],_xlfn.TEXTBEFORE(SUBSTITUTE(Table2[[#This Row],[rxn name]],"_REV-","_FWD-"),"_FWD-",,,,Table2[[#This Row],[rxn name]]),"")</f>
        <v/>
      </c>
      <c r="L432" s="1" t="str">
        <f>IF(Table2[[#This Row],[In GSM?]],_xlfn.TEXTBEFORE(_xlfn.TEXTAFTER(Table2[[#This Row],[rxn name]],Table2[[#This Row],[b4 FWD/REV]]&amp;"_",,,,"FWD"),"-",,,,"FWD"),"")</f>
        <v/>
      </c>
      <c r="M432" s="1" t="str" cm="1">
        <f t="array" ref="M432">IF(Table2[[#This Row],[In GSM?]],_xlfn.SWITCH(Table2[[#This Row],[dir]],"FWD",Table2[[#This Row],[max]],"REV",-Table2[[#This Row],[min]])/1000,"")</f>
        <v/>
      </c>
      <c r="N432" s="1" t="str" cm="1">
        <f t="array" ref="N432">IF(Table2[[#This Row],[In GSM?]],_xlfn.SWITCH(Table2[[#This Row],[dir]],"FWD",Table2[[#This Row],[min]],"REV",-Table2[[#This Row],[max]])/1000,"")</f>
        <v/>
      </c>
      <c r="V432" s="5"/>
    </row>
    <row r="433" spans="1:22" ht="17" x14ac:dyDescent="0.25">
      <c r="A433" t="s">
        <v>1534</v>
      </c>
      <c r="B433">
        <v>7.6302000000000002E-3</v>
      </c>
      <c r="C433">
        <v>7.6302000000000002E-3</v>
      </c>
      <c r="E433" s="5" t="s">
        <v>191</v>
      </c>
      <c r="F433" s="1" t="str">
        <f t="shared" si="18"/>
        <v>PROWASTE-rt0409</v>
      </c>
      <c r="G433" s="1">
        <f t="shared" si="19"/>
        <v>0</v>
      </c>
      <c r="H433" s="1">
        <f t="shared" si="20"/>
        <v>0</v>
      </c>
      <c r="I433" s="1" t="b">
        <f>OR(LEFT(Table2[[#This Row],[rxn]],4)="RXN-",Table2[[#This Row],[rxn]]="BIOSYN-BIODILAERO")</f>
        <v>0</v>
      </c>
      <c r="J433" s="1" t="str">
        <f>IF(Table2[[#This Row],[In GSM?]],_xlfn.TEXTAFTER(Table2[[#This Row],[rxn]],"RXN-",,,,"BIOMASS_RT_CLIM"),"")</f>
        <v/>
      </c>
      <c r="K433" s="1" t="str">
        <f>IF(Table2[[#This Row],[In GSM?]],_xlfn.TEXTBEFORE(SUBSTITUTE(Table2[[#This Row],[rxn name]],"_REV-","_FWD-"),"_FWD-",,,,Table2[[#This Row],[rxn name]]),"")</f>
        <v/>
      </c>
      <c r="L433" s="1" t="str">
        <f>IF(Table2[[#This Row],[In GSM?]],_xlfn.TEXTBEFORE(_xlfn.TEXTAFTER(Table2[[#This Row],[rxn name]],Table2[[#This Row],[b4 FWD/REV]]&amp;"_",,,,"FWD"),"-",,,,"FWD"),"")</f>
        <v/>
      </c>
      <c r="M433" s="1" t="str" cm="1">
        <f t="array" ref="M433">IF(Table2[[#This Row],[In GSM?]],_xlfn.SWITCH(Table2[[#This Row],[dir]],"FWD",Table2[[#This Row],[max]],"REV",-Table2[[#This Row],[min]])/1000,"")</f>
        <v/>
      </c>
      <c r="N433" s="1" t="str" cm="1">
        <f t="array" ref="N433">IF(Table2[[#This Row],[In GSM?]],_xlfn.SWITCH(Table2[[#This Row],[dir]],"FWD",Table2[[#This Row],[min]],"REV",-Table2[[#This Row],[max]])/1000,"")</f>
        <v/>
      </c>
      <c r="V433" s="5"/>
    </row>
    <row r="434" spans="1:22" ht="17" x14ac:dyDescent="0.25">
      <c r="A434" t="s">
        <v>1535</v>
      </c>
      <c r="B434">
        <v>7.6302000000000002E-3</v>
      </c>
      <c r="C434">
        <v>7.6302000000000002E-3</v>
      </c>
      <c r="E434" s="5" t="s">
        <v>192</v>
      </c>
      <c r="F434" s="1" t="str">
        <f t="shared" si="18"/>
        <v>PROWASTE-rt0413</v>
      </c>
      <c r="G434" s="1">
        <f t="shared" si="19"/>
        <v>0</v>
      </c>
      <c r="H434" s="1">
        <f t="shared" si="20"/>
        <v>0</v>
      </c>
      <c r="I434" s="1" t="b">
        <f>OR(LEFT(Table2[[#This Row],[rxn]],4)="RXN-",Table2[[#This Row],[rxn]]="BIOSYN-BIODILAERO")</f>
        <v>0</v>
      </c>
      <c r="J434" s="1" t="str">
        <f>IF(Table2[[#This Row],[In GSM?]],_xlfn.TEXTAFTER(Table2[[#This Row],[rxn]],"RXN-",,,,"BIOMASS_RT_CLIM"),"")</f>
        <v/>
      </c>
      <c r="K434" s="1" t="str">
        <f>IF(Table2[[#This Row],[In GSM?]],_xlfn.TEXTBEFORE(SUBSTITUTE(Table2[[#This Row],[rxn name]],"_REV-","_FWD-"),"_FWD-",,,,Table2[[#This Row],[rxn name]]),"")</f>
        <v/>
      </c>
      <c r="L434" s="1" t="str">
        <f>IF(Table2[[#This Row],[In GSM?]],_xlfn.TEXTBEFORE(_xlfn.TEXTAFTER(Table2[[#This Row],[rxn name]],Table2[[#This Row],[b4 FWD/REV]]&amp;"_",,,,"FWD"),"-",,,,"FWD"),"")</f>
        <v/>
      </c>
      <c r="M434" s="1" t="str" cm="1">
        <f t="array" ref="M434">IF(Table2[[#This Row],[In GSM?]],_xlfn.SWITCH(Table2[[#This Row],[dir]],"FWD",Table2[[#This Row],[max]],"REV",-Table2[[#This Row],[min]])/1000,"")</f>
        <v/>
      </c>
      <c r="N434" s="1" t="str" cm="1">
        <f t="array" ref="N434">IF(Table2[[#This Row],[In GSM?]],_xlfn.SWITCH(Table2[[#This Row],[dir]],"FWD",Table2[[#This Row],[min]],"REV",-Table2[[#This Row],[max]])/1000,"")</f>
        <v/>
      </c>
      <c r="V434" s="5"/>
    </row>
    <row r="435" spans="1:22" ht="17" x14ac:dyDescent="0.25">
      <c r="A435" t="s">
        <v>1536</v>
      </c>
      <c r="B435">
        <v>2.5897999999999299E-3</v>
      </c>
      <c r="C435">
        <v>11.4233866722978</v>
      </c>
      <c r="E435" s="5" t="s">
        <v>193</v>
      </c>
      <c r="F435" s="1" t="str">
        <f t="shared" si="18"/>
        <v>PROWASTE-rt0422_c</v>
      </c>
      <c r="G435" s="1">
        <f t="shared" si="19"/>
        <v>0</v>
      </c>
      <c r="H435" s="1">
        <f t="shared" si="20"/>
        <v>0</v>
      </c>
      <c r="I435" s="1" t="b">
        <f>OR(LEFT(Table2[[#This Row],[rxn]],4)="RXN-",Table2[[#This Row],[rxn]]="BIOSYN-BIODILAERO")</f>
        <v>0</v>
      </c>
      <c r="J435" s="1" t="str">
        <f>IF(Table2[[#This Row],[In GSM?]],_xlfn.TEXTAFTER(Table2[[#This Row],[rxn]],"RXN-",,,,"BIOMASS_RT_CLIM"),"")</f>
        <v/>
      </c>
      <c r="K435" s="1" t="str">
        <f>IF(Table2[[#This Row],[In GSM?]],_xlfn.TEXTBEFORE(SUBSTITUTE(Table2[[#This Row],[rxn name]],"_REV-","_FWD-"),"_FWD-",,,,Table2[[#This Row],[rxn name]]),"")</f>
        <v/>
      </c>
      <c r="L435" s="1" t="str">
        <f>IF(Table2[[#This Row],[In GSM?]],_xlfn.TEXTBEFORE(_xlfn.TEXTAFTER(Table2[[#This Row],[rxn name]],Table2[[#This Row],[b4 FWD/REV]]&amp;"_",,,,"FWD"),"-",,,,"FWD"),"")</f>
        <v/>
      </c>
      <c r="M435" s="1" t="str" cm="1">
        <f t="array" ref="M435">IF(Table2[[#This Row],[In GSM?]],_xlfn.SWITCH(Table2[[#This Row],[dir]],"FWD",Table2[[#This Row],[max]],"REV",-Table2[[#This Row],[min]])/1000,"")</f>
        <v/>
      </c>
      <c r="N435" s="1" t="str" cm="1">
        <f t="array" ref="N435">IF(Table2[[#This Row],[In GSM?]],_xlfn.SWITCH(Table2[[#This Row],[dir]],"FWD",Table2[[#This Row],[min]],"REV",-Table2[[#This Row],[max]])/1000,"")</f>
        <v/>
      </c>
      <c r="V435" s="5"/>
    </row>
    <row r="436" spans="1:22" ht="17" x14ac:dyDescent="0.25">
      <c r="A436" t="s">
        <v>1537</v>
      </c>
      <c r="B436">
        <v>0</v>
      </c>
      <c r="C436">
        <v>1.8941375114773</v>
      </c>
      <c r="E436" s="5" t="s">
        <v>194</v>
      </c>
      <c r="F436" s="1" t="str">
        <f t="shared" si="18"/>
        <v>PROWASTE-rt0422_m</v>
      </c>
      <c r="G436" s="1">
        <f t="shared" si="19"/>
        <v>0</v>
      </c>
      <c r="H436" s="1">
        <f t="shared" si="20"/>
        <v>0</v>
      </c>
      <c r="I436" s="1" t="b">
        <f>OR(LEFT(Table2[[#This Row],[rxn]],4)="RXN-",Table2[[#This Row],[rxn]]="BIOSYN-BIODILAERO")</f>
        <v>0</v>
      </c>
      <c r="J436" s="1" t="str">
        <f>IF(Table2[[#This Row],[In GSM?]],_xlfn.TEXTAFTER(Table2[[#This Row],[rxn]],"RXN-",,,,"BIOMASS_RT_CLIM"),"")</f>
        <v/>
      </c>
      <c r="K436" s="1" t="str">
        <f>IF(Table2[[#This Row],[In GSM?]],_xlfn.TEXTBEFORE(SUBSTITUTE(Table2[[#This Row],[rxn name]],"_REV-","_FWD-"),"_FWD-",,,,Table2[[#This Row],[rxn name]]),"")</f>
        <v/>
      </c>
      <c r="L436" s="1" t="str">
        <f>IF(Table2[[#This Row],[In GSM?]],_xlfn.TEXTBEFORE(_xlfn.TEXTAFTER(Table2[[#This Row],[rxn name]],Table2[[#This Row],[b4 FWD/REV]]&amp;"_",,,,"FWD"),"-",,,,"FWD"),"")</f>
        <v/>
      </c>
      <c r="M436" s="1" t="str" cm="1">
        <f t="array" ref="M436">IF(Table2[[#This Row],[In GSM?]],_xlfn.SWITCH(Table2[[#This Row],[dir]],"FWD",Table2[[#This Row],[max]],"REV",-Table2[[#This Row],[min]])/1000,"")</f>
        <v/>
      </c>
      <c r="N436" s="1" t="str" cm="1">
        <f t="array" ref="N436">IF(Table2[[#This Row],[In GSM?]],_xlfn.SWITCH(Table2[[#This Row],[dir]],"FWD",Table2[[#This Row],[min]],"REV",-Table2[[#This Row],[max]])/1000,"")</f>
        <v/>
      </c>
      <c r="V436" s="5"/>
    </row>
    <row r="437" spans="1:22" ht="17" x14ac:dyDescent="0.25">
      <c r="A437" t="s">
        <v>1538</v>
      </c>
      <c r="B437">
        <v>0.831889862517736</v>
      </c>
      <c r="C437">
        <v>159.11664766711201</v>
      </c>
      <c r="E437" s="5" t="s">
        <v>195</v>
      </c>
      <c r="F437" s="1" t="str">
        <f t="shared" si="18"/>
        <v>PROWASTE-rt0434_c</v>
      </c>
      <c r="G437" s="1">
        <f t="shared" si="19"/>
        <v>0</v>
      </c>
      <c r="H437" s="1">
        <f t="shared" si="20"/>
        <v>0</v>
      </c>
      <c r="I437" s="1" t="b">
        <f>OR(LEFT(Table2[[#This Row],[rxn]],4)="RXN-",Table2[[#This Row],[rxn]]="BIOSYN-BIODILAERO")</f>
        <v>0</v>
      </c>
      <c r="J437" s="1" t="str">
        <f>IF(Table2[[#This Row],[In GSM?]],_xlfn.TEXTAFTER(Table2[[#This Row],[rxn]],"RXN-",,,,"BIOMASS_RT_CLIM"),"")</f>
        <v/>
      </c>
      <c r="K437" s="1" t="str">
        <f>IF(Table2[[#This Row],[In GSM?]],_xlfn.TEXTBEFORE(SUBSTITUTE(Table2[[#This Row],[rxn name]],"_REV-","_FWD-"),"_FWD-",,,,Table2[[#This Row],[rxn name]]),"")</f>
        <v/>
      </c>
      <c r="L437" s="1" t="str">
        <f>IF(Table2[[#This Row],[In GSM?]],_xlfn.TEXTBEFORE(_xlfn.TEXTAFTER(Table2[[#This Row],[rxn name]],Table2[[#This Row],[b4 FWD/REV]]&amp;"_",,,,"FWD"),"-",,,,"FWD"),"")</f>
        <v/>
      </c>
      <c r="M437" s="1" t="str" cm="1">
        <f t="array" ref="M437">IF(Table2[[#This Row],[In GSM?]],_xlfn.SWITCH(Table2[[#This Row],[dir]],"FWD",Table2[[#This Row],[max]],"REV",-Table2[[#This Row],[min]])/1000,"")</f>
        <v/>
      </c>
      <c r="N437" s="1" t="str" cm="1">
        <f t="array" ref="N437">IF(Table2[[#This Row],[In GSM?]],_xlfn.SWITCH(Table2[[#This Row],[dir]],"FWD",Table2[[#This Row],[min]],"REV",-Table2[[#This Row],[max]])/1000,"")</f>
        <v/>
      </c>
      <c r="V437" s="5"/>
    </row>
    <row r="438" spans="1:22" ht="17" x14ac:dyDescent="0.25">
      <c r="A438" t="s">
        <v>1539</v>
      </c>
      <c r="B438">
        <v>0</v>
      </c>
      <c r="C438">
        <v>0</v>
      </c>
      <c r="E438" s="5" t="s">
        <v>196</v>
      </c>
      <c r="F438" s="1" t="str">
        <f t="shared" si="18"/>
        <v>PROWASTE-rt0434_m</v>
      </c>
      <c r="G438" s="1">
        <f t="shared" si="19"/>
        <v>0</v>
      </c>
      <c r="H438" s="1">
        <f t="shared" si="20"/>
        <v>0</v>
      </c>
      <c r="I438" s="1" t="b">
        <f>OR(LEFT(Table2[[#This Row],[rxn]],4)="RXN-",Table2[[#This Row],[rxn]]="BIOSYN-BIODILAERO")</f>
        <v>0</v>
      </c>
      <c r="J438" s="1" t="str">
        <f>IF(Table2[[#This Row],[In GSM?]],_xlfn.TEXTAFTER(Table2[[#This Row],[rxn]],"RXN-",,,,"BIOMASS_RT_CLIM"),"")</f>
        <v/>
      </c>
      <c r="K438" s="1" t="str">
        <f>IF(Table2[[#This Row],[In GSM?]],_xlfn.TEXTBEFORE(SUBSTITUTE(Table2[[#This Row],[rxn name]],"_REV-","_FWD-"),"_FWD-",,,,Table2[[#This Row],[rxn name]]),"")</f>
        <v/>
      </c>
      <c r="L438" s="1" t="str">
        <f>IF(Table2[[#This Row],[In GSM?]],_xlfn.TEXTBEFORE(_xlfn.TEXTAFTER(Table2[[#This Row],[rxn name]],Table2[[#This Row],[b4 FWD/REV]]&amp;"_",,,,"FWD"),"-",,,,"FWD"),"")</f>
        <v/>
      </c>
      <c r="M438" s="1" t="str" cm="1">
        <f t="array" ref="M438">IF(Table2[[#This Row],[In GSM?]],_xlfn.SWITCH(Table2[[#This Row],[dir]],"FWD",Table2[[#This Row],[max]],"REV",-Table2[[#This Row],[min]])/1000,"")</f>
        <v/>
      </c>
      <c r="N438" s="1" t="str" cm="1">
        <f t="array" ref="N438">IF(Table2[[#This Row],[In GSM?]],_xlfn.SWITCH(Table2[[#This Row],[dir]],"FWD",Table2[[#This Row],[min]],"REV",-Table2[[#This Row],[max]])/1000,"")</f>
        <v/>
      </c>
      <c r="V438" s="5"/>
    </row>
    <row r="439" spans="1:22" ht="17" x14ac:dyDescent="0.25">
      <c r="A439" t="s">
        <v>1540</v>
      </c>
      <c r="B439">
        <v>0</v>
      </c>
      <c r="C439">
        <v>0</v>
      </c>
      <c r="E439" s="5" t="s">
        <v>197</v>
      </c>
      <c r="F439" s="1" t="str">
        <f t="shared" si="18"/>
        <v>PROWASTE-rt0449</v>
      </c>
      <c r="G439" s="1">
        <f t="shared" si="19"/>
        <v>0</v>
      </c>
      <c r="H439" s="1">
        <f t="shared" si="20"/>
        <v>0</v>
      </c>
      <c r="I439" s="1" t="b">
        <f>OR(LEFT(Table2[[#This Row],[rxn]],4)="RXN-",Table2[[#This Row],[rxn]]="BIOSYN-BIODILAERO")</f>
        <v>0</v>
      </c>
      <c r="J439" s="1" t="str">
        <f>IF(Table2[[#This Row],[In GSM?]],_xlfn.TEXTAFTER(Table2[[#This Row],[rxn]],"RXN-",,,,"BIOMASS_RT_CLIM"),"")</f>
        <v/>
      </c>
      <c r="K439" s="1" t="str">
        <f>IF(Table2[[#This Row],[In GSM?]],_xlfn.TEXTBEFORE(SUBSTITUTE(Table2[[#This Row],[rxn name]],"_REV-","_FWD-"),"_FWD-",,,,Table2[[#This Row],[rxn name]]),"")</f>
        <v/>
      </c>
      <c r="L439" s="1" t="str">
        <f>IF(Table2[[#This Row],[In GSM?]],_xlfn.TEXTBEFORE(_xlfn.TEXTAFTER(Table2[[#This Row],[rxn name]],Table2[[#This Row],[b4 FWD/REV]]&amp;"_",,,,"FWD"),"-",,,,"FWD"),"")</f>
        <v/>
      </c>
      <c r="M439" s="1" t="str" cm="1">
        <f t="array" ref="M439">IF(Table2[[#This Row],[In GSM?]],_xlfn.SWITCH(Table2[[#This Row],[dir]],"FWD",Table2[[#This Row],[max]],"REV",-Table2[[#This Row],[min]])/1000,"")</f>
        <v/>
      </c>
      <c r="N439" s="1" t="str" cm="1">
        <f t="array" ref="N439">IF(Table2[[#This Row],[In GSM?]],_xlfn.SWITCH(Table2[[#This Row],[dir]],"FWD",Table2[[#This Row],[min]],"REV",-Table2[[#This Row],[max]])/1000,"")</f>
        <v/>
      </c>
      <c r="V439" s="5"/>
    </row>
    <row r="440" spans="1:22" ht="17" x14ac:dyDescent="0.25">
      <c r="A440" t="s">
        <v>1541</v>
      </c>
      <c r="B440">
        <v>0</v>
      </c>
      <c r="C440">
        <v>0</v>
      </c>
      <c r="E440" s="5" t="s">
        <v>198</v>
      </c>
      <c r="F440" s="1" t="str">
        <f t="shared" si="18"/>
        <v>PROWASTE-rt0451</v>
      </c>
      <c r="G440" s="1">
        <f t="shared" si="19"/>
        <v>0</v>
      </c>
      <c r="H440" s="1">
        <f t="shared" si="20"/>
        <v>0</v>
      </c>
      <c r="I440" s="1" t="b">
        <f>OR(LEFT(Table2[[#This Row],[rxn]],4)="RXN-",Table2[[#This Row],[rxn]]="BIOSYN-BIODILAERO")</f>
        <v>0</v>
      </c>
      <c r="J440" s="1" t="str">
        <f>IF(Table2[[#This Row],[In GSM?]],_xlfn.TEXTAFTER(Table2[[#This Row],[rxn]],"RXN-",,,,"BIOMASS_RT_CLIM"),"")</f>
        <v/>
      </c>
      <c r="K440" s="1" t="str">
        <f>IF(Table2[[#This Row],[In GSM?]],_xlfn.TEXTBEFORE(SUBSTITUTE(Table2[[#This Row],[rxn name]],"_REV-","_FWD-"),"_FWD-",,,,Table2[[#This Row],[rxn name]]),"")</f>
        <v/>
      </c>
      <c r="L440" s="1" t="str">
        <f>IF(Table2[[#This Row],[In GSM?]],_xlfn.TEXTBEFORE(_xlfn.TEXTAFTER(Table2[[#This Row],[rxn name]],Table2[[#This Row],[b4 FWD/REV]]&amp;"_",,,,"FWD"),"-",,,,"FWD"),"")</f>
        <v/>
      </c>
      <c r="M440" s="1" t="str" cm="1">
        <f t="array" ref="M440">IF(Table2[[#This Row],[In GSM?]],_xlfn.SWITCH(Table2[[#This Row],[dir]],"FWD",Table2[[#This Row],[max]],"REV",-Table2[[#This Row],[min]])/1000,"")</f>
        <v/>
      </c>
      <c r="N440" s="1" t="str" cm="1">
        <f t="array" ref="N440">IF(Table2[[#This Row],[In GSM?]],_xlfn.SWITCH(Table2[[#This Row],[dir]],"FWD",Table2[[#This Row],[min]],"REV",-Table2[[#This Row],[max]])/1000,"")</f>
        <v/>
      </c>
      <c r="V440" s="5"/>
    </row>
    <row r="441" spans="1:22" ht="17" x14ac:dyDescent="0.25">
      <c r="A441" t="s">
        <v>1542</v>
      </c>
      <c r="B441">
        <v>0</v>
      </c>
      <c r="C441">
        <v>0</v>
      </c>
      <c r="E441" s="5" t="s">
        <v>199</v>
      </c>
      <c r="F441" s="1" t="str">
        <f t="shared" si="18"/>
        <v>PROWASTE-rt0467</v>
      </c>
      <c r="G441" s="1">
        <f t="shared" si="19"/>
        <v>0</v>
      </c>
      <c r="H441" s="1">
        <f t="shared" si="20"/>
        <v>0</v>
      </c>
      <c r="I441" s="1" t="b">
        <f>OR(LEFT(Table2[[#This Row],[rxn]],4)="RXN-",Table2[[#This Row],[rxn]]="BIOSYN-BIODILAERO")</f>
        <v>0</v>
      </c>
      <c r="J441" s="1" t="str">
        <f>IF(Table2[[#This Row],[In GSM?]],_xlfn.TEXTAFTER(Table2[[#This Row],[rxn]],"RXN-",,,,"BIOMASS_RT_CLIM"),"")</f>
        <v/>
      </c>
      <c r="K441" s="1" t="str">
        <f>IF(Table2[[#This Row],[In GSM?]],_xlfn.TEXTBEFORE(SUBSTITUTE(Table2[[#This Row],[rxn name]],"_REV-","_FWD-"),"_FWD-",,,,Table2[[#This Row],[rxn name]]),"")</f>
        <v/>
      </c>
      <c r="L441" s="1" t="str">
        <f>IF(Table2[[#This Row],[In GSM?]],_xlfn.TEXTBEFORE(_xlfn.TEXTAFTER(Table2[[#This Row],[rxn name]],Table2[[#This Row],[b4 FWD/REV]]&amp;"_",,,,"FWD"),"-",,,,"FWD"),"")</f>
        <v/>
      </c>
      <c r="M441" s="1" t="str" cm="1">
        <f t="array" ref="M441">IF(Table2[[#This Row],[In GSM?]],_xlfn.SWITCH(Table2[[#This Row],[dir]],"FWD",Table2[[#This Row],[max]],"REV",-Table2[[#This Row],[min]])/1000,"")</f>
        <v/>
      </c>
      <c r="N441" s="1" t="str" cm="1">
        <f t="array" ref="N441">IF(Table2[[#This Row],[In GSM?]],_xlfn.SWITCH(Table2[[#This Row],[dir]],"FWD",Table2[[#This Row],[min]],"REV",-Table2[[#This Row],[max]])/1000,"")</f>
        <v/>
      </c>
      <c r="V441" s="5"/>
    </row>
    <row r="442" spans="1:22" ht="17" x14ac:dyDescent="0.25">
      <c r="A442" t="s">
        <v>1543</v>
      </c>
      <c r="B442">
        <v>0</v>
      </c>
      <c r="C442">
        <v>0</v>
      </c>
      <c r="E442" s="5" t="s">
        <v>200</v>
      </c>
      <c r="F442" s="1" t="str">
        <f t="shared" si="18"/>
        <v>PROWASTE-rt0477</v>
      </c>
      <c r="G442" s="1">
        <f t="shared" si="19"/>
        <v>0</v>
      </c>
      <c r="H442" s="1">
        <f t="shared" si="20"/>
        <v>0</v>
      </c>
      <c r="I442" s="1" t="b">
        <f>OR(LEFT(Table2[[#This Row],[rxn]],4)="RXN-",Table2[[#This Row],[rxn]]="BIOSYN-BIODILAERO")</f>
        <v>0</v>
      </c>
      <c r="J442" s="1" t="str">
        <f>IF(Table2[[#This Row],[In GSM?]],_xlfn.TEXTAFTER(Table2[[#This Row],[rxn]],"RXN-",,,,"BIOMASS_RT_CLIM"),"")</f>
        <v/>
      </c>
      <c r="K442" s="1" t="str">
        <f>IF(Table2[[#This Row],[In GSM?]],_xlfn.TEXTBEFORE(SUBSTITUTE(Table2[[#This Row],[rxn name]],"_REV-","_FWD-"),"_FWD-",,,,Table2[[#This Row],[rxn name]]),"")</f>
        <v/>
      </c>
      <c r="L442" s="1" t="str">
        <f>IF(Table2[[#This Row],[In GSM?]],_xlfn.TEXTBEFORE(_xlfn.TEXTAFTER(Table2[[#This Row],[rxn name]],Table2[[#This Row],[b4 FWD/REV]]&amp;"_",,,,"FWD"),"-",,,,"FWD"),"")</f>
        <v/>
      </c>
      <c r="M442" s="1" t="str" cm="1">
        <f t="array" ref="M442">IF(Table2[[#This Row],[In GSM?]],_xlfn.SWITCH(Table2[[#This Row],[dir]],"FWD",Table2[[#This Row],[max]],"REV",-Table2[[#This Row],[min]])/1000,"")</f>
        <v/>
      </c>
      <c r="N442" s="1" t="str" cm="1">
        <f t="array" ref="N442">IF(Table2[[#This Row],[In GSM?]],_xlfn.SWITCH(Table2[[#This Row],[dir]],"FWD",Table2[[#This Row],[min]],"REV",-Table2[[#This Row],[max]])/1000,"")</f>
        <v/>
      </c>
      <c r="V442" s="5"/>
    </row>
    <row r="443" spans="1:22" ht="17" x14ac:dyDescent="0.25">
      <c r="A443" t="s">
        <v>1544</v>
      </c>
      <c r="B443">
        <v>0</v>
      </c>
      <c r="C443">
        <v>0</v>
      </c>
      <c r="E443" s="5" t="s">
        <v>201</v>
      </c>
      <c r="F443" s="1" t="str">
        <f t="shared" si="18"/>
        <v>PROWASTE-rt0491</v>
      </c>
      <c r="G443" s="1">
        <f t="shared" si="19"/>
        <v>0</v>
      </c>
      <c r="H443" s="1">
        <f t="shared" si="20"/>
        <v>0</v>
      </c>
      <c r="I443" s="1" t="b">
        <f>OR(LEFT(Table2[[#This Row],[rxn]],4)="RXN-",Table2[[#This Row],[rxn]]="BIOSYN-BIODILAERO")</f>
        <v>0</v>
      </c>
      <c r="J443" s="1" t="str">
        <f>IF(Table2[[#This Row],[In GSM?]],_xlfn.TEXTAFTER(Table2[[#This Row],[rxn]],"RXN-",,,,"BIOMASS_RT_CLIM"),"")</f>
        <v/>
      </c>
      <c r="K443" s="1" t="str">
        <f>IF(Table2[[#This Row],[In GSM?]],_xlfn.TEXTBEFORE(SUBSTITUTE(Table2[[#This Row],[rxn name]],"_REV-","_FWD-"),"_FWD-",,,,Table2[[#This Row],[rxn name]]),"")</f>
        <v/>
      </c>
      <c r="L443" s="1" t="str">
        <f>IF(Table2[[#This Row],[In GSM?]],_xlfn.TEXTBEFORE(_xlfn.TEXTAFTER(Table2[[#This Row],[rxn name]],Table2[[#This Row],[b4 FWD/REV]]&amp;"_",,,,"FWD"),"-",,,,"FWD"),"")</f>
        <v/>
      </c>
      <c r="M443" s="1" t="str" cm="1">
        <f t="array" ref="M443">IF(Table2[[#This Row],[In GSM?]],_xlfn.SWITCH(Table2[[#This Row],[dir]],"FWD",Table2[[#This Row],[max]],"REV",-Table2[[#This Row],[min]])/1000,"")</f>
        <v/>
      </c>
      <c r="N443" s="1" t="str" cm="1">
        <f t="array" ref="N443">IF(Table2[[#This Row],[In GSM?]],_xlfn.SWITCH(Table2[[#This Row],[dir]],"FWD",Table2[[#This Row],[min]],"REV",-Table2[[#This Row],[max]])/1000,"")</f>
        <v/>
      </c>
      <c r="V443" s="5"/>
    </row>
    <row r="444" spans="1:22" ht="17" x14ac:dyDescent="0.25">
      <c r="A444" t="s">
        <v>1545</v>
      </c>
      <c r="B444">
        <v>0</v>
      </c>
      <c r="C444">
        <v>15.303259381811699</v>
      </c>
      <c r="E444" s="5" t="s">
        <v>202</v>
      </c>
      <c r="F444" s="1" t="str">
        <f t="shared" si="18"/>
        <v>PROWASTE-rt0495</v>
      </c>
      <c r="G444" s="1">
        <f t="shared" si="19"/>
        <v>0</v>
      </c>
      <c r="H444" s="1">
        <f t="shared" si="20"/>
        <v>0</v>
      </c>
      <c r="I444" s="1" t="b">
        <f>OR(LEFT(Table2[[#This Row],[rxn]],4)="RXN-",Table2[[#This Row],[rxn]]="BIOSYN-BIODILAERO")</f>
        <v>0</v>
      </c>
      <c r="J444" s="1" t="str">
        <f>IF(Table2[[#This Row],[In GSM?]],_xlfn.TEXTAFTER(Table2[[#This Row],[rxn]],"RXN-",,,,"BIOMASS_RT_CLIM"),"")</f>
        <v/>
      </c>
      <c r="K444" s="1" t="str">
        <f>IF(Table2[[#This Row],[In GSM?]],_xlfn.TEXTBEFORE(SUBSTITUTE(Table2[[#This Row],[rxn name]],"_REV-","_FWD-"),"_FWD-",,,,Table2[[#This Row],[rxn name]]),"")</f>
        <v/>
      </c>
      <c r="L444" s="1" t="str">
        <f>IF(Table2[[#This Row],[In GSM?]],_xlfn.TEXTBEFORE(_xlfn.TEXTAFTER(Table2[[#This Row],[rxn name]],Table2[[#This Row],[b4 FWD/REV]]&amp;"_",,,,"FWD"),"-",,,,"FWD"),"")</f>
        <v/>
      </c>
      <c r="M444" s="1" t="str" cm="1">
        <f t="array" ref="M444">IF(Table2[[#This Row],[In GSM?]],_xlfn.SWITCH(Table2[[#This Row],[dir]],"FWD",Table2[[#This Row],[max]],"REV",-Table2[[#This Row],[min]])/1000,"")</f>
        <v/>
      </c>
      <c r="N444" s="1" t="str" cm="1">
        <f t="array" ref="N444">IF(Table2[[#This Row],[In GSM?]],_xlfn.SWITCH(Table2[[#This Row],[dir]],"FWD",Table2[[#This Row],[min]],"REV",-Table2[[#This Row],[max]])/1000,"")</f>
        <v/>
      </c>
      <c r="V444" s="5"/>
    </row>
    <row r="445" spans="1:22" ht="17" x14ac:dyDescent="0.25">
      <c r="A445" t="s">
        <v>1546</v>
      </c>
      <c r="B445">
        <v>0</v>
      </c>
      <c r="C445">
        <v>24.771204158915602</v>
      </c>
      <c r="E445" s="5" t="s">
        <v>203</v>
      </c>
      <c r="F445" s="1" t="str">
        <f t="shared" si="18"/>
        <v>PROWASTE-rt0499</v>
      </c>
      <c r="G445" s="1">
        <f t="shared" si="19"/>
        <v>0</v>
      </c>
      <c r="H445" s="1">
        <f t="shared" si="20"/>
        <v>0</v>
      </c>
      <c r="I445" s="1" t="b">
        <f>OR(LEFT(Table2[[#This Row],[rxn]],4)="RXN-",Table2[[#This Row],[rxn]]="BIOSYN-BIODILAERO")</f>
        <v>0</v>
      </c>
      <c r="J445" s="1" t="str">
        <f>IF(Table2[[#This Row],[In GSM?]],_xlfn.TEXTAFTER(Table2[[#This Row],[rxn]],"RXN-",,,,"BIOMASS_RT_CLIM"),"")</f>
        <v/>
      </c>
      <c r="K445" s="1" t="str">
        <f>IF(Table2[[#This Row],[In GSM?]],_xlfn.TEXTBEFORE(SUBSTITUTE(Table2[[#This Row],[rxn name]],"_REV-","_FWD-"),"_FWD-",,,,Table2[[#This Row],[rxn name]]),"")</f>
        <v/>
      </c>
      <c r="L445" s="1" t="str">
        <f>IF(Table2[[#This Row],[In GSM?]],_xlfn.TEXTBEFORE(_xlfn.TEXTAFTER(Table2[[#This Row],[rxn name]],Table2[[#This Row],[b4 FWD/REV]]&amp;"_",,,,"FWD"),"-",,,,"FWD"),"")</f>
        <v/>
      </c>
      <c r="M445" s="1" t="str" cm="1">
        <f t="array" ref="M445">IF(Table2[[#This Row],[In GSM?]],_xlfn.SWITCH(Table2[[#This Row],[dir]],"FWD",Table2[[#This Row],[max]],"REV",-Table2[[#This Row],[min]])/1000,"")</f>
        <v/>
      </c>
      <c r="N445" s="1" t="str" cm="1">
        <f t="array" ref="N445">IF(Table2[[#This Row],[In GSM?]],_xlfn.SWITCH(Table2[[#This Row],[dir]],"FWD",Table2[[#This Row],[min]],"REV",-Table2[[#This Row],[max]])/1000,"")</f>
        <v/>
      </c>
      <c r="V445" s="5"/>
    </row>
    <row r="446" spans="1:22" ht="17" x14ac:dyDescent="0.25">
      <c r="A446" t="s">
        <v>1547</v>
      </c>
      <c r="B446">
        <v>0</v>
      </c>
      <c r="C446">
        <v>3.2299306328943098</v>
      </c>
      <c r="E446" s="5" t="s">
        <v>204</v>
      </c>
      <c r="F446" s="1" t="str">
        <f t="shared" si="18"/>
        <v>PROWASTE-rt0510</v>
      </c>
      <c r="G446" s="1">
        <f t="shared" si="19"/>
        <v>0</v>
      </c>
      <c r="H446" s="1">
        <f t="shared" si="20"/>
        <v>0</v>
      </c>
      <c r="I446" s="1" t="b">
        <f>OR(LEFT(Table2[[#This Row],[rxn]],4)="RXN-",Table2[[#This Row],[rxn]]="BIOSYN-BIODILAERO")</f>
        <v>0</v>
      </c>
      <c r="J446" s="1" t="str">
        <f>IF(Table2[[#This Row],[In GSM?]],_xlfn.TEXTAFTER(Table2[[#This Row],[rxn]],"RXN-",,,,"BIOMASS_RT_CLIM"),"")</f>
        <v/>
      </c>
      <c r="K446" s="1" t="str">
        <f>IF(Table2[[#This Row],[In GSM?]],_xlfn.TEXTBEFORE(SUBSTITUTE(Table2[[#This Row],[rxn name]],"_REV-","_FWD-"),"_FWD-",,,,Table2[[#This Row],[rxn name]]),"")</f>
        <v/>
      </c>
      <c r="L446" s="1" t="str">
        <f>IF(Table2[[#This Row],[In GSM?]],_xlfn.TEXTBEFORE(_xlfn.TEXTAFTER(Table2[[#This Row],[rxn name]],Table2[[#This Row],[b4 FWD/REV]]&amp;"_",,,,"FWD"),"-",,,,"FWD"),"")</f>
        <v/>
      </c>
      <c r="M446" s="1" t="str" cm="1">
        <f t="array" ref="M446">IF(Table2[[#This Row],[In GSM?]],_xlfn.SWITCH(Table2[[#This Row],[dir]],"FWD",Table2[[#This Row],[max]],"REV",-Table2[[#This Row],[min]])/1000,"")</f>
        <v/>
      </c>
      <c r="N446" s="1" t="str" cm="1">
        <f t="array" ref="N446">IF(Table2[[#This Row],[In GSM?]],_xlfn.SWITCH(Table2[[#This Row],[dir]],"FWD",Table2[[#This Row],[min]],"REV",-Table2[[#This Row],[max]])/1000,"")</f>
        <v/>
      </c>
      <c r="V446" s="5"/>
    </row>
    <row r="447" spans="1:22" ht="17" x14ac:dyDescent="0.25">
      <c r="A447" t="s">
        <v>1548</v>
      </c>
      <c r="B447">
        <v>-3.2532166328941998</v>
      </c>
      <c r="C447">
        <v>-2.3286000000000001E-2</v>
      </c>
      <c r="E447" s="5" t="s">
        <v>205</v>
      </c>
      <c r="F447" s="1" t="str">
        <f t="shared" si="18"/>
        <v>PROWASTE-rt0517</v>
      </c>
      <c r="G447" s="1">
        <f t="shared" si="19"/>
        <v>0</v>
      </c>
      <c r="H447" s="1">
        <f t="shared" si="20"/>
        <v>0</v>
      </c>
      <c r="I447" s="1" t="b">
        <f>OR(LEFT(Table2[[#This Row],[rxn]],4)="RXN-",Table2[[#This Row],[rxn]]="BIOSYN-BIODILAERO")</f>
        <v>0</v>
      </c>
      <c r="J447" s="1" t="str">
        <f>IF(Table2[[#This Row],[In GSM?]],_xlfn.TEXTAFTER(Table2[[#This Row],[rxn]],"RXN-",,,,"BIOMASS_RT_CLIM"),"")</f>
        <v/>
      </c>
      <c r="K447" s="1" t="str">
        <f>IF(Table2[[#This Row],[In GSM?]],_xlfn.TEXTBEFORE(SUBSTITUTE(Table2[[#This Row],[rxn name]],"_REV-","_FWD-"),"_FWD-",,,,Table2[[#This Row],[rxn name]]),"")</f>
        <v/>
      </c>
      <c r="L447" s="1" t="str">
        <f>IF(Table2[[#This Row],[In GSM?]],_xlfn.TEXTBEFORE(_xlfn.TEXTAFTER(Table2[[#This Row],[rxn name]],Table2[[#This Row],[b4 FWD/REV]]&amp;"_",,,,"FWD"),"-",,,,"FWD"),"")</f>
        <v/>
      </c>
      <c r="M447" s="1" t="str" cm="1">
        <f t="array" ref="M447">IF(Table2[[#This Row],[In GSM?]],_xlfn.SWITCH(Table2[[#This Row],[dir]],"FWD",Table2[[#This Row],[max]],"REV",-Table2[[#This Row],[min]])/1000,"")</f>
        <v/>
      </c>
      <c r="N447" s="1" t="str" cm="1">
        <f t="array" ref="N447">IF(Table2[[#This Row],[In GSM?]],_xlfn.SWITCH(Table2[[#This Row],[dir]],"FWD",Table2[[#This Row],[min]],"REV",-Table2[[#This Row],[max]])/1000,"")</f>
        <v/>
      </c>
      <c r="V447" s="5"/>
    </row>
    <row r="448" spans="1:22" ht="17" x14ac:dyDescent="0.25">
      <c r="A448" t="s">
        <v>1549</v>
      </c>
      <c r="B448">
        <v>2.3286000000000001E-2</v>
      </c>
      <c r="C448">
        <v>2.3286000000000001E-2</v>
      </c>
      <c r="E448" s="5" t="s">
        <v>206</v>
      </c>
      <c r="F448" s="1" t="str">
        <f t="shared" si="18"/>
        <v>PROWASTE-rt0518</v>
      </c>
      <c r="G448" s="1">
        <f t="shared" si="19"/>
        <v>0</v>
      </c>
      <c r="H448" s="1">
        <f t="shared" si="20"/>
        <v>0</v>
      </c>
      <c r="I448" s="1" t="b">
        <f>OR(LEFT(Table2[[#This Row],[rxn]],4)="RXN-",Table2[[#This Row],[rxn]]="BIOSYN-BIODILAERO")</f>
        <v>0</v>
      </c>
      <c r="J448" s="1" t="str">
        <f>IF(Table2[[#This Row],[In GSM?]],_xlfn.TEXTAFTER(Table2[[#This Row],[rxn]],"RXN-",,,,"BIOMASS_RT_CLIM"),"")</f>
        <v/>
      </c>
      <c r="K448" s="1" t="str">
        <f>IF(Table2[[#This Row],[In GSM?]],_xlfn.TEXTBEFORE(SUBSTITUTE(Table2[[#This Row],[rxn name]],"_REV-","_FWD-"),"_FWD-",,,,Table2[[#This Row],[rxn name]]),"")</f>
        <v/>
      </c>
      <c r="L448" s="1" t="str">
        <f>IF(Table2[[#This Row],[In GSM?]],_xlfn.TEXTBEFORE(_xlfn.TEXTAFTER(Table2[[#This Row],[rxn name]],Table2[[#This Row],[b4 FWD/REV]]&amp;"_",,,,"FWD"),"-",,,,"FWD"),"")</f>
        <v/>
      </c>
      <c r="M448" s="1" t="str" cm="1">
        <f t="array" ref="M448">IF(Table2[[#This Row],[In GSM?]],_xlfn.SWITCH(Table2[[#This Row],[dir]],"FWD",Table2[[#This Row],[max]],"REV",-Table2[[#This Row],[min]])/1000,"")</f>
        <v/>
      </c>
      <c r="N448" s="1" t="str" cm="1">
        <f t="array" ref="N448">IF(Table2[[#This Row],[In GSM?]],_xlfn.SWITCH(Table2[[#This Row],[dir]],"FWD",Table2[[#This Row],[min]],"REV",-Table2[[#This Row],[max]])/1000,"")</f>
        <v/>
      </c>
      <c r="V448" s="5"/>
    </row>
    <row r="449" spans="1:22" ht="17" x14ac:dyDescent="0.25">
      <c r="A449" t="s">
        <v>1550</v>
      </c>
      <c r="B449">
        <v>0</v>
      </c>
      <c r="C449">
        <v>0</v>
      </c>
      <c r="E449" s="5" t="s">
        <v>207</v>
      </c>
      <c r="F449" s="1" t="str">
        <f t="shared" si="18"/>
        <v>PROWASTE-rt0521</v>
      </c>
      <c r="G449" s="1">
        <f t="shared" si="19"/>
        <v>0</v>
      </c>
      <c r="H449" s="1">
        <f t="shared" si="20"/>
        <v>0</v>
      </c>
      <c r="I449" s="1" t="b">
        <f>OR(LEFT(Table2[[#This Row],[rxn]],4)="RXN-",Table2[[#This Row],[rxn]]="BIOSYN-BIODILAERO")</f>
        <v>0</v>
      </c>
      <c r="J449" s="1" t="str">
        <f>IF(Table2[[#This Row],[In GSM?]],_xlfn.TEXTAFTER(Table2[[#This Row],[rxn]],"RXN-",,,,"BIOMASS_RT_CLIM"),"")</f>
        <v/>
      </c>
      <c r="K449" s="1" t="str">
        <f>IF(Table2[[#This Row],[In GSM?]],_xlfn.TEXTBEFORE(SUBSTITUTE(Table2[[#This Row],[rxn name]],"_REV-","_FWD-"),"_FWD-",,,,Table2[[#This Row],[rxn name]]),"")</f>
        <v/>
      </c>
      <c r="L449" s="1" t="str">
        <f>IF(Table2[[#This Row],[In GSM?]],_xlfn.TEXTBEFORE(_xlfn.TEXTAFTER(Table2[[#This Row],[rxn name]],Table2[[#This Row],[b4 FWD/REV]]&amp;"_",,,,"FWD"),"-",,,,"FWD"),"")</f>
        <v/>
      </c>
      <c r="M449" s="1" t="str" cm="1">
        <f t="array" ref="M449">IF(Table2[[#This Row],[In GSM?]],_xlfn.SWITCH(Table2[[#This Row],[dir]],"FWD",Table2[[#This Row],[max]],"REV",-Table2[[#This Row],[min]])/1000,"")</f>
        <v/>
      </c>
      <c r="N449" s="1" t="str" cm="1">
        <f t="array" ref="N449">IF(Table2[[#This Row],[In GSM?]],_xlfn.SWITCH(Table2[[#This Row],[dir]],"FWD",Table2[[#This Row],[min]],"REV",-Table2[[#This Row],[max]])/1000,"")</f>
        <v/>
      </c>
      <c r="V449" s="5"/>
    </row>
    <row r="450" spans="1:22" ht="17" x14ac:dyDescent="0.25">
      <c r="A450" t="s">
        <v>1551</v>
      </c>
      <c r="B450">
        <v>2.20745E-2</v>
      </c>
      <c r="C450">
        <v>0.98198872463978504</v>
      </c>
      <c r="E450" s="5" t="s">
        <v>208</v>
      </c>
      <c r="F450" s="1" t="str">
        <f t="shared" ref="F450:F513" si="21">_xlfn.TEXTBEFORE(E450," ")</f>
        <v>PROWASTE-rt0532</v>
      </c>
      <c r="G450" s="1">
        <f t="shared" ref="G450:G513" si="22">_xlfn.NUMBERVALUE(SUBSTITUTE(_xlfn.TEXTBEFORE(_xlfn.TEXTAFTER(E450," ")," ",-1)," ",""))</f>
        <v>0</v>
      </c>
      <c r="H450" s="1">
        <f t="shared" ref="H450:H513" si="23">_xlfn.NUMBERVALUE(_xlfn.TEXTAFTER(E450," ",-1))</f>
        <v>0</v>
      </c>
      <c r="I450" s="1" t="b">
        <f>OR(LEFT(Table2[[#This Row],[rxn]],4)="RXN-",Table2[[#This Row],[rxn]]="BIOSYN-BIODILAERO")</f>
        <v>0</v>
      </c>
      <c r="J450" s="1" t="str">
        <f>IF(Table2[[#This Row],[In GSM?]],_xlfn.TEXTAFTER(Table2[[#This Row],[rxn]],"RXN-",,,,"BIOMASS_RT_CLIM"),"")</f>
        <v/>
      </c>
      <c r="K450" s="1" t="str">
        <f>IF(Table2[[#This Row],[In GSM?]],_xlfn.TEXTBEFORE(SUBSTITUTE(Table2[[#This Row],[rxn name]],"_REV-","_FWD-"),"_FWD-",,,,Table2[[#This Row],[rxn name]]),"")</f>
        <v/>
      </c>
      <c r="L450" s="1" t="str">
        <f>IF(Table2[[#This Row],[In GSM?]],_xlfn.TEXTBEFORE(_xlfn.TEXTAFTER(Table2[[#This Row],[rxn name]],Table2[[#This Row],[b4 FWD/REV]]&amp;"_",,,,"FWD"),"-",,,,"FWD"),"")</f>
        <v/>
      </c>
      <c r="M450" s="1" t="str" cm="1">
        <f t="array" ref="M450">IF(Table2[[#This Row],[In GSM?]],_xlfn.SWITCH(Table2[[#This Row],[dir]],"FWD",Table2[[#This Row],[max]],"REV",-Table2[[#This Row],[min]])/1000,"")</f>
        <v/>
      </c>
      <c r="N450" s="1" t="str" cm="1">
        <f t="array" ref="N450">IF(Table2[[#This Row],[In GSM?]],_xlfn.SWITCH(Table2[[#This Row],[dir]],"FWD",Table2[[#This Row],[min]],"REV",-Table2[[#This Row],[max]])/1000,"")</f>
        <v/>
      </c>
      <c r="V450" s="5"/>
    </row>
    <row r="451" spans="1:22" ht="17" x14ac:dyDescent="0.25">
      <c r="A451" t="s">
        <v>1552</v>
      </c>
      <c r="B451">
        <v>0</v>
      </c>
      <c r="C451">
        <v>0</v>
      </c>
      <c r="E451" s="5" t="s">
        <v>209</v>
      </c>
      <c r="F451" s="1" t="str">
        <f t="shared" si="21"/>
        <v>PROWASTE-rt0537</v>
      </c>
      <c r="G451" s="1">
        <f t="shared" si="22"/>
        <v>0</v>
      </c>
      <c r="H451" s="1">
        <f t="shared" si="23"/>
        <v>0</v>
      </c>
      <c r="I451" s="1" t="b">
        <f>OR(LEFT(Table2[[#This Row],[rxn]],4)="RXN-",Table2[[#This Row],[rxn]]="BIOSYN-BIODILAERO")</f>
        <v>0</v>
      </c>
      <c r="J451" s="1" t="str">
        <f>IF(Table2[[#This Row],[In GSM?]],_xlfn.TEXTAFTER(Table2[[#This Row],[rxn]],"RXN-",,,,"BIOMASS_RT_CLIM"),"")</f>
        <v/>
      </c>
      <c r="K451" s="1" t="str">
        <f>IF(Table2[[#This Row],[In GSM?]],_xlfn.TEXTBEFORE(SUBSTITUTE(Table2[[#This Row],[rxn name]],"_REV-","_FWD-"),"_FWD-",,,,Table2[[#This Row],[rxn name]]),"")</f>
        <v/>
      </c>
      <c r="L451" s="1" t="str">
        <f>IF(Table2[[#This Row],[In GSM?]],_xlfn.TEXTBEFORE(_xlfn.TEXTAFTER(Table2[[#This Row],[rxn name]],Table2[[#This Row],[b4 FWD/REV]]&amp;"_",,,,"FWD"),"-",,,,"FWD"),"")</f>
        <v/>
      </c>
      <c r="M451" s="1" t="str" cm="1">
        <f t="array" ref="M451">IF(Table2[[#This Row],[In GSM?]],_xlfn.SWITCH(Table2[[#This Row],[dir]],"FWD",Table2[[#This Row],[max]],"REV",-Table2[[#This Row],[min]])/1000,"")</f>
        <v/>
      </c>
      <c r="N451" s="1" t="str" cm="1">
        <f t="array" ref="N451">IF(Table2[[#This Row],[In GSM?]],_xlfn.SWITCH(Table2[[#This Row],[dir]],"FWD",Table2[[#This Row],[min]],"REV",-Table2[[#This Row],[max]])/1000,"")</f>
        <v/>
      </c>
      <c r="V451" s="5"/>
    </row>
    <row r="452" spans="1:22" ht="17" x14ac:dyDescent="0.25">
      <c r="A452" t="s">
        <v>1553</v>
      </c>
      <c r="B452">
        <v>2.3286000000000001E-2</v>
      </c>
      <c r="C452">
        <v>3.2532166328942802</v>
      </c>
      <c r="E452" s="5" t="s">
        <v>210</v>
      </c>
      <c r="F452" s="1" t="str">
        <f t="shared" si="21"/>
        <v>PROWASTE-rt0540</v>
      </c>
      <c r="G452" s="1">
        <f t="shared" si="22"/>
        <v>0</v>
      </c>
      <c r="H452" s="1">
        <f t="shared" si="23"/>
        <v>0</v>
      </c>
      <c r="I452" s="1" t="b">
        <f>OR(LEFT(Table2[[#This Row],[rxn]],4)="RXN-",Table2[[#This Row],[rxn]]="BIOSYN-BIODILAERO")</f>
        <v>0</v>
      </c>
      <c r="J452" s="1" t="str">
        <f>IF(Table2[[#This Row],[In GSM?]],_xlfn.TEXTAFTER(Table2[[#This Row],[rxn]],"RXN-",,,,"BIOMASS_RT_CLIM"),"")</f>
        <v/>
      </c>
      <c r="K452" s="1" t="str">
        <f>IF(Table2[[#This Row],[In GSM?]],_xlfn.TEXTBEFORE(SUBSTITUTE(Table2[[#This Row],[rxn name]],"_REV-","_FWD-"),"_FWD-",,,,Table2[[#This Row],[rxn name]]),"")</f>
        <v/>
      </c>
      <c r="L452" s="1" t="str">
        <f>IF(Table2[[#This Row],[In GSM?]],_xlfn.TEXTBEFORE(_xlfn.TEXTAFTER(Table2[[#This Row],[rxn name]],Table2[[#This Row],[b4 FWD/REV]]&amp;"_",,,,"FWD"),"-",,,,"FWD"),"")</f>
        <v/>
      </c>
      <c r="M452" s="1" t="str" cm="1">
        <f t="array" ref="M452">IF(Table2[[#This Row],[In GSM?]],_xlfn.SWITCH(Table2[[#This Row],[dir]],"FWD",Table2[[#This Row],[max]],"REV",-Table2[[#This Row],[min]])/1000,"")</f>
        <v/>
      </c>
      <c r="N452" s="1" t="str" cm="1">
        <f t="array" ref="N452">IF(Table2[[#This Row],[In GSM?]],_xlfn.SWITCH(Table2[[#This Row],[dir]],"FWD",Table2[[#This Row],[min]],"REV",-Table2[[#This Row],[max]])/1000,"")</f>
        <v/>
      </c>
      <c r="V452" s="5"/>
    </row>
    <row r="453" spans="1:22" ht="17" x14ac:dyDescent="0.25">
      <c r="A453" t="s">
        <v>1554</v>
      </c>
      <c r="B453">
        <v>0</v>
      </c>
      <c r="C453">
        <v>11.4207968722973</v>
      </c>
      <c r="E453" s="5" t="s">
        <v>211</v>
      </c>
      <c r="F453" s="1" t="str">
        <f t="shared" si="21"/>
        <v>PROWASTE-rt0544</v>
      </c>
      <c r="G453" s="1">
        <f t="shared" si="22"/>
        <v>0</v>
      </c>
      <c r="H453" s="1">
        <f t="shared" si="23"/>
        <v>0</v>
      </c>
      <c r="I453" s="1" t="b">
        <f>OR(LEFT(Table2[[#This Row],[rxn]],4)="RXN-",Table2[[#This Row],[rxn]]="BIOSYN-BIODILAERO")</f>
        <v>0</v>
      </c>
      <c r="J453" s="1" t="str">
        <f>IF(Table2[[#This Row],[In GSM?]],_xlfn.TEXTAFTER(Table2[[#This Row],[rxn]],"RXN-",,,,"BIOMASS_RT_CLIM"),"")</f>
        <v/>
      </c>
      <c r="K453" s="1" t="str">
        <f>IF(Table2[[#This Row],[In GSM?]],_xlfn.TEXTBEFORE(SUBSTITUTE(Table2[[#This Row],[rxn name]],"_REV-","_FWD-"),"_FWD-",,,,Table2[[#This Row],[rxn name]]),"")</f>
        <v/>
      </c>
      <c r="L453" s="1" t="str">
        <f>IF(Table2[[#This Row],[In GSM?]],_xlfn.TEXTBEFORE(_xlfn.TEXTAFTER(Table2[[#This Row],[rxn name]],Table2[[#This Row],[b4 FWD/REV]]&amp;"_",,,,"FWD"),"-",,,,"FWD"),"")</f>
        <v/>
      </c>
      <c r="M453" s="1" t="str" cm="1">
        <f t="array" ref="M453">IF(Table2[[#This Row],[In GSM?]],_xlfn.SWITCH(Table2[[#This Row],[dir]],"FWD",Table2[[#This Row],[max]],"REV",-Table2[[#This Row],[min]])/1000,"")</f>
        <v/>
      </c>
      <c r="N453" s="1" t="str" cm="1">
        <f t="array" ref="N453">IF(Table2[[#This Row],[In GSM?]],_xlfn.SWITCH(Table2[[#This Row],[dir]],"FWD",Table2[[#This Row],[min]],"REV",-Table2[[#This Row],[max]])/1000,"")</f>
        <v/>
      </c>
      <c r="V453" s="5"/>
    </row>
    <row r="454" spans="1:22" ht="17" x14ac:dyDescent="0.25">
      <c r="A454" t="s">
        <v>1555</v>
      </c>
      <c r="B454" s="2">
        <v>2.0000000000086301E-5</v>
      </c>
      <c r="C454" s="2">
        <v>1.9999999980552901E-5</v>
      </c>
      <c r="E454" s="5" t="s">
        <v>212</v>
      </c>
      <c r="F454" s="1" t="str">
        <f t="shared" si="21"/>
        <v>PROWASTE-rt0548</v>
      </c>
      <c r="G454" s="1">
        <f t="shared" si="22"/>
        <v>0</v>
      </c>
      <c r="H454" s="1">
        <f t="shared" si="23"/>
        <v>0</v>
      </c>
      <c r="I454" s="1" t="b">
        <f>OR(LEFT(Table2[[#This Row],[rxn]],4)="RXN-",Table2[[#This Row],[rxn]]="BIOSYN-BIODILAERO")</f>
        <v>0</v>
      </c>
      <c r="J454" s="1" t="str">
        <f>IF(Table2[[#This Row],[In GSM?]],_xlfn.TEXTAFTER(Table2[[#This Row],[rxn]],"RXN-",,,,"BIOMASS_RT_CLIM"),"")</f>
        <v/>
      </c>
      <c r="K454" s="1" t="str">
        <f>IF(Table2[[#This Row],[In GSM?]],_xlfn.TEXTBEFORE(SUBSTITUTE(Table2[[#This Row],[rxn name]],"_REV-","_FWD-"),"_FWD-",,,,Table2[[#This Row],[rxn name]]),"")</f>
        <v/>
      </c>
      <c r="L454" s="1" t="str">
        <f>IF(Table2[[#This Row],[In GSM?]],_xlfn.TEXTBEFORE(_xlfn.TEXTAFTER(Table2[[#This Row],[rxn name]],Table2[[#This Row],[b4 FWD/REV]]&amp;"_",,,,"FWD"),"-",,,,"FWD"),"")</f>
        <v/>
      </c>
      <c r="M454" s="1" t="str" cm="1">
        <f t="array" ref="M454">IF(Table2[[#This Row],[In GSM?]],_xlfn.SWITCH(Table2[[#This Row],[dir]],"FWD",Table2[[#This Row],[max]],"REV",-Table2[[#This Row],[min]])/1000,"")</f>
        <v/>
      </c>
      <c r="N454" s="1" t="str" cm="1">
        <f t="array" ref="N454">IF(Table2[[#This Row],[In GSM?]],_xlfn.SWITCH(Table2[[#This Row],[dir]],"FWD",Table2[[#This Row],[min]],"REV",-Table2[[#This Row],[max]])/1000,"")</f>
        <v/>
      </c>
      <c r="V454" s="5"/>
    </row>
    <row r="455" spans="1:22" ht="17" x14ac:dyDescent="0.25">
      <c r="A455" t="s">
        <v>1556</v>
      </c>
      <c r="B455">
        <v>0</v>
      </c>
      <c r="C455">
        <v>0</v>
      </c>
      <c r="E455" s="5" t="s">
        <v>213</v>
      </c>
      <c r="F455" s="1" t="str">
        <f t="shared" si="21"/>
        <v>PROWASTE-rt0553</v>
      </c>
      <c r="G455" s="1">
        <f t="shared" si="22"/>
        <v>0</v>
      </c>
      <c r="H455" s="1">
        <f t="shared" si="23"/>
        <v>0</v>
      </c>
      <c r="I455" s="1" t="b">
        <f>OR(LEFT(Table2[[#This Row],[rxn]],4)="RXN-",Table2[[#This Row],[rxn]]="BIOSYN-BIODILAERO")</f>
        <v>0</v>
      </c>
      <c r="J455" s="1" t="str">
        <f>IF(Table2[[#This Row],[In GSM?]],_xlfn.TEXTAFTER(Table2[[#This Row],[rxn]],"RXN-",,,,"BIOMASS_RT_CLIM"),"")</f>
        <v/>
      </c>
      <c r="K455" s="1" t="str">
        <f>IF(Table2[[#This Row],[In GSM?]],_xlfn.TEXTBEFORE(SUBSTITUTE(Table2[[#This Row],[rxn name]],"_REV-","_FWD-"),"_FWD-",,,,Table2[[#This Row],[rxn name]]),"")</f>
        <v/>
      </c>
      <c r="L455" s="1" t="str">
        <f>IF(Table2[[#This Row],[In GSM?]],_xlfn.TEXTBEFORE(_xlfn.TEXTAFTER(Table2[[#This Row],[rxn name]],Table2[[#This Row],[b4 FWD/REV]]&amp;"_",,,,"FWD"),"-",,,,"FWD"),"")</f>
        <v/>
      </c>
      <c r="M455" s="1" t="str" cm="1">
        <f t="array" ref="M455">IF(Table2[[#This Row],[In GSM?]],_xlfn.SWITCH(Table2[[#This Row],[dir]],"FWD",Table2[[#This Row],[max]],"REV",-Table2[[#This Row],[min]])/1000,"")</f>
        <v/>
      </c>
      <c r="N455" s="1" t="str" cm="1">
        <f t="array" ref="N455">IF(Table2[[#This Row],[In GSM?]],_xlfn.SWITCH(Table2[[#This Row],[dir]],"FWD",Table2[[#This Row],[min]],"REV",-Table2[[#This Row],[max]])/1000,"")</f>
        <v/>
      </c>
      <c r="V455" s="5"/>
    </row>
    <row r="456" spans="1:22" ht="17" x14ac:dyDescent="0.25">
      <c r="A456" t="s">
        <v>1557</v>
      </c>
      <c r="B456">
        <v>0</v>
      </c>
      <c r="C456">
        <v>0</v>
      </c>
      <c r="E456" s="5" t="s">
        <v>214</v>
      </c>
      <c r="F456" s="1" t="str">
        <f t="shared" si="21"/>
        <v>PROWASTE-rt0563</v>
      </c>
      <c r="G456" s="1">
        <f t="shared" si="22"/>
        <v>0</v>
      </c>
      <c r="H456" s="1">
        <f t="shared" si="23"/>
        <v>0</v>
      </c>
      <c r="I456" s="1" t="b">
        <f>OR(LEFT(Table2[[#This Row],[rxn]],4)="RXN-",Table2[[#This Row],[rxn]]="BIOSYN-BIODILAERO")</f>
        <v>0</v>
      </c>
      <c r="J456" s="1" t="str">
        <f>IF(Table2[[#This Row],[In GSM?]],_xlfn.TEXTAFTER(Table2[[#This Row],[rxn]],"RXN-",,,,"BIOMASS_RT_CLIM"),"")</f>
        <v/>
      </c>
      <c r="K456" s="1" t="str">
        <f>IF(Table2[[#This Row],[In GSM?]],_xlfn.TEXTBEFORE(SUBSTITUTE(Table2[[#This Row],[rxn name]],"_REV-","_FWD-"),"_FWD-",,,,Table2[[#This Row],[rxn name]]),"")</f>
        <v/>
      </c>
      <c r="L456" s="1" t="str">
        <f>IF(Table2[[#This Row],[In GSM?]],_xlfn.TEXTBEFORE(_xlfn.TEXTAFTER(Table2[[#This Row],[rxn name]],Table2[[#This Row],[b4 FWD/REV]]&amp;"_",,,,"FWD"),"-",,,,"FWD"),"")</f>
        <v/>
      </c>
      <c r="M456" s="1" t="str" cm="1">
        <f t="array" ref="M456">IF(Table2[[#This Row],[In GSM?]],_xlfn.SWITCH(Table2[[#This Row],[dir]],"FWD",Table2[[#This Row],[max]],"REV",-Table2[[#This Row],[min]])/1000,"")</f>
        <v/>
      </c>
      <c r="N456" s="1" t="str" cm="1">
        <f t="array" ref="N456">IF(Table2[[#This Row],[In GSM?]],_xlfn.SWITCH(Table2[[#This Row],[dir]],"FWD",Table2[[#This Row],[min]],"REV",-Table2[[#This Row],[max]])/1000,"")</f>
        <v/>
      </c>
      <c r="V456" s="5"/>
    </row>
    <row r="457" spans="1:22" ht="17" x14ac:dyDescent="0.25">
      <c r="A457" t="s">
        <v>1558</v>
      </c>
      <c r="B457">
        <v>0</v>
      </c>
      <c r="C457">
        <v>0</v>
      </c>
      <c r="E457" s="5" t="s">
        <v>215</v>
      </c>
      <c r="F457" s="1" t="str">
        <f t="shared" si="21"/>
        <v>PROWASTE-rt0564_e</v>
      </c>
      <c r="G457" s="1">
        <f t="shared" si="22"/>
        <v>0</v>
      </c>
      <c r="H457" s="1">
        <f t="shared" si="23"/>
        <v>0</v>
      </c>
      <c r="I457" s="1" t="b">
        <f>OR(LEFT(Table2[[#This Row],[rxn]],4)="RXN-",Table2[[#This Row],[rxn]]="BIOSYN-BIODILAERO")</f>
        <v>0</v>
      </c>
      <c r="J457" s="1" t="str">
        <f>IF(Table2[[#This Row],[In GSM?]],_xlfn.TEXTAFTER(Table2[[#This Row],[rxn]],"RXN-",,,,"BIOMASS_RT_CLIM"),"")</f>
        <v/>
      </c>
      <c r="K457" s="1" t="str">
        <f>IF(Table2[[#This Row],[In GSM?]],_xlfn.TEXTBEFORE(SUBSTITUTE(Table2[[#This Row],[rxn name]],"_REV-","_FWD-"),"_FWD-",,,,Table2[[#This Row],[rxn name]]),"")</f>
        <v/>
      </c>
      <c r="L457" s="1" t="str">
        <f>IF(Table2[[#This Row],[In GSM?]],_xlfn.TEXTBEFORE(_xlfn.TEXTAFTER(Table2[[#This Row],[rxn name]],Table2[[#This Row],[b4 FWD/REV]]&amp;"_",,,,"FWD"),"-",,,,"FWD"),"")</f>
        <v/>
      </c>
      <c r="M457" s="1" t="str" cm="1">
        <f t="array" ref="M457">IF(Table2[[#This Row],[In GSM?]],_xlfn.SWITCH(Table2[[#This Row],[dir]],"FWD",Table2[[#This Row],[max]],"REV",-Table2[[#This Row],[min]])/1000,"")</f>
        <v/>
      </c>
      <c r="N457" s="1" t="str" cm="1">
        <f t="array" ref="N457">IF(Table2[[#This Row],[In GSM?]],_xlfn.SWITCH(Table2[[#This Row],[dir]],"FWD",Table2[[#This Row],[min]],"REV",-Table2[[#This Row],[max]])/1000,"")</f>
        <v/>
      </c>
      <c r="V457" s="5"/>
    </row>
    <row r="458" spans="1:22" ht="17" x14ac:dyDescent="0.25">
      <c r="A458" t="s">
        <v>1559</v>
      </c>
      <c r="B458">
        <v>0</v>
      </c>
      <c r="C458">
        <v>0</v>
      </c>
      <c r="E458" s="5" t="s">
        <v>216</v>
      </c>
      <c r="F458" s="1" t="str">
        <f t="shared" si="21"/>
        <v>PROWASTE-rt0564_g</v>
      </c>
      <c r="G458" s="1">
        <f t="shared" si="22"/>
        <v>0</v>
      </c>
      <c r="H458" s="1">
        <f t="shared" si="23"/>
        <v>0</v>
      </c>
      <c r="I458" s="1" t="b">
        <f>OR(LEFT(Table2[[#This Row],[rxn]],4)="RXN-",Table2[[#This Row],[rxn]]="BIOSYN-BIODILAERO")</f>
        <v>0</v>
      </c>
      <c r="J458" s="1" t="str">
        <f>IF(Table2[[#This Row],[In GSM?]],_xlfn.TEXTAFTER(Table2[[#This Row],[rxn]],"RXN-",,,,"BIOMASS_RT_CLIM"),"")</f>
        <v/>
      </c>
      <c r="K458" s="1" t="str">
        <f>IF(Table2[[#This Row],[In GSM?]],_xlfn.TEXTBEFORE(SUBSTITUTE(Table2[[#This Row],[rxn name]],"_REV-","_FWD-"),"_FWD-",,,,Table2[[#This Row],[rxn name]]),"")</f>
        <v/>
      </c>
      <c r="L458" s="1" t="str">
        <f>IF(Table2[[#This Row],[In GSM?]],_xlfn.TEXTBEFORE(_xlfn.TEXTAFTER(Table2[[#This Row],[rxn name]],Table2[[#This Row],[b4 FWD/REV]]&amp;"_",,,,"FWD"),"-",,,,"FWD"),"")</f>
        <v/>
      </c>
      <c r="M458" s="1" t="str" cm="1">
        <f t="array" ref="M458">IF(Table2[[#This Row],[In GSM?]],_xlfn.SWITCH(Table2[[#This Row],[dir]],"FWD",Table2[[#This Row],[max]],"REV",-Table2[[#This Row],[min]])/1000,"")</f>
        <v/>
      </c>
      <c r="N458" s="1" t="str" cm="1">
        <f t="array" ref="N458">IF(Table2[[#This Row],[In GSM?]],_xlfn.SWITCH(Table2[[#This Row],[dir]],"FWD",Table2[[#This Row],[min]],"REV",-Table2[[#This Row],[max]])/1000,"")</f>
        <v/>
      </c>
      <c r="V458" s="5"/>
    </row>
    <row r="459" spans="1:22" ht="17" x14ac:dyDescent="0.25">
      <c r="A459" t="s">
        <v>1560</v>
      </c>
      <c r="B459">
        <v>2.5974299999999999E-2</v>
      </c>
      <c r="C459">
        <v>2.94842754640122</v>
      </c>
      <c r="E459" s="5" t="s">
        <v>217</v>
      </c>
      <c r="F459" s="1" t="str">
        <f t="shared" si="21"/>
        <v>PROWASTE-rt0568_c</v>
      </c>
      <c r="G459" s="1">
        <f t="shared" si="22"/>
        <v>0</v>
      </c>
      <c r="H459" s="1">
        <f t="shared" si="23"/>
        <v>0</v>
      </c>
      <c r="I459" s="1" t="b">
        <f>OR(LEFT(Table2[[#This Row],[rxn]],4)="RXN-",Table2[[#This Row],[rxn]]="BIOSYN-BIODILAERO")</f>
        <v>0</v>
      </c>
      <c r="J459" s="1" t="str">
        <f>IF(Table2[[#This Row],[In GSM?]],_xlfn.TEXTAFTER(Table2[[#This Row],[rxn]],"RXN-",,,,"BIOMASS_RT_CLIM"),"")</f>
        <v/>
      </c>
      <c r="K459" s="1" t="str">
        <f>IF(Table2[[#This Row],[In GSM?]],_xlfn.TEXTBEFORE(SUBSTITUTE(Table2[[#This Row],[rxn name]],"_REV-","_FWD-"),"_FWD-",,,,Table2[[#This Row],[rxn name]]),"")</f>
        <v/>
      </c>
      <c r="L459" s="1" t="str">
        <f>IF(Table2[[#This Row],[In GSM?]],_xlfn.TEXTBEFORE(_xlfn.TEXTAFTER(Table2[[#This Row],[rxn name]],Table2[[#This Row],[b4 FWD/REV]]&amp;"_",,,,"FWD"),"-",,,,"FWD"),"")</f>
        <v/>
      </c>
      <c r="M459" s="1" t="str" cm="1">
        <f t="array" ref="M459">IF(Table2[[#This Row],[In GSM?]],_xlfn.SWITCH(Table2[[#This Row],[dir]],"FWD",Table2[[#This Row],[max]],"REV",-Table2[[#This Row],[min]])/1000,"")</f>
        <v/>
      </c>
      <c r="N459" s="1" t="str" cm="1">
        <f t="array" ref="N459">IF(Table2[[#This Row],[In GSM?]],_xlfn.SWITCH(Table2[[#This Row],[dir]],"FWD",Table2[[#This Row],[min]],"REV",-Table2[[#This Row],[max]])/1000,"")</f>
        <v/>
      </c>
      <c r="V459" s="5"/>
    </row>
    <row r="460" spans="1:22" ht="17" x14ac:dyDescent="0.25">
      <c r="A460" t="s">
        <v>1561</v>
      </c>
      <c r="B460">
        <v>0</v>
      </c>
      <c r="C460">
        <v>0</v>
      </c>
      <c r="E460" s="5" t="s">
        <v>218</v>
      </c>
      <c r="F460" s="1" t="str">
        <f t="shared" si="21"/>
        <v>PROWASTE-rt0568_x</v>
      </c>
      <c r="G460" s="1">
        <f t="shared" si="22"/>
        <v>0</v>
      </c>
      <c r="H460" s="1">
        <f t="shared" si="23"/>
        <v>0</v>
      </c>
      <c r="I460" s="1" t="b">
        <f>OR(LEFT(Table2[[#This Row],[rxn]],4)="RXN-",Table2[[#This Row],[rxn]]="BIOSYN-BIODILAERO")</f>
        <v>0</v>
      </c>
      <c r="J460" s="1" t="str">
        <f>IF(Table2[[#This Row],[In GSM?]],_xlfn.TEXTAFTER(Table2[[#This Row],[rxn]],"RXN-",,,,"BIOMASS_RT_CLIM"),"")</f>
        <v/>
      </c>
      <c r="K460" s="1" t="str">
        <f>IF(Table2[[#This Row],[In GSM?]],_xlfn.TEXTBEFORE(SUBSTITUTE(Table2[[#This Row],[rxn name]],"_REV-","_FWD-"),"_FWD-",,,,Table2[[#This Row],[rxn name]]),"")</f>
        <v/>
      </c>
      <c r="L460" s="1" t="str">
        <f>IF(Table2[[#This Row],[In GSM?]],_xlfn.TEXTBEFORE(_xlfn.TEXTAFTER(Table2[[#This Row],[rxn name]],Table2[[#This Row],[b4 FWD/REV]]&amp;"_",,,,"FWD"),"-",,,,"FWD"),"")</f>
        <v/>
      </c>
      <c r="M460" s="1" t="str" cm="1">
        <f t="array" ref="M460">IF(Table2[[#This Row],[In GSM?]],_xlfn.SWITCH(Table2[[#This Row],[dir]],"FWD",Table2[[#This Row],[max]],"REV",-Table2[[#This Row],[min]])/1000,"")</f>
        <v/>
      </c>
      <c r="N460" s="1" t="str" cm="1">
        <f t="array" ref="N460">IF(Table2[[#This Row],[In GSM?]],_xlfn.SWITCH(Table2[[#This Row],[dir]],"FWD",Table2[[#This Row],[min]],"REV",-Table2[[#This Row],[max]])/1000,"")</f>
        <v/>
      </c>
      <c r="V460" s="5"/>
    </row>
    <row r="461" spans="1:22" ht="17" x14ac:dyDescent="0.25">
      <c r="A461" t="s">
        <v>1562</v>
      </c>
      <c r="B461">
        <v>0</v>
      </c>
      <c r="C461">
        <v>0</v>
      </c>
      <c r="E461" s="5" t="s">
        <v>219</v>
      </c>
      <c r="F461" s="1" t="str">
        <f t="shared" si="21"/>
        <v>PROWASTE-rt0575</v>
      </c>
      <c r="G461" s="1">
        <f t="shared" si="22"/>
        <v>0</v>
      </c>
      <c r="H461" s="1">
        <f t="shared" si="23"/>
        <v>0</v>
      </c>
      <c r="I461" s="1" t="b">
        <f>OR(LEFT(Table2[[#This Row],[rxn]],4)="RXN-",Table2[[#This Row],[rxn]]="BIOSYN-BIODILAERO")</f>
        <v>0</v>
      </c>
      <c r="J461" s="1" t="str">
        <f>IF(Table2[[#This Row],[In GSM?]],_xlfn.TEXTAFTER(Table2[[#This Row],[rxn]],"RXN-",,,,"BIOMASS_RT_CLIM"),"")</f>
        <v/>
      </c>
      <c r="K461" s="1" t="str">
        <f>IF(Table2[[#This Row],[In GSM?]],_xlfn.TEXTBEFORE(SUBSTITUTE(Table2[[#This Row],[rxn name]],"_REV-","_FWD-"),"_FWD-",,,,Table2[[#This Row],[rxn name]]),"")</f>
        <v/>
      </c>
      <c r="L461" s="1" t="str">
        <f>IF(Table2[[#This Row],[In GSM?]],_xlfn.TEXTBEFORE(_xlfn.TEXTAFTER(Table2[[#This Row],[rxn name]],Table2[[#This Row],[b4 FWD/REV]]&amp;"_",,,,"FWD"),"-",,,,"FWD"),"")</f>
        <v/>
      </c>
      <c r="M461" s="1" t="str" cm="1">
        <f t="array" ref="M461">IF(Table2[[#This Row],[In GSM?]],_xlfn.SWITCH(Table2[[#This Row],[dir]],"FWD",Table2[[#This Row],[max]],"REV",-Table2[[#This Row],[min]])/1000,"")</f>
        <v/>
      </c>
      <c r="N461" s="1" t="str" cm="1">
        <f t="array" ref="N461">IF(Table2[[#This Row],[In GSM?]],_xlfn.SWITCH(Table2[[#This Row],[dir]],"FWD",Table2[[#This Row],[min]],"REV",-Table2[[#This Row],[max]])/1000,"")</f>
        <v/>
      </c>
      <c r="V461" s="5"/>
    </row>
    <row r="462" spans="1:22" ht="17" x14ac:dyDescent="0.25">
      <c r="A462" t="s">
        <v>1563</v>
      </c>
      <c r="B462">
        <v>0</v>
      </c>
      <c r="C462">
        <v>0</v>
      </c>
      <c r="E462" s="5" t="s">
        <v>220</v>
      </c>
      <c r="F462" s="1" t="str">
        <f t="shared" si="21"/>
        <v>PROWASTE-rt0594</v>
      </c>
      <c r="G462" s="1">
        <f t="shared" si="22"/>
        <v>0</v>
      </c>
      <c r="H462" s="1">
        <f t="shared" si="23"/>
        <v>0</v>
      </c>
      <c r="I462" s="1" t="b">
        <f>OR(LEFT(Table2[[#This Row],[rxn]],4)="RXN-",Table2[[#This Row],[rxn]]="BIOSYN-BIODILAERO")</f>
        <v>0</v>
      </c>
      <c r="J462" s="1" t="str">
        <f>IF(Table2[[#This Row],[In GSM?]],_xlfn.TEXTAFTER(Table2[[#This Row],[rxn]],"RXN-",,,,"BIOMASS_RT_CLIM"),"")</f>
        <v/>
      </c>
      <c r="K462" s="1" t="str">
        <f>IF(Table2[[#This Row],[In GSM?]],_xlfn.TEXTBEFORE(SUBSTITUTE(Table2[[#This Row],[rxn name]],"_REV-","_FWD-"),"_FWD-",,,,Table2[[#This Row],[rxn name]]),"")</f>
        <v/>
      </c>
      <c r="L462" s="1" t="str">
        <f>IF(Table2[[#This Row],[In GSM?]],_xlfn.TEXTBEFORE(_xlfn.TEXTAFTER(Table2[[#This Row],[rxn name]],Table2[[#This Row],[b4 FWD/REV]]&amp;"_",,,,"FWD"),"-",,,,"FWD"),"")</f>
        <v/>
      </c>
      <c r="M462" s="1" t="str" cm="1">
        <f t="array" ref="M462">IF(Table2[[#This Row],[In GSM?]],_xlfn.SWITCH(Table2[[#This Row],[dir]],"FWD",Table2[[#This Row],[max]],"REV",-Table2[[#This Row],[min]])/1000,"")</f>
        <v/>
      </c>
      <c r="N462" s="1" t="str" cm="1">
        <f t="array" ref="N462">IF(Table2[[#This Row],[In GSM?]],_xlfn.SWITCH(Table2[[#This Row],[dir]],"FWD",Table2[[#This Row],[min]],"REV",-Table2[[#This Row],[max]])/1000,"")</f>
        <v/>
      </c>
      <c r="V462" s="5"/>
    </row>
    <row r="463" spans="1:22" ht="17" x14ac:dyDescent="0.25">
      <c r="A463" t="s">
        <v>1564</v>
      </c>
      <c r="B463">
        <v>0</v>
      </c>
      <c r="C463">
        <v>30.788737116218101</v>
      </c>
      <c r="E463" s="5" t="s">
        <v>221</v>
      </c>
      <c r="F463" s="1" t="str">
        <f t="shared" si="21"/>
        <v>PROWASTE-rt0595</v>
      </c>
      <c r="G463" s="1">
        <f t="shared" si="22"/>
        <v>0</v>
      </c>
      <c r="H463" s="1">
        <f t="shared" si="23"/>
        <v>0</v>
      </c>
      <c r="I463" s="1" t="b">
        <f>OR(LEFT(Table2[[#This Row],[rxn]],4)="RXN-",Table2[[#This Row],[rxn]]="BIOSYN-BIODILAERO")</f>
        <v>0</v>
      </c>
      <c r="J463" s="1" t="str">
        <f>IF(Table2[[#This Row],[In GSM?]],_xlfn.TEXTAFTER(Table2[[#This Row],[rxn]],"RXN-",,,,"BIOMASS_RT_CLIM"),"")</f>
        <v/>
      </c>
      <c r="K463" s="1" t="str">
        <f>IF(Table2[[#This Row],[In GSM?]],_xlfn.TEXTBEFORE(SUBSTITUTE(Table2[[#This Row],[rxn name]],"_REV-","_FWD-"),"_FWD-",,,,Table2[[#This Row],[rxn name]]),"")</f>
        <v/>
      </c>
      <c r="L463" s="1" t="str">
        <f>IF(Table2[[#This Row],[In GSM?]],_xlfn.TEXTBEFORE(_xlfn.TEXTAFTER(Table2[[#This Row],[rxn name]],Table2[[#This Row],[b4 FWD/REV]]&amp;"_",,,,"FWD"),"-",,,,"FWD"),"")</f>
        <v/>
      </c>
      <c r="M463" s="1" t="str" cm="1">
        <f t="array" ref="M463">IF(Table2[[#This Row],[In GSM?]],_xlfn.SWITCH(Table2[[#This Row],[dir]],"FWD",Table2[[#This Row],[max]],"REV",-Table2[[#This Row],[min]])/1000,"")</f>
        <v/>
      </c>
      <c r="N463" s="1" t="str" cm="1">
        <f t="array" ref="N463">IF(Table2[[#This Row],[In GSM?]],_xlfn.SWITCH(Table2[[#This Row],[dir]],"FWD",Table2[[#This Row],[min]],"REV",-Table2[[#This Row],[max]])/1000,"")</f>
        <v/>
      </c>
      <c r="V463" s="5"/>
    </row>
    <row r="464" spans="1:22" ht="17" x14ac:dyDescent="0.25">
      <c r="A464" t="s">
        <v>1565</v>
      </c>
      <c r="B464">
        <v>0</v>
      </c>
      <c r="C464">
        <v>0</v>
      </c>
      <c r="E464" s="5" t="s">
        <v>222</v>
      </c>
      <c r="F464" s="1" t="str">
        <f t="shared" si="21"/>
        <v>PROWASTE-rt0601</v>
      </c>
      <c r="G464" s="1">
        <f t="shared" si="22"/>
        <v>0</v>
      </c>
      <c r="H464" s="1">
        <f t="shared" si="23"/>
        <v>0</v>
      </c>
      <c r="I464" s="1" t="b">
        <f>OR(LEFT(Table2[[#This Row],[rxn]],4)="RXN-",Table2[[#This Row],[rxn]]="BIOSYN-BIODILAERO")</f>
        <v>0</v>
      </c>
      <c r="J464" s="1" t="str">
        <f>IF(Table2[[#This Row],[In GSM?]],_xlfn.TEXTAFTER(Table2[[#This Row],[rxn]],"RXN-",,,,"BIOMASS_RT_CLIM"),"")</f>
        <v/>
      </c>
      <c r="K464" s="1" t="str">
        <f>IF(Table2[[#This Row],[In GSM?]],_xlfn.TEXTBEFORE(SUBSTITUTE(Table2[[#This Row],[rxn name]],"_REV-","_FWD-"),"_FWD-",,,,Table2[[#This Row],[rxn name]]),"")</f>
        <v/>
      </c>
      <c r="L464" s="1" t="str">
        <f>IF(Table2[[#This Row],[In GSM?]],_xlfn.TEXTBEFORE(_xlfn.TEXTAFTER(Table2[[#This Row],[rxn name]],Table2[[#This Row],[b4 FWD/REV]]&amp;"_",,,,"FWD"),"-",,,,"FWD"),"")</f>
        <v/>
      </c>
      <c r="M464" s="1" t="str" cm="1">
        <f t="array" ref="M464">IF(Table2[[#This Row],[In GSM?]],_xlfn.SWITCH(Table2[[#This Row],[dir]],"FWD",Table2[[#This Row],[max]],"REV",-Table2[[#This Row],[min]])/1000,"")</f>
        <v/>
      </c>
      <c r="N464" s="1" t="str" cm="1">
        <f t="array" ref="N464">IF(Table2[[#This Row],[In GSM?]],_xlfn.SWITCH(Table2[[#This Row],[dir]],"FWD",Table2[[#This Row],[min]],"REV",-Table2[[#This Row],[max]])/1000,"")</f>
        <v/>
      </c>
      <c r="V464" s="5"/>
    </row>
    <row r="465" spans="1:22" ht="17" x14ac:dyDescent="0.25">
      <c r="A465" t="s">
        <v>1566</v>
      </c>
      <c r="B465">
        <v>0</v>
      </c>
      <c r="C465">
        <v>0</v>
      </c>
      <c r="E465" s="5" t="s">
        <v>223</v>
      </c>
      <c r="F465" s="1" t="str">
        <f t="shared" si="21"/>
        <v>PROWASTE-rt0602_c</v>
      </c>
      <c r="G465" s="1">
        <f t="shared" si="22"/>
        <v>0</v>
      </c>
      <c r="H465" s="1">
        <f t="shared" si="23"/>
        <v>0</v>
      </c>
      <c r="I465" s="1" t="b">
        <f>OR(LEFT(Table2[[#This Row],[rxn]],4)="RXN-",Table2[[#This Row],[rxn]]="BIOSYN-BIODILAERO")</f>
        <v>0</v>
      </c>
      <c r="J465" s="1" t="str">
        <f>IF(Table2[[#This Row],[In GSM?]],_xlfn.TEXTAFTER(Table2[[#This Row],[rxn]],"RXN-",,,,"BIOMASS_RT_CLIM"),"")</f>
        <v/>
      </c>
      <c r="K465" s="1" t="str">
        <f>IF(Table2[[#This Row],[In GSM?]],_xlfn.TEXTBEFORE(SUBSTITUTE(Table2[[#This Row],[rxn name]],"_REV-","_FWD-"),"_FWD-",,,,Table2[[#This Row],[rxn name]]),"")</f>
        <v/>
      </c>
      <c r="L465" s="1" t="str">
        <f>IF(Table2[[#This Row],[In GSM?]],_xlfn.TEXTBEFORE(_xlfn.TEXTAFTER(Table2[[#This Row],[rxn name]],Table2[[#This Row],[b4 FWD/REV]]&amp;"_",,,,"FWD"),"-",,,,"FWD"),"")</f>
        <v/>
      </c>
      <c r="M465" s="1" t="str" cm="1">
        <f t="array" ref="M465">IF(Table2[[#This Row],[In GSM?]],_xlfn.SWITCH(Table2[[#This Row],[dir]],"FWD",Table2[[#This Row],[max]],"REV",-Table2[[#This Row],[min]])/1000,"")</f>
        <v/>
      </c>
      <c r="N465" s="1" t="str" cm="1">
        <f t="array" ref="N465">IF(Table2[[#This Row],[In GSM?]],_xlfn.SWITCH(Table2[[#This Row],[dir]],"FWD",Table2[[#This Row],[min]],"REV",-Table2[[#This Row],[max]])/1000,"")</f>
        <v/>
      </c>
      <c r="V465" s="5"/>
    </row>
    <row r="466" spans="1:22" ht="17" x14ac:dyDescent="0.25">
      <c r="A466" t="s">
        <v>1567</v>
      </c>
      <c r="B466">
        <v>0</v>
      </c>
      <c r="C466">
        <v>3.2532051260724302</v>
      </c>
      <c r="E466" s="5" t="s">
        <v>224</v>
      </c>
      <c r="F466" s="1" t="str">
        <f t="shared" si="21"/>
        <v>PROWASTE-rt0602_g</v>
      </c>
      <c r="G466" s="1">
        <f t="shared" si="22"/>
        <v>0</v>
      </c>
      <c r="H466" s="1">
        <f t="shared" si="23"/>
        <v>0</v>
      </c>
      <c r="I466" s="1" t="b">
        <f>OR(LEFT(Table2[[#This Row],[rxn]],4)="RXN-",Table2[[#This Row],[rxn]]="BIOSYN-BIODILAERO")</f>
        <v>0</v>
      </c>
      <c r="J466" s="1" t="str">
        <f>IF(Table2[[#This Row],[In GSM?]],_xlfn.TEXTAFTER(Table2[[#This Row],[rxn]],"RXN-",,,,"BIOMASS_RT_CLIM"),"")</f>
        <v/>
      </c>
      <c r="K466" s="1" t="str">
        <f>IF(Table2[[#This Row],[In GSM?]],_xlfn.TEXTBEFORE(SUBSTITUTE(Table2[[#This Row],[rxn name]],"_REV-","_FWD-"),"_FWD-",,,,Table2[[#This Row],[rxn name]]),"")</f>
        <v/>
      </c>
      <c r="L466" s="1" t="str">
        <f>IF(Table2[[#This Row],[In GSM?]],_xlfn.TEXTBEFORE(_xlfn.TEXTAFTER(Table2[[#This Row],[rxn name]],Table2[[#This Row],[b4 FWD/REV]]&amp;"_",,,,"FWD"),"-",,,,"FWD"),"")</f>
        <v/>
      </c>
      <c r="M466" s="1" t="str" cm="1">
        <f t="array" ref="M466">IF(Table2[[#This Row],[In GSM?]],_xlfn.SWITCH(Table2[[#This Row],[dir]],"FWD",Table2[[#This Row],[max]],"REV",-Table2[[#This Row],[min]])/1000,"")</f>
        <v/>
      </c>
      <c r="N466" s="1" t="str" cm="1">
        <f t="array" ref="N466">IF(Table2[[#This Row],[In GSM?]],_xlfn.SWITCH(Table2[[#This Row],[dir]],"FWD",Table2[[#This Row],[min]],"REV",-Table2[[#This Row],[max]])/1000,"")</f>
        <v/>
      </c>
      <c r="V466" s="5"/>
    </row>
    <row r="467" spans="1:22" ht="17" x14ac:dyDescent="0.25">
      <c r="A467" t="s">
        <v>1568</v>
      </c>
      <c r="B467" s="2">
        <v>1.99999999998643E-5</v>
      </c>
      <c r="C467">
        <v>11.4208168722973</v>
      </c>
      <c r="E467" s="5" t="s">
        <v>225</v>
      </c>
      <c r="F467" s="1" t="str">
        <f t="shared" si="21"/>
        <v>PROWASTE-rt0604</v>
      </c>
      <c r="G467" s="1">
        <f t="shared" si="22"/>
        <v>0</v>
      </c>
      <c r="H467" s="1">
        <f t="shared" si="23"/>
        <v>0</v>
      </c>
      <c r="I467" s="1" t="b">
        <f>OR(LEFT(Table2[[#This Row],[rxn]],4)="RXN-",Table2[[#This Row],[rxn]]="BIOSYN-BIODILAERO")</f>
        <v>0</v>
      </c>
      <c r="J467" s="1" t="str">
        <f>IF(Table2[[#This Row],[In GSM?]],_xlfn.TEXTAFTER(Table2[[#This Row],[rxn]],"RXN-",,,,"BIOMASS_RT_CLIM"),"")</f>
        <v/>
      </c>
      <c r="K467" s="1" t="str">
        <f>IF(Table2[[#This Row],[In GSM?]],_xlfn.TEXTBEFORE(SUBSTITUTE(Table2[[#This Row],[rxn name]],"_REV-","_FWD-"),"_FWD-",,,,Table2[[#This Row],[rxn name]]),"")</f>
        <v/>
      </c>
      <c r="L467" s="1" t="str">
        <f>IF(Table2[[#This Row],[In GSM?]],_xlfn.TEXTBEFORE(_xlfn.TEXTAFTER(Table2[[#This Row],[rxn name]],Table2[[#This Row],[b4 FWD/REV]]&amp;"_",,,,"FWD"),"-",,,,"FWD"),"")</f>
        <v/>
      </c>
      <c r="M467" s="1" t="str" cm="1">
        <f t="array" ref="M467">IF(Table2[[#This Row],[In GSM?]],_xlfn.SWITCH(Table2[[#This Row],[dir]],"FWD",Table2[[#This Row],[max]],"REV",-Table2[[#This Row],[min]])/1000,"")</f>
        <v/>
      </c>
      <c r="N467" s="1" t="str" cm="1">
        <f t="array" ref="N467">IF(Table2[[#This Row],[In GSM?]],_xlfn.SWITCH(Table2[[#This Row],[dir]],"FWD",Table2[[#This Row],[min]],"REV",-Table2[[#This Row],[max]])/1000,"")</f>
        <v/>
      </c>
      <c r="V467" s="5"/>
    </row>
    <row r="468" spans="1:22" ht="17" x14ac:dyDescent="0.25">
      <c r="A468" t="s">
        <v>1569</v>
      </c>
      <c r="B468">
        <v>0</v>
      </c>
      <c r="C468">
        <v>30.788737116218499</v>
      </c>
      <c r="E468" s="5" t="s">
        <v>226</v>
      </c>
      <c r="F468" s="1" t="str">
        <f t="shared" si="21"/>
        <v>PROWASTE-rt0607</v>
      </c>
      <c r="G468" s="1">
        <f t="shared" si="22"/>
        <v>0</v>
      </c>
      <c r="H468" s="1">
        <f t="shared" si="23"/>
        <v>0</v>
      </c>
      <c r="I468" s="1" t="b">
        <f>OR(LEFT(Table2[[#This Row],[rxn]],4)="RXN-",Table2[[#This Row],[rxn]]="BIOSYN-BIODILAERO")</f>
        <v>0</v>
      </c>
      <c r="J468" s="1" t="str">
        <f>IF(Table2[[#This Row],[In GSM?]],_xlfn.TEXTAFTER(Table2[[#This Row],[rxn]],"RXN-",,,,"BIOMASS_RT_CLIM"),"")</f>
        <v/>
      </c>
      <c r="K468" s="1" t="str">
        <f>IF(Table2[[#This Row],[In GSM?]],_xlfn.TEXTBEFORE(SUBSTITUTE(Table2[[#This Row],[rxn name]],"_REV-","_FWD-"),"_FWD-",,,,Table2[[#This Row],[rxn name]]),"")</f>
        <v/>
      </c>
      <c r="L468" s="1" t="str">
        <f>IF(Table2[[#This Row],[In GSM?]],_xlfn.TEXTBEFORE(_xlfn.TEXTAFTER(Table2[[#This Row],[rxn name]],Table2[[#This Row],[b4 FWD/REV]]&amp;"_",,,,"FWD"),"-",,,,"FWD"),"")</f>
        <v/>
      </c>
      <c r="M468" s="1" t="str" cm="1">
        <f t="array" ref="M468">IF(Table2[[#This Row],[In GSM?]],_xlfn.SWITCH(Table2[[#This Row],[dir]],"FWD",Table2[[#This Row],[max]],"REV",-Table2[[#This Row],[min]])/1000,"")</f>
        <v/>
      </c>
      <c r="N468" s="1" t="str" cm="1">
        <f t="array" ref="N468">IF(Table2[[#This Row],[In GSM?]],_xlfn.SWITCH(Table2[[#This Row],[dir]],"FWD",Table2[[#This Row],[min]],"REV",-Table2[[#This Row],[max]])/1000,"")</f>
        <v/>
      </c>
      <c r="V468" s="5"/>
    </row>
    <row r="469" spans="1:22" ht="17" x14ac:dyDescent="0.25">
      <c r="A469" t="s">
        <v>1570</v>
      </c>
      <c r="B469">
        <v>0</v>
      </c>
      <c r="C469">
        <v>33.080179774841703</v>
      </c>
      <c r="E469" s="5" t="s">
        <v>227</v>
      </c>
      <c r="F469" s="1" t="str">
        <f t="shared" si="21"/>
        <v>PROWASTE-rt0620</v>
      </c>
      <c r="G469" s="1">
        <f t="shared" si="22"/>
        <v>0</v>
      </c>
      <c r="H469" s="1">
        <f t="shared" si="23"/>
        <v>0</v>
      </c>
      <c r="I469" s="1" t="b">
        <f>OR(LEFT(Table2[[#This Row],[rxn]],4)="RXN-",Table2[[#This Row],[rxn]]="BIOSYN-BIODILAERO")</f>
        <v>0</v>
      </c>
      <c r="J469" s="1" t="str">
        <f>IF(Table2[[#This Row],[In GSM?]],_xlfn.TEXTAFTER(Table2[[#This Row],[rxn]],"RXN-",,,,"BIOMASS_RT_CLIM"),"")</f>
        <v/>
      </c>
      <c r="K469" s="1" t="str">
        <f>IF(Table2[[#This Row],[In GSM?]],_xlfn.TEXTBEFORE(SUBSTITUTE(Table2[[#This Row],[rxn name]],"_REV-","_FWD-"),"_FWD-",,,,Table2[[#This Row],[rxn name]]),"")</f>
        <v/>
      </c>
      <c r="L469" s="1" t="str">
        <f>IF(Table2[[#This Row],[In GSM?]],_xlfn.TEXTBEFORE(_xlfn.TEXTAFTER(Table2[[#This Row],[rxn name]],Table2[[#This Row],[b4 FWD/REV]]&amp;"_",,,,"FWD"),"-",,,,"FWD"),"")</f>
        <v/>
      </c>
      <c r="M469" s="1" t="str" cm="1">
        <f t="array" ref="M469">IF(Table2[[#This Row],[In GSM?]],_xlfn.SWITCH(Table2[[#This Row],[dir]],"FWD",Table2[[#This Row],[max]],"REV",-Table2[[#This Row],[min]])/1000,"")</f>
        <v/>
      </c>
      <c r="N469" s="1" t="str" cm="1">
        <f t="array" ref="N469">IF(Table2[[#This Row],[In GSM?]],_xlfn.SWITCH(Table2[[#This Row],[dir]],"FWD",Table2[[#This Row],[min]],"REV",-Table2[[#This Row],[max]])/1000,"")</f>
        <v/>
      </c>
      <c r="V469" s="5"/>
    </row>
    <row r="470" spans="1:22" ht="17" x14ac:dyDescent="0.25">
      <c r="A470" t="s">
        <v>1571</v>
      </c>
      <c r="B470">
        <v>1.02571E-2</v>
      </c>
      <c r="C470">
        <v>0.49021421231989099</v>
      </c>
      <c r="E470" s="5" t="s">
        <v>228</v>
      </c>
      <c r="F470" s="1" t="str">
        <f t="shared" si="21"/>
        <v>PROWASTE-rt0632</v>
      </c>
      <c r="G470" s="1">
        <f t="shared" si="22"/>
        <v>0</v>
      </c>
      <c r="H470" s="1">
        <f t="shared" si="23"/>
        <v>0</v>
      </c>
      <c r="I470" s="1" t="b">
        <f>OR(LEFT(Table2[[#This Row],[rxn]],4)="RXN-",Table2[[#This Row],[rxn]]="BIOSYN-BIODILAERO")</f>
        <v>0</v>
      </c>
      <c r="J470" s="1" t="str">
        <f>IF(Table2[[#This Row],[In GSM?]],_xlfn.TEXTAFTER(Table2[[#This Row],[rxn]],"RXN-",,,,"BIOMASS_RT_CLIM"),"")</f>
        <v/>
      </c>
      <c r="K470" s="1" t="str">
        <f>IF(Table2[[#This Row],[In GSM?]],_xlfn.TEXTBEFORE(SUBSTITUTE(Table2[[#This Row],[rxn name]],"_REV-","_FWD-"),"_FWD-",,,,Table2[[#This Row],[rxn name]]),"")</f>
        <v/>
      </c>
      <c r="L470" s="1" t="str">
        <f>IF(Table2[[#This Row],[In GSM?]],_xlfn.TEXTBEFORE(_xlfn.TEXTAFTER(Table2[[#This Row],[rxn name]],Table2[[#This Row],[b4 FWD/REV]]&amp;"_",,,,"FWD"),"-",,,,"FWD"),"")</f>
        <v/>
      </c>
      <c r="M470" s="1" t="str" cm="1">
        <f t="array" ref="M470">IF(Table2[[#This Row],[In GSM?]],_xlfn.SWITCH(Table2[[#This Row],[dir]],"FWD",Table2[[#This Row],[max]],"REV",-Table2[[#This Row],[min]])/1000,"")</f>
        <v/>
      </c>
      <c r="N470" s="1" t="str" cm="1">
        <f t="array" ref="N470">IF(Table2[[#This Row],[In GSM?]],_xlfn.SWITCH(Table2[[#This Row],[dir]],"FWD",Table2[[#This Row],[min]],"REV",-Table2[[#This Row],[max]])/1000,"")</f>
        <v/>
      </c>
      <c r="V470" s="5"/>
    </row>
    <row r="471" spans="1:22" ht="17" x14ac:dyDescent="0.25">
      <c r="A471" t="s">
        <v>1572</v>
      </c>
      <c r="B471">
        <v>-3.1667300000000002E-2</v>
      </c>
      <c r="C471">
        <v>-3.1667300000000002E-2</v>
      </c>
      <c r="E471" s="5" t="s">
        <v>229</v>
      </c>
      <c r="F471" s="1" t="str">
        <f t="shared" si="21"/>
        <v>PROWASTE-rt0641</v>
      </c>
      <c r="G471" s="1">
        <f t="shared" si="22"/>
        <v>0</v>
      </c>
      <c r="H471" s="1">
        <f t="shared" si="23"/>
        <v>0</v>
      </c>
      <c r="I471" s="1" t="b">
        <f>OR(LEFT(Table2[[#This Row],[rxn]],4)="RXN-",Table2[[#This Row],[rxn]]="BIOSYN-BIODILAERO")</f>
        <v>0</v>
      </c>
      <c r="J471" s="1" t="str">
        <f>IF(Table2[[#This Row],[In GSM?]],_xlfn.TEXTAFTER(Table2[[#This Row],[rxn]],"RXN-",,,,"BIOMASS_RT_CLIM"),"")</f>
        <v/>
      </c>
      <c r="K471" s="1" t="str">
        <f>IF(Table2[[#This Row],[In GSM?]],_xlfn.TEXTBEFORE(SUBSTITUTE(Table2[[#This Row],[rxn name]],"_REV-","_FWD-"),"_FWD-",,,,Table2[[#This Row],[rxn name]]),"")</f>
        <v/>
      </c>
      <c r="L471" s="1" t="str">
        <f>IF(Table2[[#This Row],[In GSM?]],_xlfn.TEXTBEFORE(_xlfn.TEXTAFTER(Table2[[#This Row],[rxn name]],Table2[[#This Row],[b4 FWD/REV]]&amp;"_",,,,"FWD"),"-",,,,"FWD"),"")</f>
        <v/>
      </c>
      <c r="M471" s="1" t="str" cm="1">
        <f t="array" ref="M471">IF(Table2[[#This Row],[In GSM?]],_xlfn.SWITCH(Table2[[#This Row],[dir]],"FWD",Table2[[#This Row],[max]],"REV",-Table2[[#This Row],[min]])/1000,"")</f>
        <v/>
      </c>
      <c r="N471" s="1" t="str" cm="1">
        <f t="array" ref="N471">IF(Table2[[#This Row],[In GSM?]],_xlfn.SWITCH(Table2[[#This Row],[dir]],"FWD",Table2[[#This Row],[min]],"REV",-Table2[[#This Row],[max]])/1000,"")</f>
        <v/>
      </c>
      <c r="V471" s="5"/>
    </row>
    <row r="472" spans="1:22" ht="17" x14ac:dyDescent="0.25">
      <c r="A472" t="s">
        <v>1573</v>
      </c>
      <c r="B472">
        <v>0</v>
      </c>
      <c r="C472">
        <v>0</v>
      </c>
      <c r="E472" s="5" t="s">
        <v>230</v>
      </c>
      <c r="F472" s="1" t="str">
        <f t="shared" si="21"/>
        <v>PROWASTE-rt0643</v>
      </c>
      <c r="G472" s="1">
        <f t="shared" si="22"/>
        <v>0</v>
      </c>
      <c r="H472" s="1">
        <f t="shared" si="23"/>
        <v>0</v>
      </c>
      <c r="I472" s="1" t="b">
        <f>OR(LEFT(Table2[[#This Row],[rxn]],4)="RXN-",Table2[[#This Row],[rxn]]="BIOSYN-BIODILAERO")</f>
        <v>0</v>
      </c>
      <c r="J472" s="1" t="str">
        <f>IF(Table2[[#This Row],[In GSM?]],_xlfn.TEXTAFTER(Table2[[#This Row],[rxn]],"RXN-",,,,"BIOMASS_RT_CLIM"),"")</f>
        <v/>
      </c>
      <c r="K472" s="1" t="str">
        <f>IF(Table2[[#This Row],[In GSM?]],_xlfn.TEXTBEFORE(SUBSTITUTE(Table2[[#This Row],[rxn name]],"_REV-","_FWD-"),"_FWD-",,,,Table2[[#This Row],[rxn name]]),"")</f>
        <v/>
      </c>
      <c r="L472" s="1" t="str">
        <f>IF(Table2[[#This Row],[In GSM?]],_xlfn.TEXTBEFORE(_xlfn.TEXTAFTER(Table2[[#This Row],[rxn name]],Table2[[#This Row],[b4 FWD/REV]]&amp;"_",,,,"FWD"),"-",,,,"FWD"),"")</f>
        <v/>
      </c>
      <c r="M472" s="1" t="str" cm="1">
        <f t="array" ref="M472">IF(Table2[[#This Row],[In GSM?]],_xlfn.SWITCH(Table2[[#This Row],[dir]],"FWD",Table2[[#This Row],[max]],"REV",-Table2[[#This Row],[min]])/1000,"")</f>
        <v/>
      </c>
      <c r="N472" s="1" t="str" cm="1">
        <f t="array" ref="N472">IF(Table2[[#This Row],[In GSM?]],_xlfn.SWITCH(Table2[[#This Row],[dir]],"FWD",Table2[[#This Row],[min]],"REV",-Table2[[#This Row],[max]])/1000,"")</f>
        <v/>
      </c>
      <c r="V472" s="5"/>
    </row>
    <row r="473" spans="1:22" ht="17" x14ac:dyDescent="0.25">
      <c r="A473" t="s">
        <v>1574</v>
      </c>
      <c r="B473">
        <v>3.1667300000000002E-2</v>
      </c>
      <c r="C473">
        <v>3.1667300000000002E-2</v>
      </c>
      <c r="E473" s="5" t="s">
        <v>231</v>
      </c>
      <c r="F473" s="1" t="str">
        <f t="shared" si="21"/>
        <v>PROWASTE-rt0646</v>
      </c>
      <c r="G473" s="1">
        <f t="shared" si="22"/>
        <v>0</v>
      </c>
      <c r="H473" s="1">
        <f t="shared" si="23"/>
        <v>0</v>
      </c>
      <c r="I473" s="1" t="b">
        <f>OR(LEFT(Table2[[#This Row],[rxn]],4)="RXN-",Table2[[#This Row],[rxn]]="BIOSYN-BIODILAERO")</f>
        <v>0</v>
      </c>
      <c r="J473" s="1" t="str">
        <f>IF(Table2[[#This Row],[In GSM?]],_xlfn.TEXTAFTER(Table2[[#This Row],[rxn]],"RXN-",,,,"BIOMASS_RT_CLIM"),"")</f>
        <v/>
      </c>
      <c r="K473" s="1" t="str">
        <f>IF(Table2[[#This Row],[In GSM?]],_xlfn.TEXTBEFORE(SUBSTITUTE(Table2[[#This Row],[rxn name]],"_REV-","_FWD-"),"_FWD-",,,,Table2[[#This Row],[rxn name]]),"")</f>
        <v/>
      </c>
      <c r="L473" s="1" t="str">
        <f>IF(Table2[[#This Row],[In GSM?]],_xlfn.TEXTBEFORE(_xlfn.TEXTAFTER(Table2[[#This Row],[rxn name]],Table2[[#This Row],[b4 FWD/REV]]&amp;"_",,,,"FWD"),"-",,,,"FWD"),"")</f>
        <v/>
      </c>
      <c r="M473" s="1" t="str" cm="1">
        <f t="array" ref="M473">IF(Table2[[#This Row],[In GSM?]],_xlfn.SWITCH(Table2[[#This Row],[dir]],"FWD",Table2[[#This Row],[max]],"REV",-Table2[[#This Row],[min]])/1000,"")</f>
        <v/>
      </c>
      <c r="N473" s="1" t="str" cm="1">
        <f t="array" ref="N473">IF(Table2[[#This Row],[In GSM?]],_xlfn.SWITCH(Table2[[#This Row],[dir]],"FWD",Table2[[#This Row],[min]],"REV",-Table2[[#This Row],[max]])/1000,"")</f>
        <v/>
      </c>
      <c r="V473" s="5"/>
    </row>
    <row r="474" spans="1:22" ht="17" x14ac:dyDescent="0.25">
      <c r="A474" t="s">
        <v>1575</v>
      </c>
      <c r="B474">
        <v>0</v>
      </c>
      <c r="C474">
        <v>0</v>
      </c>
      <c r="E474" s="5" t="s">
        <v>232</v>
      </c>
      <c r="F474" s="1" t="str">
        <f t="shared" si="21"/>
        <v>PROWASTE-rt0669</v>
      </c>
      <c r="G474" s="1">
        <f t="shared" si="22"/>
        <v>0</v>
      </c>
      <c r="H474" s="1">
        <f t="shared" si="23"/>
        <v>0</v>
      </c>
      <c r="I474" s="1" t="b">
        <f>OR(LEFT(Table2[[#This Row],[rxn]],4)="RXN-",Table2[[#This Row],[rxn]]="BIOSYN-BIODILAERO")</f>
        <v>0</v>
      </c>
      <c r="J474" s="1" t="str">
        <f>IF(Table2[[#This Row],[In GSM?]],_xlfn.TEXTAFTER(Table2[[#This Row],[rxn]],"RXN-",,,,"BIOMASS_RT_CLIM"),"")</f>
        <v/>
      </c>
      <c r="K474" s="1" t="str">
        <f>IF(Table2[[#This Row],[In GSM?]],_xlfn.TEXTBEFORE(SUBSTITUTE(Table2[[#This Row],[rxn name]],"_REV-","_FWD-"),"_FWD-",,,,Table2[[#This Row],[rxn name]]),"")</f>
        <v/>
      </c>
      <c r="L474" s="1" t="str">
        <f>IF(Table2[[#This Row],[In GSM?]],_xlfn.TEXTBEFORE(_xlfn.TEXTAFTER(Table2[[#This Row],[rxn name]],Table2[[#This Row],[b4 FWD/REV]]&amp;"_",,,,"FWD"),"-",,,,"FWD"),"")</f>
        <v/>
      </c>
      <c r="M474" s="1" t="str" cm="1">
        <f t="array" ref="M474">IF(Table2[[#This Row],[In GSM?]],_xlfn.SWITCH(Table2[[#This Row],[dir]],"FWD",Table2[[#This Row],[max]],"REV",-Table2[[#This Row],[min]])/1000,"")</f>
        <v/>
      </c>
      <c r="N474" s="1" t="str" cm="1">
        <f t="array" ref="N474">IF(Table2[[#This Row],[In GSM?]],_xlfn.SWITCH(Table2[[#This Row],[dir]],"FWD",Table2[[#This Row],[min]],"REV",-Table2[[#This Row],[max]])/1000,"")</f>
        <v/>
      </c>
      <c r="V474" s="5"/>
    </row>
    <row r="475" spans="1:22" ht="17" x14ac:dyDescent="0.25">
      <c r="A475" t="s">
        <v>1576</v>
      </c>
      <c r="B475">
        <v>0</v>
      </c>
      <c r="C475">
        <v>0</v>
      </c>
      <c r="E475" s="5" t="s">
        <v>233</v>
      </c>
      <c r="F475" s="1" t="str">
        <f t="shared" si="21"/>
        <v>PROWASTE-rt0671</v>
      </c>
      <c r="G475" s="1">
        <f t="shared" si="22"/>
        <v>0</v>
      </c>
      <c r="H475" s="1">
        <f t="shared" si="23"/>
        <v>0</v>
      </c>
      <c r="I475" s="1" t="b">
        <f>OR(LEFT(Table2[[#This Row],[rxn]],4)="RXN-",Table2[[#This Row],[rxn]]="BIOSYN-BIODILAERO")</f>
        <v>0</v>
      </c>
      <c r="J475" s="1" t="str">
        <f>IF(Table2[[#This Row],[In GSM?]],_xlfn.TEXTAFTER(Table2[[#This Row],[rxn]],"RXN-",,,,"BIOMASS_RT_CLIM"),"")</f>
        <v/>
      </c>
      <c r="K475" s="1" t="str">
        <f>IF(Table2[[#This Row],[In GSM?]],_xlfn.TEXTBEFORE(SUBSTITUTE(Table2[[#This Row],[rxn name]],"_REV-","_FWD-"),"_FWD-",,,,Table2[[#This Row],[rxn name]]),"")</f>
        <v/>
      </c>
      <c r="L475" s="1" t="str">
        <f>IF(Table2[[#This Row],[In GSM?]],_xlfn.TEXTBEFORE(_xlfn.TEXTAFTER(Table2[[#This Row],[rxn name]],Table2[[#This Row],[b4 FWD/REV]]&amp;"_",,,,"FWD"),"-",,,,"FWD"),"")</f>
        <v/>
      </c>
      <c r="M475" s="1" t="str" cm="1">
        <f t="array" ref="M475">IF(Table2[[#This Row],[In GSM?]],_xlfn.SWITCH(Table2[[#This Row],[dir]],"FWD",Table2[[#This Row],[max]],"REV",-Table2[[#This Row],[min]])/1000,"")</f>
        <v/>
      </c>
      <c r="N475" s="1" t="str" cm="1">
        <f t="array" ref="N475">IF(Table2[[#This Row],[In GSM?]],_xlfn.SWITCH(Table2[[#This Row],[dir]],"FWD",Table2[[#This Row],[min]],"REV",-Table2[[#This Row],[max]])/1000,"")</f>
        <v/>
      </c>
      <c r="V475" s="5"/>
    </row>
    <row r="476" spans="1:22" ht="17" x14ac:dyDescent="0.25">
      <c r="A476" t="s">
        <v>1577</v>
      </c>
      <c r="B476">
        <v>0</v>
      </c>
      <c r="C476">
        <v>0</v>
      </c>
      <c r="E476" s="5" t="s">
        <v>234</v>
      </c>
      <c r="F476" s="1" t="str">
        <f t="shared" si="21"/>
        <v>PROWASTE-rt0682</v>
      </c>
      <c r="G476" s="1">
        <f t="shared" si="22"/>
        <v>0</v>
      </c>
      <c r="H476" s="1">
        <f t="shared" si="23"/>
        <v>0</v>
      </c>
      <c r="I476" s="1" t="b">
        <f>OR(LEFT(Table2[[#This Row],[rxn]],4)="RXN-",Table2[[#This Row],[rxn]]="BIOSYN-BIODILAERO")</f>
        <v>0</v>
      </c>
      <c r="J476" s="1" t="str">
        <f>IF(Table2[[#This Row],[In GSM?]],_xlfn.TEXTAFTER(Table2[[#This Row],[rxn]],"RXN-",,,,"BIOMASS_RT_CLIM"),"")</f>
        <v/>
      </c>
      <c r="K476" s="1" t="str">
        <f>IF(Table2[[#This Row],[In GSM?]],_xlfn.TEXTBEFORE(SUBSTITUTE(Table2[[#This Row],[rxn name]],"_REV-","_FWD-"),"_FWD-",,,,Table2[[#This Row],[rxn name]]),"")</f>
        <v/>
      </c>
      <c r="L476" s="1" t="str">
        <f>IF(Table2[[#This Row],[In GSM?]],_xlfn.TEXTBEFORE(_xlfn.TEXTAFTER(Table2[[#This Row],[rxn name]],Table2[[#This Row],[b4 FWD/REV]]&amp;"_",,,,"FWD"),"-",,,,"FWD"),"")</f>
        <v/>
      </c>
      <c r="M476" s="1" t="str" cm="1">
        <f t="array" ref="M476">IF(Table2[[#This Row],[In GSM?]],_xlfn.SWITCH(Table2[[#This Row],[dir]],"FWD",Table2[[#This Row],[max]],"REV",-Table2[[#This Row],[min]])/1000,"")</f>
        <v/>
      </c>
      <c r="N476" s="1" t="str" cm="1">
        <f t="array" ref="N476">IF(Table2[[#This Row],[In GSM?]],_xlfn.SWITCH(Table2[[#This Row],[dir]],"FWD",Table2[[#This Row],[min]],"REV",-Table2[[#This Row],[max]])/1000,"")</f>
        <v/>
      </c>
      <c r="V476" s="5"/>
    </row>
    <row r="477" spans="1:22" ht="17" x14ac:dyDescent="0.25">
      <c r="A477" t="s">
        <v>1578</v>
      </c>
      <c r="B477">
        <v>0</v>
      </c>
      <c r="C477">
        <v>0</v>
      </c>
      <c r="E477" s="5" t="s">
        <v>235</v>
      </c>
      <c r="F477" s="1" t="str">
        <f t="shared" si="21"/>
        <v>PROWASTE-rt0683_gm</v>
      </c>
      <c r="G477" s="1">
        <f t="shared" si="22"/>
        <v>0</v>
      </c>
      <c r="H477" s="1">
        <f t="shared" si="23"/>
        <v>0</v>
      </c>
      <c r="I477" s="1" t="b">
        <f>OR(LEFT(Table2[[#This Row],[rxn]],4)="RXN-",Table2[[#This Row],[rxn]]="BIOSYN-BIODILAERO")</f>
        <v>0</v>
      </c>
      <c r="J477" s="1" t="str">
        <f>IF(Table2[[#This Row],[In GSM?]],_xlfn.TEXTAFTER(Table2[[#This Row],[rxn]],"RXN-",,,,"BIOMASS_RT_CLIM"),"")</f>
        <v/>
      </c>
      <c r="K477" s="1" t="str">
        <f>IF(Table2[[#This Row],[In GSM?]],_xlfn.TEXTBEFORE(SUBSTITUTE(Table2[[#This Row],[rxn name]],"_REV-","_FWD-"),"_FWD-",,,,Table2[[#This Row],[rxn name]]),"")</f>
        <v/>
      </c>
      <c r="L477" s="1" t="str">
        <f>IF(Table2[[#This Row],[In GSM?]],_xlfn.TEXTBEFORE(_xlfn.TEXTAFTER(Table2[[#This Row],[rxn name]],Table2[[#This Row],[b4 FWD/REV]]&amp;"_",,,,"FWD"),"-",,,,"FWD"),"")</f>
        <v/>
      </c>
      <c r="M477" s="1" t="str" cm="1">
        <f t="array" ref="M477">IF(Table2[[#This Row],[In GSM?]],_xlfn.SWITCH(Table2[[#This Row],[dir]],"FWD",Table2[[#This Row],[max]],"REV",-Table2[[#This Row],[min]])/1000,"")</f>
        <v/>
      </c>
      <c r="N477" s="1" t="str" cm="1">
        <f t="array" ref="N477">IF(Table2[[#This Row],[In GSM?]],_xlfn.SWITCH(Table2[[#This Row],[dir]],"FWD",Table2[[#This Row],[min]],"REV",-Table2[[#This Row],[max]])/1000,"")</f>
        <v/>
      </c>
      <c r="V477" s="5"/>
    </row>
    <row r="478" spans="1:22" ht="17" x14ac:dyDescent="0.25">
      <c r="A478" t="s">
        <v>1579</v>
      </c>
      <c r="B478">
        <v>0</v>
      </c>
      <c r="C478">
        <v>0</v>
      </c>
      <c r="E478" s="5" t="s">
        <v>236</v>
      </c>
      <c r="F478" s="1" t="str">
        <f t="shared" si="21"/>
        <v>PROWASTE-rt0683_vm</v>
      </c>
      <c r="G478" s="1">
        <f t="shared" si="22"/>
        <v>0</v>
      </c>
      <c r="H478" s="1">
        <f t="shared" si="23"/>
        <v>0</v>
      </c>
      <c r="I478" s="1" t="b">
        <f>OR(LEFT(Table2[[#This Row],[rxn]],4)="RXN-",Table2[[#This Row],[rxn]]="BIOSYN-BIODILAERO")</f>
        <v>0</v>
      </c>
      <c r="J478" s="1" t="str">
        <f>IF(Table2[[#This Row],[In GSM?]],_xlfn.TEXTAFTER(Table2[[#This Row],[rxn]],"RXN-",,,,"BIOMASS_RT_CLIM"),"")</f>
        <v/>
      </c>
      <c r="K478" s="1" t="str">
        <f>IF(Table2[[#This Row],[In GSM?]],_xlfn.TEXTBEFORE(SUBSTITUTE(Table2[[#This Row],[rxn name]],"_REV-","_FWD-"),"_FWD-",,,,Table2[[#This Row],[rxn name]]),"")</f>
        <v/>
      </c>
      <c r="L478" s="1" t="str">
        <f>IF(Table2[[#This Row],[In GSM?]],_xlfn.TEXTBEFORE(_xlfn.TEXTAFTER(Table2[[#This Row],[rxn name]],Table2[[#This Row],[b4 FWD/REV]]&amp;"_",,,,"FWD"),"-",,,,"FWD"),"")</f>
        <v/>
      </c>
      <c r="M478" s="1" t="str" cm="1">
        <f t="array" ref="M478">IF(Table2[[#This Row],[In GSM?]],_xlfn.SWITCH(Table2[[#This Row],[dir]],"FWD",Table2[[#This Row],[max]],"REV",-Table2[[#This Row],[min]])/1000,"")</f>
        <v/>
      </c>
      <c r="N478" s="1" t="str" cm="1">
        <f t="array" ref="N478">IF(Table2[[#This Row],[In GSM?]],_xlfn.SWITCH(Table2[[#This Row],[dir]],"FWD",Table2[[#This Row],[min]],"REV",-Table2[[#This Row],[max]])/1000,"")</f>
        <v/>
      </c>
      <c r="V478" s="5"/>
    </row>
    <row r="479" spans="1:22" ht="17" x14ac:dyDescent="0.25">
      <c r="A479" t="s">
        <v>1580</v>
      </c>
      <c r="B479">
        <v>0</v>
      </c>
      <c r="C479">
        <v>0</v>
      </c>
      <c r="E479" s="5" t="s">
        <v>237</v>
      </c>
      <c r="F479" s="1" t="str">
        <f t="shared" si="21"/>
        <v>PROWASTE-rt0697</v>
      </c>
      <c r="G479" s="1">
        <f t="shared" si="22"/>
        <v>0</v>
      </c>
      <c r="H479" s="1">
        <f t="shared" si="23"/>
        <v>0</v>
      </c>
      <c r="I479" s="1" t="b">
        <f>OR(LEFT(Table2[[#This Row],[rxn]],4)="RXN-",Table2[[#This Row],[rxn]]="BIOSYN-BIODILAERO")</f>
        <v>0</v>
      </c>
      <c r="J479" s="1" t="str">
        <f>IF(Table2[[#This Row],[In GSM?]],_xlfn.TEXTAFTER(Table2[[#This Row],[rxn]],"RXN-",,,,"BIOMASS_RT_CLIM"),"")</f>
        <v/>
      </c>
      <c r="K479" s="1" t="str">
        <f>IF(Table2[[#This Row],[In GSM?]],_xlfn.TEXTBEFORE(SUBSTITUTE(Table2[[#This Row],[rxn name]],"_REV-","_FWD-"),"_FWD-",,,,Table2[[#This Row],[rxn name]]),"")</f>
        <v/>
      </c>
      <c r="L479" s="1" t="str">
        <f>IF(Table2[[#This Row],[In GSM?]],_xlfn.TEXTBEFORE(_xlfn.TEXTAFTER(Table2[[#This Row],[rxn name]],Table2[[#This Row],[b4 FWD/REV]]&amp;"_",,,,"FWD"),"-",,,,"FWD"),"")</f>
        <v/>
      </c>
      <c r="M479" s="1" t="str" cm="1">
        <f t="array" ref="M479">IF(Table2[[#This Row],[In GSM?]],_xlfn.SWITCH(Table2[[#This Row],[dir]],"FWD",Table2[[#This Row],[max]],"REV",-Table2[[#This Row],[min]])/1000,"")</f>
        <v/>
      </c>
      <c r="N479" s="1" t="str" cm="1">
        <f t="array" ref="N479">IF(Table2[[#This Row],[In GSM?]],_xlfn.SWITCH(Table2[[#This Row],[dir]],"FWD",Table2[[#This Row],[min]],"REV",-Table2[[#This Row],[max]])/1000,"")</f>
        <v/>
      </c>
      <c r="V479" s="5"/>
    </row>
    <row r="480" spans="1:22" ht="17" x14ac:dyDescent="0.25">
      <c r="A480" t="s">
        <v>1581</v>
      </c>
      <c r="B480">
        <v>2.5974299999999999E-2</v>
      </c>
      <c r="C480">
        <v>2.5974299999999999E-2</v>
      </c>
      <c r="E480" s="5" t="s">
        <v>238</v>
      </c>
      <c r="F480" s="1" t="str">
        <f t="shared" si="21"/>
        <v>PROWASTE-rt0711</v>
      </c>
      <c r="G480" s="1">
        <f t="shared" si="22"/>
        <v>0</v>
      </c>
      <c r="H480" s="1">
        <f t="shared" si="23"/>
        <v>0</v>
      </c>
      <c r="I480" s="1" t="b">
        <f>OR(LEFT(Table2[[#This Row],[rxn]],4)="RXN-",Table2[[#This Row],[rxn]]="BIOSYN-BIODILAERO")</f>
        <v>0</v>
      </c>
      <c r="J480" s="1" t="str">
        <f>IF(Table2[[#This Row],[In GSM?]],_xlfn.TEXTAFTER(Table2[[#This Row],[rxn]],"RXN-",,,,"BIOMASS_RT_CLIM"),"")</f>
        <v/>
      </c>
      <c r="K480" s="1" t="str">
        <f>IF(Table2[[#This Row],[In GSM?]],_xlfn.TEXTBEFORE(SUBSTITUTE(Table2[[#This Row],[rxn name]],"_REV-","_FWD-"),"_FWD-",,,,Table2[[#This Row],[rxn name]]),"")</f>
        <v/>
      </c>
      <c r="L480" s="1" t="str">
        <f>IF(Table2[[#This Row],[In GSM?]],_xlfn.TEXTBEFORE(_xlfn.TEXTAFTER(Table2[[#This Row],[rxn name]],Table2[[#This Row],[b4 FWD/REV]]&amp;"_",,,,"FWD"),"-",,,,"FWD"),"")</f>
        <v/>
      </c>
      <c r="M480" s="1" t="str" cm="1">
        <f t="array" ref="M480">IF(Table2[[#This Row],[In GSM?]],_xlfn.SWITCH(Table2[[#This Row],[dir]],"FWD",Table2[[#This Row],[max]],"REV",-Table2[[#This Row],[min]])/1000,"")</f>
        <v/>
      </c>
      <c r="N480" s="1" t="str" cm="1">
        <f t="array" ref="N480">IF(Table2[[#This Row],[In GSM?]],_xlfn.SWITCH(Table2[[#This Row],[dir]],"FWD",Table2[[#This Row],[min]],"REV",-Table2[[#This Row],[max]])/1000,"")</f>
        <v/>
      </c>
      <c r="V480" s="5"/>
    </row>
    <row r="481" spans="1:22" ht="17" x14ac:dyDescent="0.25">
      <c r="A481" t="s">
        <v>1582</v>
      </c>
      <c r="B481">
        <v>-4.2019494351105298</v>
      </c>
      <c r="C481">
        <v>50.380943162535999</v>
      </c>
      <c r="E481" s="5" t="s">
        <v>239</v>
      </c>
      <c r="F481" s="1" t="str">
        <f t="shared" si="21"/>
        <v>PROWASTE-rt0712</v>
      </c>
      <c r="G481" s="1">
        <f t="shared" si="22"/>
        <v>0</v>
      </c>
      <c r="H481" s="1">
        <f t="shared" si="23"/>
        <v>0</v>
      </c>
      <c r="I481" s="1" t="b">
        <f>OR(LEFT(Table2[[#This Row],[rxn]],4)="RXN-",Table2[[#This Row],[rxn]]="BIOSYN-BIODILAERO")</f>
        <v>0</v>
      </c>
      <c r="J481" s="1" t="str">
        <f>IF(Table2[[#This Row],[In GSM?]],_xlfn.TEXTAFTER(Table2[[#This Row],[rxn]],"RXN-",,,,"BIOMASS_RT_CLIM"),"")</f>
        <v/>
      </c>
      <c r="K481" s="1" t="str">
        <f>IF(Table2[[#This Row],[In GSM?]],_xlfn.TEXTBEFORE(SUBSTITUTE(Table2[[#This Row],[rxn name]],"_REV-","_FWD-"),"_FWD-",,,,Table2[[#This Row],[rxn name]]),"")</f>
        <v/>
      </c>
      <c r="L481" s="1" t="str">
        <f>IF(Table2[[#This Row],[In GSM?]],_xlfn.TEXTBEFORE(_xlfn.TEXTAFTER(Table2[[#This Row],[rxn name]],Table2[[#This Row],[b4 FWD/REV]]&amp;"_",,,,"FWD"),"-",,,,"FWD"),"")</f>
        <v/>
      </c>
      <c r="M481" s="1" t="str" cm="1">
        <f t="array" ref="M481">IF(Table2[[#This Row],[In GSM?]],_xlfn.SWITCH(Table2[[#This Row],[dir]],"FWD",Table2[[#This Row],[max]],"REV",-Table2[[#This Row],[min]])/1000,"")</f>
        <v/>
      </c>
      <c r="N481" s="1" t="str" cm="1">
        <f t="array" ref="N481">IF(Table2[[#This Row],[In GSM?]],_xlfn.SWITCH(Table2[[#This Row],[dir]],"FWD",Table2[[#This Row],[min]],"REV",-Table2[[#This Row],[max]])/1000,"")</f>
        <v/>
      </c>
      <c r="V481" s="5"/>
    </row>
    <row r="482" spans="1:22" ht="17" x14ac:dyDescent="0.25">
      <c r="A482" t="s">
        <v>1583</v>
      </c>
      <c r="B482">
        <v>0</v>
      </c>
      <c r="C482">
        <v>22.662942336320299</v>
      </c>
      <c r="E482" s="5" t="s">
        <v>240</v>
      </c>
      <c r="F482" s="1" t="str">
        <f t="shared" si="21"/>
        <v>PROWASTE-rt0716</v>
      </c>
      <c r="G482" s="1">
        <f t="shared" si="22"/>
        <v>0</v>
      </c>
      <c r="H482" s="1">
        <f t="shared" si="23"/>
        <v>0</v>
      </c>
      <c r="I482" s="1" t="b">
        <f>OR(LEFT(Table2[[#This Row],[rxn]],4)="RXN-",Table2[[#This Row],[rxn]]="BIOSYN-BIODILAERO")</f>
        <v>0</v>
      </c>
      <c r="J482" s="1" t="str">
        <f>IF(Table2[[#This Row],[In GSM?]],_xlfn.TEXTAFTER(Table2[[#This Row],[rxn]],"RXN-",,,,"BIOMASS_RT_CLIM"),"")</f>
        <v/>
      </c>
      <c r="K482" s="1" t="str">
        <f>IF(Table2[[#This Row],[In GSM?]],_xlfn.TEXTBEFORE(SUBSTITUTE(Table2[[#This Row],[rxn name]],"_REV-","_FWD-"),"_FWD-",,,,Table2[[#This Row],[rxn name]]),"")</f>
        <v/>
      </c>
      <c r="L482" s="1" t="str">
        <f>IF(Table2[[#This Row],[In GSM?]],_xlfn.TEXTBEFORE(_xlfn.TEXTAFTER(Table2[[#This Row],[rxn name]],Table2[[#This Row],[b4 FWD/REV]]&amp;"_",,,,"FWD"),"-",,,,"FWD"),"")</f>
        <v/>
      </c>
      <c r="M482" s="1" t="str" cm="1">
        <f t="array" ref="M482">IF(Table2[[#This Row],[In GSM?]],_xlfn.SWITCH(Table2[[#This Row],[dir]],"FWD",Table2[[#This Row],[max]],"REV",-Table2[[#This Row],[min]])/1000,"")</f>
        <v/>
      </c>
      <c r="N482" s="1" t="str" cm="1">
        <f t="array" ref="N482">IF(Table2[[#This Row],[In GSM?]],_xlfn.SWITCH(Table2[[#This Row],[dir]],"FWD",Table2[[#This Row],[min]],"REV",-Table2[[#This Row],[max]])/1000,"")</f>
        <v/>
      </c>
      <c r="V482" s="5"/>
    </row>
    <row r="483" spans="1:22" ht="17" x14ac:dyDescent="0.25">
      <c r="A483" t="s">
        <v>1584</v>
      </c>
      <c r="B483">
        <v>3.8441099999999902E-2</v>
      </c>
      <c r="C483">
        <v>78.904598643808299</v>
      </c>
      <c r="E483" s="5" t="s">
        <v>241</v>
      </c>
      <c r="F483" s="1" t="str">
        <f t="shared" si="21"/>
        <v>PROWASTE-rt0717</v>
      </c>
      <c r="G483" s="1">
        <f t="shared" si="22"/>
        <v>0</v>
      </c>
      <c r="H483" s="1">
        <f t="shared" si="23"/>
        <v>0</v>
      </c>
      <c r="I483" s="1" t="b">
        <f>OR(LEFT(Table2[[#This Row],[rxn]],4)="RXN-",Table2[[#This Row],[rxn]]="BIOSYN-BIODILAERO")</f>
        <v>0</v>
      </c>
      <c r="J483" s="1" t="str">
        <f>IF(Table2[[#This Row],[In GSM?]],_xlfn.TEXTAFTER(Table2[[#This Row],[rxn]],"RXN-",,,,"BIOMASS_RT_CLIM"),"")</f>
        <v/>
      </c>
      <c r="K483" s="1" t="str">
        <f>IF(Table2[[#This Row],[In GSM?]],_xlfn.TEXTBEFORE(SUBSTITUTE(Table2[[#This Row],[rxn name]],"_REV-","_FWD-"),"_FWD-",,,,Table2[[#This Row],[rxn name]]),"")</f>
        <v/>
      </c>
      <c r="L483" s="1" t="str">
        <f>IF(Table2[[#This Row],[In GSM?]],_xlfn.TEXTBEFORE(_xlfn.TEXTAFTER(Table2[[#This Row],[rxn name]],Table2[[#This Row],[b4 FWD/REV]]&amp;"_",,,,"FWD"),"-",,,,"FWD"),"")</f>
        <v/>
      </c>
      <c r="M483" s="1" t="str" cm="1">
        <f t="array" ref="M483">IF(Table2[[#This Row],[In GSM?]],_xlfn.SWITCH(Table2[[#This Row],[dir]],"FWD",Table2[[#This Row],[max]],"REV",-Table2[[#This Row],[min]])/1000,"")</f>
        <v/>
      </c>
      <c r="N483" s="1" t="str" cm="1">
        <f t="array" ref="N483">IF(Table2[[#This Row],[In GSM?]],_xlfn.SWITCH(Table2[[#This Row],[dir]],"FWD",Table2[[#This Row],[min]],"REV",-Table2[[#This Row],[max]])/1000,"")</f>
        <v/>
      </c>
      <c r="V483" s="5"/>
    </row>
    <row r="484" spans="1:22" ht="17" x14ac:dyDescent="0.25">
      <c r="A484" t="s">
        <v>1585</v>
      </c>
      <c r="B484">
        <v>-3.8441099999999902E-2</v>
      </c>
      <c r="C484">
        <v>-3.8441099999999999E-2</v>
      </c>
      <c r="E484" s="5" t="s">
        <v>242</v>
      </c>
      <c r="F484" s="1" t="str">
        <f t="shared" si="21"/>
        <v>PROWASTE-rt0720</v>
      </c>
      <c r="G484" s="1">
        <f t="shared" si="22"/>
        <v>0</v>
      </c>
      <c r="H484" s="1">
        <f t="shared" si="23"/>
        <v>0</v>
      </c>
      <c r="I484" s="1" t="b">
        <f>OR(LEFT(Table2[[#This Row],[rxn]],4)="RXN-",Table2[[#This Row],[rxn]]="BIOSYN-BIODILAERO")</f>
        <v>0</v>
      </c>
      <c r="J484" s="1" t="str">
        <f>IF(Table2[[#This Row],[In GSM?]],_xlfn.TEXTAFTER(Table2[[#This Row],[rxn]],"RXN-",,,,"BIOMASS_RT_CLIM"),"")</f>
        <v/>
      </c>
      <c r="K484" s="1" t="str">
        <f>IF(Table2[[#This Row],[In GSM?]],_xlfn.TEXTBEFORE(SUBSTITUTE(Table2[[#This Row],[rxn name]],"_REV-","_FWD-"),"_FWD-",,,,Table2[[#This Row],[rxn name]]),"")</f>
        <v/>
      </c>
      <c r="L484" s="1" t="str">
        <f>IF(Table2[[#This Row],[In GSM?]],_xlfn.TEXTBEFORE(_xlfn.TEXTAFTER(Table2[[#This Row],[rxn name]],Table2[[#This Row],[b4 FWD/REV]]&amp;"_",,,,"FWD"),"-",,,,"FWD"),"")</f>
        <v/>
      </c>
      <c r="M484" s="1" t="str" cm="1">
        <f t="array" ref="M484">IF(Table2[[#This Row],[In GSM?]],_xlfn.SWITCH(Table2[[#This Row],[dir]],"FWD",Table2[[#This Row],[max]],"REV",-Table2[[#This Row],[min]])/1000,"")</f>
        <v/>
      </c>
      <c r="N484" s="1" t="str" cm="1">
        <f t="array" ref="N484">IF(Table2[[#This Row],[In GSM?]],_xlfn.SWITCH(Table2[[#This Row],[dir]],"FWD",Table2[[#This Row],[min]],"REV",-Table2[[#This Row],[max]])/1000,"")</f>
        <v/>
      </c>
      <c r="V484" s="5"/>
    </row>
    <row r="485" spans="1:22" ht="17" x14ac:dyDescent="0.25">
      <c r="A485" t="s">
        <v>1586</v>
      </c>
      <c r="B485">
        <v>0</v>
      </c>
      <c r="C485">
        <v>9.3355307910736993</v>
      </c>
      <c r="E485" s="5" t="s">
        <v>243</v>
      </c>
      <c r="F485" s="1" t="str">
        <f t="shared" si="21"/>
        <v>PROWASTE-rt0733_c</v>
      </c>
      <c r="G485" s="1">
        <f t="shared" si="22"/>
        <v>0</v>
      </c>
      <c r="H485" s="1">
        <f t="shared" si="23"/>
        <v>0</v>
      </c>
      <c r="I485" s="1" t="b">
        <f>OR(LEFT(Table2[[#This Row],[rxn]],4)="RXN-",Table2[[#This Row],[rxn]]="BIOSYN-BIODILAERO")</f>
        <v>0</v>
      </c>
      <c r="J485" s="1" t="str">
        <f>IF(Table2[[#This Row],[In GSM?]],_xlfn.TEXTAFTER(Table2[[#This Row],[rxn]],"RXN-",,,,"BIOMASS_RT_CLIM"),"")</f>
        <v/>
      </c>
      <c r="K485" s="1" t="str">
        <f>IF(Table2[[#This Row],[In GSM?]],_xlfn.TEXTBEFORE(SUBSTITUTE(Table2[[#This Row],[rxn name]],"_REV-","_FWD-"),"_FWD-",,,,Table2[[#This Row],[rxn name]]),"")</f>
        <v/>
      </c>
      <c r="L485" s="1" t="str">
        <f>IF(Table2[[#This Row],[In GSM?]],_xlfn.TEXTBEFORE(_xlfn.TEXTAFTER(Table2[[#This Row],[rxn name]],Table2[[#This Row],[b4 FWD/REV]]&amp;"_",,,,"FWD"),"-",,,,"FWD"),"")</f>
        <v/>
      </c>
      <c r="M485" s="1" t="str" cm="1">
        <f t="array" ref="M485">IF(Table2[[#This Row],[In GSM?]],_xlfn.SWITCH(Table2[[#This Row],[dir]],"FWD",Table2[[#This Row],[max]],"REV",-Table2[[#This Row],[min]])/1000,"")</f>
        <v/>
      </c>
      <c r="N485" s="1" t="str" cm="1">
        <f t="array" ref="N485">IF(Table2[[#This Row],[In GSM?]],_xlfn.SWITCH(Table2[[#This Row],[dir]],"FWD",Table2[[#This Row],[min]],"REV",-Table2[[#This Row],[max]])/1000,"")</f>
        <v/>
      </c>
      <c r="V485" s="5"/>
    </row>
    <row r="486" spans="1:22" ht="17" x14ac:dyDescent="0.25">
      <c r="A486" t="s">
        <v>1587</v>
      </c>
      <c r="B486">
        <v>2.2636900000000001E-2</v>
      </c>
      <c r="C486">
        <v>52.600075262539001</v>
      </c>
      <c r="E486" s="5" t="s">
        <v>244</v>
      </c>
      <c r="F486" s="1" t="str">
        <f t="shared" si="21"/>
        <v>PROWASTE-rt0733_m</v>
      </c>
      <c r="G486" s="1">
        <f t="shared" si="22"/>
        <v>0</v>
      </c>
      <c r="H486" s="1">
        <f t="shared" si="23"/>
        <v>0</v>
      </c>
      <c r="I486" s="1" t="b">
        <f>OR(LEFT(Table2[[#This Row],[rxn]],4)="RXN-",Table2[[#This Row],[rxn]]="BIOSYN-BIODILAERO")</f>
        <v>0</v>
      </c>
      <c r="J486" s="1" t="str">
        <f>IF(Table2[[#This Row],[In GSM?]],_xlfn.TEXTAFTER(Table2[[#This Row],[rxn]],"RXN-",,,,"BIOMASS_RT_CLIM"),"")</f>
        <v/>
      </c>
      <c r="K486" s="1" t="str">
        <f>IF(Table2[[#This Row],[In GSM?]],_xlfn.TEXTBEFORE(SUBSTITUTE(Table2[[#This Row],[rxn name]],"_REV-","_FWD-"),"_FWD-",,,,Table2[[#This Row],[rxn name]]),"")</f>
        <v/>
      </c>
      <c r="L486" s="1" t="str">
        <f>IF(Table2[[#This Row],[In GSM?]],_xlfn.TEXTBEFORE(_xlfn.TEXTAFTER(Table2[[#This Row],[rxn name]],Table2[[#This Row],[b4 FWD/REV]]&amp;"_",,,,"FWD"),"-",,,,"FWD"),"")</f>
        <v/>
      </c>
      <c r="M486" s="1" t="str" cm="1">
        <f t="array" ref="M486">IF(Table2[[#This Row],[In GSM?]],_xlfn.SWITCH(Table2[[#This Row],[dir]],"FWD",Table2[[#This Row],[max]],"REV",-Table2[[#This Row],[min]])/1000,"")</f>
        <v/>
      </c>
      <c r="N486" s="1" t="str" cm="1">
        <f t="array" ref="N486">IF(Table2[[#This Row],[In GSM?]],_xlfn.SWITCH(Table2[[#This Row],[dir]],"FWD",Table2[[#This Row],[min]],"REV",-Table2[[#This Row],[max]])/1000,"")</f>
        <v/>
      </c>
      <c r="V486" s="5"/>
    </row>
    <row r="487" spans="1:22" ht="17" x14ac:dyDescent="0.25">
      <c r="A487" t="s">
        <v>1588</v>
      </c>
      <c r="B487">
        <v>2.7123899999999999E-2</v>
      </c>
      <c r="C487">
        <v>5.38489588753042</v>
      </c>
      <c r="E487" s="5" t="s">
        <v>245</v>
      </c>
      <c r="F487" s="1" t="str">
        <f t="shared" si="21"/>
        <v>PROWASTE-rt0734</v>
      </c>
      <c r="G487" s="1">
        <f t="shared" si="22"/>
        <v>0</v>
      </c>
      <c r="H487" s="1">
        <f t="shared" si="23"/>
        <v>0</v>
      </c>
      <c r="I487" s="1" t="b">
        <f>OR(LEFT(Table2[[#This Row],[rxn]],4)="RXN-",Table2[[#This Row],[rxn]]="BIOSYN-BIODILAERO")</f>
        <v>0</v>
      </c>
      <c r="J487" s="1" t="str">
        <f>IF(Table2[[#This Row],[In GSM?]],_xlfn.TEXTAFTER(Table2[[#This Row],[rxn]],"RXN-",,,,"BIOMASS_RT_CLIM"),"")</f>
        <v/>
      </c>
      <c r="K487" s="1" t="str">
        <f>IF(Table2[[#This Row],[In GSM?]],_xlfn.TEXTBEFORE(SUBSTITUTE(Table2[[#This Row],[rxn name]],"_REV-","_FWD-"),"_FWD-",,,,Table2[[#This Row],[rxn name]]),"")</f>
        <v/>
      </c>
      <c r="L487" s="1" t="str">
        <f>IF(Table2[[#This Row],[In GSM?]],_xlfn.TEXTBEFORE(_xlfn.TEXTAFTER(Table2[[#This Row],[rxn name]],Table2[[#This Row],[b4 FWD/REV]]&amp;"_",,,,"FWD"),"-",,,,"FWD"),"")</f>
        <v/>
      </c>
      <c r="M487" s="1" t="str" cm="1">
        <f t="array" ref="M487">IF(Table2[[#This Row],[In GSM?]],_xlfn.SWITCH(Table2[[#This Row],[dir]],"FWD",Table2[[#This Row],[max]],"REV",-Table2[[#This Row],[min]])/1000,"")</f>
        <v/>
      </c>
      <c r="N487" s="1" t="str" cm="1">
        <f t="array" ref="N487">IF(Table2[[#This Row],[In GSM?]],_xlfn.SWITCH(Table2[[#This Row],[dir]],"FWD",Table2[[#This Row],[min]],"REV",-Table2[[#This Row],[max]])/1000,"")</f>
        <v/>
      </c>
      <c r="V487" s="5"/>
    </row>
    <row r="488" spans="1:22" ht="17" x14ac:dyDescent="0.25">
      <c r="A488" t="s">
        <v>1589</v>
      </c>
      <c r="B488">
        <v>0</v>
      </c>
      <c r="C488">
        <v>0</v>
      </c>
      <c r="E488" s="5" t="s">
        <v>246</v>
      </c>
      <c r="F488" s="1" t="str">
        <f t="shared" si="21"/>
        <v>PROWASTE-rt0736</v>
      </c>
      <c r="G488" s="1">
        <f t="shared" si="22"/>
        <v>0</v>
      </c>
      <c r="H488" s="1">
        <f t="shared" si="23"/>
        <v>0</v>
      </c>
      <c r="I488" s="1" t="b">
        <f>OR(LEFT(Table2[[#This Row],[rxn]],4)="RXN-",Table2[[#This Row],[rxn]]="BIOSYN-BIODILAERO")</f>
        <v>0</v>
      </c>
      <c r="J488" s="1" t="str">
        <f>IF(Table2[[#This Row],[In GSM?]],_xlfn.TEXTAFTER(Table2[[#This Row],[rxn]],"RXN-",,,,"BIOMASS_RT_CLIM"),"")</f>
        <v/>
      </c>
      <c r="K488" s="1" t="str">
        <f>IF(Table2[[#This Row],[In GSM?]],_xlfn.TEXTBEFORE(SUBSTITUTE(Table2[[#This Row],[rxn name]],"_REV-","_FWD-"),"_FWD-",,,,Table2[[#This Row],[rxn name]]),"")</f>
        <v/>
      </c>
      <c r="L488" s="1" t="str">
        <f>IF(Table2[[#This Row],[In GSM?]],_xlfn.TEXTBEFORE(_xlfn.TEXTAFTER(Table2[[#This Row],[rxn name]],Table2[[#This Row],[b4 FWD/REV]]&amp;"_",,,,"FWD"),"-",,,,"FWD"),"")</f>
        <v/>
      </c>
      <c r="M488" s="1" t="str" cm="1">
        <f t="array" ref="M488">IF(Table2[[#This Row],[In GSM?]],_xlfn.SWITCH(Table2[[#This Row],[dir]],"FWD",Table2[[#This Row],[max]],"REV",-Table2[[#This Row],[min]])/1000,"")</f>
        <v/>
      </c>
      <c r="N488" s="1" t="str" cm="1">
        <f t="array" ref="N488">IF(Table2[[#This Row],[In GSM?]],_xlfn.SWITCH(Table2[[#This Row],[dir]],"FWD",Table2[[#This Row],[min]],"REV",-Table2[[#This Row],[max]])/1000,"")</f>
        <v/>
      </c>
      <c r="V488" s="5"/>
    </row>
    <row r="489" spans="1:22" ht="17" x14ac:dyDescent="0.25">
      <c r="A489" t="s">
        <v>1590</v>
      </c>
      <c r="B489">
        <v>4.5069999999999997E-3</v>
      </c>
      <c r="C489">
        <v>4.5069999999999997E-3</v>
      </c>
      <c r="E489" s="5" t="s">
        <v>247</v>
      </c>
      <c r="F489" s="1" t="str">
        <f t="shared" si="21"/>
        <v>PROWASTE-rt0738</v>
      </c>
      <c r="G489" s="1">
        <f t="shared" si="22"/>
        <v>0</v>
      </c>
      <c r="H489" s="1">
        <f t="shared" si="23"/>
        <v>0</v>
      </c>
      <c r="I489" s="1" t="b">
        <f>OR(LEFT(Table2[[#This Row],[rxn]],4)="RXN-",Table2[[#This Row],[rxn]]="BIOSYN-BIODILAERO")</f>
        <v>0</v>
      </c>
      <c r="J489" s="1" t="str">
        <f>IF(Table2[[#This Row],[In GSM?]],_xlfn.TEXTAFTER(Table2[[#This Row],[rxn]],"RXN-",,,,"BIOMASS_RT_CLIM"),"")</f>
        <v/>
      </c>
      <c r="K489" s="1" t="str">
        <f>IF(Table2[[#This Row],[In GSM?]],_xlfn.TEXTBEFORE(SUBSTITUTE(Table2[[#This Row],[rxn name]],"_REV-","_FWD-"),"_FWD-",,,,Table2[[#This Row],[rxn name]]),"")</f>
        <v/>
      </c>
      <c r="L489" s="1" t="str">
        <f>IF(Table2[[#This Row],[In GSM?]],_xlfn.TEXTBEFORE(_xlfn.TEXTAFTER(Table2[[#This Row],[rxn name]],Table2[[#This Row],[b4 FWD/REV]]&amp;"_",,,,"FWD"),"-",,,,"FWD"),"")</f>
        <v/>
      </c>
      <c r="M489" s="1" t="str" cm="1">
        <f t="array" ref="M489">IF(Table2[[#This Row],[In GSM?]],_xlfn.SWITCH(Table2[[#This Row],[dir]],"FWD",Table2[[#This Row],[max]],"REV",-Table2[[#This Row],[min]])/1000,"")</f>
        <v/>
      </c>
      <c r="N489" s="1" t="str" cm="1">
        <f t="array" ref="N489">IF(Table2[[#This Row],[In GSM?]],_xlfn.SWITCH(Table2[[#This Row],[dir]],"FWD",Table2[[#This Row],[min]],"REV",-Table2[[#This Row],[max]])/1000,"")</f>
        <v/>
      </c>
      <c r="V489" s="5"/>
    </row>
    <row r="490" spans="1:22" ht="17" x14ac:dyDescent="0.25">
      <c r="A490" t="s">
        <v>1591</v>
      </c>
      <c r="B490">
        <v>0</v>
      </c>
      <c r="C490">
        <v>0</v>
      </c>
      <c r="E490" s="5" t="s">
        <v>248</v>
      </c>
      <c r="F490" s="1" t="str">
        <f t="shared" si="21"/>
        <v>PROWASTE-rt0745</v>
      </c>
      <c r="G490" s="1">
        <f t="shared" si="22"/>
        <v>0</v>
      </c>
      <c r="H490" s="1">
        <f t="shared" si="23"/>
        <v>0</v>
      </c>
      <c r="I490" s="1" t="b">
        <f>OR(LEFT(Table2[[#This Row],[rxn]],4)="RXN-",Table2[[#This Row],[rxn]]="BIOSYN-BIODILAERO")</f>
        <v>0</v>
      </c>
      <c r="J490" s="1" t="str">
        <f>IF(Table2[[#This Row],[In GSM?]],_xlfn.TEXTAFTER(Table2[[#This Row],[rxn]],"RXN-",,,,"BIOMASS_RT_CLIM"),"")</f>
        <v/>
      </c>
      <c r="K490" s="1" t="str">
        <f>IF(Table2[[#This Row],[In GSM?]],_xlfn.TEXTBEFORE(SUBSTITUTE(Table2[[#This Row],[rxn name]],"_REV-","_FWD-"),"_FWD-",,,,Table2[[#This Row],[rxn name]]),"")</f>
        <v/>
      </c>
      <c r="L490" s="1" t="str">
        <f>IF(Table2[[#This Row],[In GSM?]],_xlfn.TEXTBEFORE(_xlfn.TEXTAFTER(Table2[[#This Row],[rxn name]],Table2[[#This Row],[b4 FWD/REV]]&amp;"_",,,,"FWD"),"-",,,,"FWD"),"")</f>
        <v/>
      </c>
      <c r="M490" s="1" t="str" cm="1">
        <f t="array" ref="M490">IF(Table2[[#This Row],[In GSM?]],_xlfn.SWITCH(Table2[[#This Row],[dir]],"FWD",Table2[[#This Row],[max]],"REV",-Table2[[#This Row],[min]])/1000,"")</f>
        <v/>
      </c>
      <c r="N490" s="1" t="str" cm="1">
        <f t="array" ref="N490">IF(Table2[[#This Row],[In GSM?]],_xlfn.SWITCH(Table2[[#This Row],[dir]],"FWD",Table2[[#This Row],[min]],"REV",-Table2[[#This Row],[max]])/1000,"")</f>
        <v/>
      </c>
      <c r="V490" s="5"/>
    </row>
    <row r="491" spans="1:22" ht="17" x14ac:dyDescent="0.25">
      <c r="A491" t="s">
        <v>1592</v>
      </c>
      <c r="B491">
        <v>0</v>
      </c>
      <c r="C491">
        <v>183.67972724956101</v>
      </c>
      <c r="E491" s="5" t="s">
        <v>249</v>
      </c>
      <c r="F491" s="1" t="str">
        <f t="shared" si="21"/>
        <v>PROWASTE-rt0757</v>
      </c>
      <c r="G491" s="1">
        <f t="shared" si="22"/>
        <v>0</v>
      </c>
      <c r="H491" s="1">
        <f t="shared" si="23"/>
        <v>0</v>
      </c>
      <c r="I491" s="1" t="b">
        <f>OR(LEFT(Table2[[#This Row],[rxn]],4)="RXN-",Table2[[#This Row],[rxn]]="BIOSYN-BIODILAERO")</f>
        <v>0</v>
      </c>
      <c r="J491" s="1" t="str">
        <f>IF(Table2[[#This Row],[In GSM?]],_xlfn.TEXTAFTER(Table2[[#This Row],[rxn]],"RXN-",,,,"BIOMASS_RT_CLIM"),"")</f>
        <v/>
      </c>
      <c r="K491" s="1" t="str">
        <f>IF(Table2[[#This Row],[In GSM?]],_xlfn.TEXTBEFORE(SUBSTITUTE(Table2[[#This Row],[rxn name]],"_REV-","_FWD-"),"_FWD-",,,,Table2[[#This Row],[rxn name]]),"")</f>
        <v/>
      </c>
      <c r="L491" s="1" t="str">
        <f>IF(Table2[[#This Row],[In GSM?]],_xlfn.TEXTBEFORE(_xlfn.TEXTAFTER(Table2[[#This Row],[rxn name]],Table2[[#This Row],[b4 FWD/REV]]&amp;"_",,,,"FWD"),"-",,,,"FWD"),"")</f>
        <v/>
      </c>
      <c r="M491" s="1" t="str" cm="1">
        <f t="array" ref="M491">IF(Table2[[#This Row],[In GSM?]],_xlfn.SWITCH(Table2[[#This Row],[dir]],"FWD",Table2[[#This Row],[max]],"REV",-Table2[[#This Row],[min]])/1000,"")</f>
        <v/>
      </c>
      <c r="N491" s="1" t="str" cm="1">
        <f t="array" ref="N491">IF(Table2[[#This Row],[In GSM?]],_xlfn.SWITCH(Table2[[#This Row],[dir]],"FWD",Table2[[#This Row],[min]],"REV",-Table2[[#This Row],[max]])/1000,"")</f>
        <v/>
      </c>
      <c r="V491" s="5"/>
    </row>
    <row r="492" spans="1:22" ht="17" x14ac:dyDescent="0.25">
      <c r="A492" t="s">
        <v>1593</v>
      </c>
      <c r="B492">
        <v>0</v>
      </c>
      <c r="C492">
        <v>9.3355307910736798</v>
      </c>
      <c r="E492" s="5" t="s">
        <v>250</v>
      </c>
      <c r="F492" s="1" t="str">
        <f t="shared" si="21"/>
        <v>PROWASTE-rt0767</v>
      </c>
      <c r="G492" s="1">
        <f t="shared" si="22"/>
        <v>0</v>
      </c>
      <c r="H492" s="1">
        <f t="shared" si="23"/>
        <v>0</v>
      </c>
      <c r="I492" s="1" t="b">
        <f>OR(LEFT(Table2[[#This Row],[rxn]],4)="RXN-",Table2[[#This Row],[rxn]]="BIOSYN-BIODILAERO")</f>
        <v>0</v>
      </c>
      <c r="J492" s="1" t="str">
        <f>IF(Table2[[#This Row],[In GSM?]],_xlfn.TEXTAFTER(Table2[[#This Row],[rxn]],"RXN-",,,,"BIOMASS_RT_CLIM"),"")</f>
        <v/>
      </c>
      <c r="K492" s="1" t="str">
        <f>IF(Table2[[#This Row],[In GSM?]],_xlfn.TEXTBEFORE(SUBSTITUTE(Table2[[#This Row],[rxn name]],"_REV-","_FWD-"),"_FWD-",,,,Table2[[#This Row],[rxn name]]),"")</f>
        <v/>
      </c>
      <c r="L492" s="1" t="str">
        <f>IF(Table2[[#This Row],[In GSM?]],_xlfn.TEXTBEFORE(_xlfn.TEXTAFTER(Table2[[#This Row],[rxn name]],Table2[[#This Row],[b4 FWD/REV]]&amp;"_",,,,"FWD"),"-",,,,"FWD"),"")</f>
        <v/>
      </c>
      <c r="M492" s="1" t="str" cm="1">
        <f t="array" ref="M492">IF(Table2[[#This Row],[In GSM?]],_xlfn.SWITCH(Table2[[#This Row],[dir]],"FWD",Table2[[#This Row],[max]],"REV",-Table2[[#This Row],[min]])/1000,"")</f>
        <v/>
      </c>
      <c r="N492" s="1" t="str" cm="1">
        <f t="array" ref="N492">IF(Table2[[#This Row],[In GSM?]],_xlfn.SWITCH(Table2[[#This Row],[dir]],"FWD",Table2[[#This Row],[min]],"REV",-Table2[[#This Row],[max]])/1000,"")</f>
        <v/>
      </c>
      <c r="V492" s="5"/>
    </row>
    <row r="493" spans="1:22" ht="17" x14ac:dyDescent="0.25">
      <c r="A493" t="s">
        <v>1594</v>
      </c>
      <c r="B493">
        <v>0</v>
      </c>
      <c r="C493">
        <v>0</v>
      </c>
      <c r="E493" s="5" t="s">
        <v>251</v>
      </c>
      <c r="F493" s="1" t="str">
        <f t="shared" si="21"/>
        <v>PROWASTE-rt0769</v>
      </c>
      <c r="G493" s="1">
        <f t="shared" si="22"/>
        <v>0</v>
      </c>
      <c r="H493" s="1">
        <f t="shared" si="23"/>
        <v>0</v>
      </c>
      <c r="I493" s="1" t="b">
        <f>OR(LEFT(Table2[[#This Row],[rxn]],4)="RXN-",Table2[[#This Row],[rxn]]="BIOSYN-BIODILAERO")</f>
        <v>0</v>
      </c>
      <c r="J493" s="1" t="str">
        <f>IF(Table2[[#This Row],[In GSM?]],_xlfn.TEXTAFTER(Table2[[#This Row],[rxn]],"RXN-",,,,"BIOMASS_RT_CLIM"),"")</f>
        <v/>
      </c>
      <c r="K493" s="1" t="str">
        <f>IF(Table2[[#This Row],[In GSM?]],_xlfn.TEXTBEFORE(SUBSTITUTE(Table2[[#This Row],[rxn name]],"_REV-","_FWD-"),"_FWD-",,,,Table2[[#This Row],[rxn name]]),"")</f>
        <v/>
      </c>
      <c r="L493" s="1" t="str">
        <f>IF(Table2[[#This Row],[In GSM?]],_xlfn.TEXTBEFORE(_xlfn.TEXTAFTER(Table2[[#This Row],[rxn name]],Table2[[#This Row],[b4 FWD/REV]]&amp;"_",,,,"FWD"),"-",,,,"FWD"),"")</f>
        <v/>
      </c>
      <c r="M493" s="1" t="str" cm="1">
        <f t="array" ref="M493">IF(Table2[[#This Row],[In GSM?]],_xlfn.SWITCH(Table2[[#This Row],[dir]],"FWD",Table2[[#This Row],[max]],"REV",-Table2[[#This Row],[min]])/1000,"")</f>
        <v/>
      </c>
      <c r="N493" s="1" t="str" cm="1">
        <f t="array" ref="N493">IF(Table2[[#This Row],[In GSM?]],_xlfn.SWITCH(Table2[[#This Row],[dir]],"FWD",Table2[[#This Row],[min]],"REV",-Table2[[#This Row],[max]])/1000,"")</f>
        <v/>
      </c>
      <c r="V493" s="5"/>
    </row>
    <row r="494" spans="1:22" ht="17" x14ac:dyDescent="0.25">
      <c r="A494" t="s">
        <v>1595</v>
      </c>
      <c r="B494">
        <v>0</v>
      </c>
      <c r="C494">
        <v>3.07764929608574</v>
      </c>
      <c r="E494" s="5" t="s">
        <v>252</v>
      </c>
      <c r="F494" s="1" t="str">
        <f t="shared" si="21"/>
        <v>PROWASTE-rt0777</v>
      </c>
      <c r="G494" s="1">
        <f t="shared" si="22"/>
        <v>0</v>
      </c>
      <c r="H494" s="1">
        <f t="shared" si="23"/>
        <v>0</v>
      </c>
      <c r="I494" s="1" t="b">
        <f>OR(LEFT(Table2[[#This Row],[rxn]],4)="RXN-",Table2[[#This Row],[rxn]]="BIOSYN-BIODILAERO")</f>
        <v>0</v>
      </c>
      <c r="J494" s="1" t="str">
        <f>IF(Table2[[#This Row],[In GSM?]],_xlfn.TEXTAFTER(Table2[[#This Row],[rxn]],"RXN-",,,,"BIOMASS_RT_CLIM"),"")</f>
        <v/>
      </c>
      <c r="K494" s="1" t="str">
        <f>IF(Table2[[#This Row],[In GSM?]],_xlfn.TEXTBEFORE(SUBSTITUTE(Table2[[#This Row],[rxn name]],"_REV-","_FWD-"),"_FWD-",,,,Table2[[#This Row],[rxn name]]),"")</f>
        <v/>
      </c>
      <c r="L494" s="1" t="str">
        <f>IF(Table2[[#This Row],[In GSM?]],_xlfn.TEXTBEFORE(_xlfn.TEXTAFTER(Table2[[#This Row],[rxn name]],Table2[[#This Row],[b4 FWD/REV]]&amp;"_",,,,"FWD"),"-",,,,"FWD"),"")</f>
        <v/>
      </c>
      <c r="M494" s="1" t="str" cm="1">
        <f t="array" ref="M494">IF(Table2[[#This Row],[In GSM?]],_xlfn.SWITCH(Table2[[#This Row],[dir]],"FWD",Table2[[#This Row],[max]],"REV",-Table2[[#This Row],[min]])/1000,"")</f>
        <v/>
      </c>
      <c r="N494" s="1" t="str" cm="1">
        <f t="array" ref="N494">IF(Table2[[#This Row],[In GSM?]],_xlfn.SWITCH(Table2[[#This Row],[dir]],"FWD",Table2[[#This Row],[min]],"REV",-Table2[[#This Row],[max]])/1000,"")</f>
        <v/>
      </c>
      <c r="V494" s="5"/>
    </row>
    <row r="495" spans="1:22" ht="17" x14ac:dyDescent="0.25">
      <c r="A495" t="s">
        <v>1596</v>
      </c>
      <c r="B495">
        <v>0</v>
      </c>
      <c r="C495">
        <v>3.07764929608574</v>
      </c>
      <c r="E495" s="5" t="s">
        <v>253</v>
      </c>
      <c r="F495" s="1" t="str">
        <f t="shared" si="21"/>
        <v>PROWASTE-rt0797</v>
      </c>
      <c r="G495" s="1">
        <f t="shared" si="22"/>
        <v>0</v>
      </c>
      <c r="H495" s="1">
        <f t="shared" si="23"/>
        <v>0</v>
      </c>
      <c r="I495" s="1" t="b">
        <f>OR(LEFT(Table2[[#This Row],[rxn]],4)="RXN-",Table2[[#This Row],[rxn]]="BIOSYN-BIODILAERO")</f>
        <v>0</v>
      </c>
      <c r="J495" s="1" t="str">
        <f>IF(Table2[[#This Row],[In GSM?]],_xlfn.TEXTAFTER(Table2[[#This Row],[rxn]],"RXN-",,,,"BIOMASS_RT_CLIM"),"")</f>
        <v/>
      </c>
      <c r="K495" s="1" t="str">
        <f>IF(Table2[[#This Row],[In GSM?]],_xlfn.TEXTBEFORE(SUBSTITUTE(Table2[[#This Row],[rxn name]],"_REV-","_FWD-"),"_FWD-",,,,Table2[[#This Row],[rxn name]]),"")</f>
        <v/>
      </c>
      <c r="L495" s="1" t="str">
        <f>IF(Table2[[#This Row],[In GSM?]],_xlfn.TEXTBEFORE(_xlfn.TEXTAFTER(Table2[[#This Row],[rxn name]],Table2[[#This Row],[b4 FWD/REV]]&amp;"_",,,,"FWD"),"-",,,,"FWD"),"")</f>
        <v/>
      </c>
      <c r="M495" s="1" t="str" cm="1">
        <f t="array" ref="M495">IF(Table2[[#This Row],[In GSM?]],_xlfn.SWITCH(Table2[[#This Row],[dir]],"FWD",Table2[[#This Row],[max]],"REV",-Table2[[#This Row],[min]])/1000,"")</f>
        <v/>
      </c>
      <c r="N495" s="1" t="str" cm="1">
        <f t="array" ref="N495">IF(Table2[[#This Row],[In GSM?]],_xlfn.SWITCH(Table2[[#This Row],[dir]],"FWD",Table2[[#This Row],[min]],"REV",-Table2[[#This Row],[max]])/1000,"")</f>
        <v/>
      </c>
      <c r="V495" s="5"/>
    </row>
    <row r="496" spans="1:22" ht="17" x14ac:dyDescent="0.25">
      <c r="A496" t="s">
        <v>1597</v>
      </c>
      <c r="B496">
        <v>0</v>
      </c>
      <c r="C496">
        <v>3.07764929608574</v>
      </c>
      <c r="E496" s="5" t="s">
        <v>254</v>
      </c>
      <c r="F496" s="1" t="str">
        <f t="shared" si="21"/>
        <v>PROWASTE-rt0799</v>
      </c>
      <c r="G496" s="1">
        <f t="shared" si="22"/>
        <v>0</v>
      </c>
      <c r="H496" s="1">
        <f t="shared" si="23"/>
        <v>0</v>
      </c>
      <c r="I496" s="1" t="b">
        <f>OR(LEFT(Table2[[#This Row],[rxn]],4)="RXN-",Table2[[#This Row],[rxn]]="BIOSYN-BIODILAERO")</f>
        <v>0</v>
      </c>
      <c r="J496" s="1" t="str">
        <f>IF(Table2[[#This Row],[In GSM?]],_xlfn.TEXTAFTER(Table2[[#This Row],[rxn]],"RXN-",,,,"BIOMASS_RT_CLIM"),"")</f>
        <v/>
      </c>
      <c r="K496" s="1" t="str">
        <f>IF(Table2[[#This Row],[In GSM?]],_xlfn.TEXTBEFORE(SUBSTITUTE(Table2[[#This Row],[rxn name]],"_REV-","_FWD-"),"_FWD-",,,,Table2[[#This Row],[rxn name]]),"")</f>
        <v/>
      </c>
      <c r="L496" s="1" t="str">
        <f>IF(Table2[[#This Row],[In GSM?]],_xlfn.TEXTBEFORE(_xlfn.TEXTAFTER(Table2[[#This Row],[rxn name]],Table2[[#This Row],[b4 FWD/REV]]&amp;"_",,,,"FWD"),"-",,,,"FWD"),"")</f>
        <v/>
      </c>
      <c r="M496" s="1" t="str" cm="1">
        <f t="array" ref="M496">IF(Table2[[#This Row],[In GSM?]],_xlfn.SWITCH(Table2[[#This Row],[dir]],"FWD",Table2[[#This Row],[max]],"REV",-Table2[[#This Row],[min]])/1000,"")</f>
        <v/>
      </c>
      <c r="N496" s="1" t="str" cm="1">
        <f t="array" ref="N496">IF(Table2[[#This Row],[In GSM?]],_xlfn.SWITCH(Table2[[#This Row],[dir]],"FWD",Table2[[#This Row],[min]],"REV",-Table2[[#This Row],[max]])/1000,"")</f>
        <v/>
      </c>
      <c r="V496" s="5"/>
    </row>
    <row r="497" spans="1:22" ht="17" x14ac:dyDescent="0.25">
      <c r="A497" t="s">
        <v>1598</v>
      </c>
      <c r="B497">
        <v>0</v>
      </c>
      <c r="C497">
        <v>3.07764929608574</v>
      </c>
      <c r="E497" s="5" t="s">
        <v>255</v>
      </c>
      <c r="F497" s="1" t="str">
        <f t="shared" si="21"/>
        <v>PROWASTE-rt0808</v>
      </c>
      <c r="G497" s="1">
        <f t="shared" si="22"/>
        <v>0</v>
      </c>
      <c r="H497" s="1">
        <f t="shared" si="23"/>
        <v>0</v>
      </c>
      <c r="I497" s="1" t="b">
        <f>OR(LEFT(Table2[[#This Row],[rxn]],4)="RXN-",Table2[[#This Row],[rxn]]="BIOSYN-BIODILAERO")</f>
        <v>0</v>
      </c>
      <c r="J497" s="1" t="str">
        <f>IF(Table2[[#This Row],[In GSM?]],_xlfn.TEXTAFTER(Table2[[#This Row],[rxn]],"RXN-",,,,"BIOMASS_RT_CLIM"),"")</f>
        <v/>
      </c>
      <c r="K497" s="1" t="str">
        <f>IF(Table2[[#This Row],[In GSM?]],_xlfn.TEXTBEFORE(SUBSTITUTE(Table2[[#This Row],[rxn name]],"_REV-","_FWD-"),"_FWD-",,,,Table2[[#This Row],[rxn name]]),"")</f>
        <v/>
      </c>
      <c r="L497" s="1" t="str">
        <f>IF(Table2[[#This Row],[In GSM?]],_xlfn.TEXTBEFORE(_xlfn.TEXTAFTER(Table2[[#This Row],[rxn name]],Table2[[#This Row],[b4 FWD/REV]]&amp;"_",,,,"FWD"),"-",,,,"FWD"),"")</f>
        <v/>
      </c>
      <c r="M497" s="1" t="str" cm="1">
        <f t="array" ref="M497">IF(Table2[[#This Row],[In GSM?]],_xlfn.SWITCH(Table2[[#This Row],[dir]],"FWD",Table2[[#This Row],[max]],"REV",-Table2[[#This Row],[min]])/1000,"")</f>
        <v/>
      </c>
      <c r="N497" s="1" t="str" cm="1">
        <f t="array" ref="N497">IF(Table2[[#This Row],[In GSM?]],_xlfn.SWITCH(Table2[[#This Row],[dir]],"FWD",Table2[[#This Row],[min]],"REV",-Table2[[#This Row],[max]])/1000,"")</f>
        <v/>
      </c>
      <c r="V497" s="5"/>
    </row>
    <row r="498" spans="1:22" ht="17" x14ac:dyDescent="0.25">
      <c r="A498" t="s">
        <v>1599</v>
      </c>
      <c r="B498">
        <v>8.9478000000000002E-2</v>
      </c>
      <c r="C498">
        <v>3.07764929608574</v>
      </c>
      <c r="E498" s="5" t="s">
        <v>256</v>
      </c>
      <c r="F498" s="1" t="str">
        <f t="shared" si="21"/>
        <v>PROWASTE-rt0812</v>
      </c>
      <c r="G498" s="1">
        <f t="shared" si="22"/>
        <v>0</v>
      </c>
      <c r="H498" s="1">
        <f t="shared" si="23"/>
        <v>0</v>
      </c>
      <c r="I498" s="1" t="b">
        <f>OR(LEFT(Table2[[#This Row],[rxn]],4)="RXN-",Table2[[#This Row],[rxn]]="BIOSYN-BIODILAERO")</f>
        <v>0</v>
      </c>
      <c r="J498" s="1" t="str">
        <f>IF(Table2[[#This Row],[In GSM?]],_xlfn.TEXTAFTER(Table2[[#This Row],[rxn]],"RXN-",,,,"BIOMASS_RT_CLIM"),"")</f>
        <v/>
      </c>
      <c r="K498" s="1" t="str">
        <f>IF(Table2[[#This Row],[In GSM?]],_xlfn.TEXTBEFORE(SUBSTITUTE(Table2[[#This Row],[rxn name]],"_REV-","_FWD-"),"_FWD-",,,,Table2[[#This Row],[rxn name]]),"")</f>
        <v/>
      </c>
      <c r="L498" s="1" t="str">
        <f>IF(Table2[[#This Row],[In GSM?]],_xlfn.TEXTBEFORE(_xlfn.TEXTAFTER(Table2[[#This Row],[rxn name]],Table2[[#This Row],[b4 FWD/REV]]&amp;"_",,,,"FWD"),"-",,,,"FWD"),"")</f>
        <v/>
      </c>
      <c r="M498" s="1" t="str" cm="1">
        <f t="array" ref="M498">IF(Table2[[#This Row],[In GSM?]],_xlfn.SWITCH(Table2[[#This Row],[dir]],"FWD",Table2[[#This Row],[max]],"REV",-Table2[[#This Row],[min]])/1000,"")</f>
        <v/>
      </c>
      <c r="N498" s="1" t="str" cm="1">
        <f t="array" ref="N498">IF(Table2[[#This Row],[In GSM?]],_xlfn.SWITCH(Table2[[#This Row],[dir]],"FWD",Table2[[#This Row],[min]],"REV",-Table2[[#This Row],[max]])/1000,"")</f>
        <v/>
      </c>
      <c r="V498" s="5"/>
    </row>
    <row r="499" spans="1:22" ht="17" x14ac:dyDescent="0.25">
      <c r="A499" t="s">
        <v>1600</v>
      </c>
      <c r="B499">
        <v>4.7006000000000001E-3</v>
      </c>
      <c r="C499">
        <v>52.582138962538998</v>
      </c>
      <c r="E499" s="5" t="s">
        <v>257</v>
      </c>
      <c r="F499" s="1" t="str">
        <f t="shared" si="21"/>
        <v>PROWASTE-rt0820</v>
      </c>
      <c r="G499" s="1">
        <f t="shared" si="22"/>
        <v>0</v>
      </c>
      <c r="H499" s="1">
        <f t="shared" si="23"/>
        <v>0</v>
      </c>
      <c r="I499" s="1" t="b">
        <f>OR(LEFT(Table2[[#This Row],[rxn]],4)="RXN-",Table2[[#This Row],[rxn]]="BIOSYN-BIODILAERO")</f>
        <v>0</v>
      </c>
      <c r="J499" s="1" t="str">
        <f>IF(Table2[[#This Row],[In GSM?]],_xlfn.TEXTAFTER(Table2[[#This Row],[rxn]],"RXN-",,,,"BIOMASS_RT_CLIM"),"")</f>
        <v/>
      </c>
      <c r="K499" s="1" t="str">
        <f>IF(Table2[[#This Row],[In GSM?]],_xlfn.TEXTBEFORE(SUBSTITUTE(Table2[[#This Row],[rxn name]],"_REV-","_FWD-"),"_FWD-",,,,Table2[[#This Row],[rxn name]]),"")</f>
        <v/>
      </c>
      <c r="L499" s="1" t="str">
        <f>IF(Table2[[#This Row],[In GSM?]],_xlfn.TEXTBEFORE(_xlfn.TEXTAFTER(Table2[[#This Row],[rxn name]],Table2[[#This Row],[b4 FWD/REV]]&amp;"_",,,,"FWD"),"-",,,,"FWD"),"")</f>
        <v/>
      </c>
      <c r="M499" s="1" t="str" cm="1">
        <f t="array" ref="M499">IF(Table2[[#This Row],[In GSM?]],_xlfn.SWITCH(Table2[[#This Row],[dir]],"FWD",Table2[[#This Row],[max]],"REV",-Table2[[#This Row],[min]])/1000,"")</f>
        <v/>
      </c>
      <c r="N499" s="1" t="str" cm="1">
        <f t="array" ref="N499">IF(Table2[[#This Row],[In GSM?]],_xlfn.SWITCH(Table2[[#This Row],[dir]],"FWD",Table2[[#This Row],[min]],"REV",-Table2[[#This Row],[max]])/1000,"")</f>
        <v/>
      </c>
      <c r="V499" s="5"/>
    </row>
    <row r="500" spans="1:22" ht="17" x14ac:dyDescent="0.25">
      <c r="A500" t="s">
        <v>1601</v>
      </c>
      <c r="B500">
        <v>4.7006000000000001E-3</v>
      </c>
      <c r="C500">
        <v>4.7005999999996098E-3</v>
      </c>
      <c r="E500" s="5" t="s">
        <v>258</v>
      </c>
      <c r="F500" s="1" t="str">
        <f t="shared" si="21"/>
        <v>PROWASTE-rt0830</v>
      </c>
      <c r="G500" s="1">
        <f t="shared" si="22"/>
        <v>0</v>
      </c>
      <c r="H500" s="1">
        <f t="shared" si="23"/>
        <v>0</v>
      </c>
      <c r="I500" s="1" t="b">
        <f>OR(LEFT(Table2[[#This Row],[rxn]],4)="RXN-",Table2[[#This Row],[rxn]]="BIOSYN-BIODILAERO")</f>
        <v>0</v>
      </c>
      <c r="J500" s="1" t="str">
        <f>IF(Table2[[#This Row],[In GSM?]],_xlfn.TEXTAFTER(Table2[[#This Row],[rxn]],"RXN-",,,,"BIOMASS_RT_CLIM"),"")</f>
        <v/>
      </c>
      <c r="K500" s="1" t="str">
        <f>IF(Table2[[#This Row],[In GSM?]],_xlfn.TEXTBEFORE(SUBSTITUTE(Table2[[#This Row],[rxn name]],"_REV-","_FWD-"),"_FWD-",,,,Table2[[#This Row],[rxn name]]),"")</f>
        <v/>
      </c>
      <c r="L500" s="1" t="str">
        <f>IF(Table2[[#This Row],[In GSM?]],_xlfn.TEXTBEFORE(_xlfn.TEXTAFTER(Table2[[#This Row],[rxn name]],Table2[[#This Row],[b4 FWD/REV]]&amp;"_",,,,"FWD"),"-",,,,"FWD"),"")</f>
        <v/>
      </c>
      <c r="M500" s="1" t="str" cm="1">
        <f t="array" ref="M500">IF(Table2[[#This Row],[In GSM?]],_xlfn.SWITCH(Table2[[#This Row],[dir]],"FWD",Table2[[#This Row],[max]],"REV",-Table2[[#This Row],[min]])/1000,"")</f>
        <v/>
      </c>
      <c r="N500" s="1" t="str" cm="1">
        <f t="array" ref="N500">IF(Table2[[#This Row],[In GSM?]],_xlfn.SWITCH(Table2[[#This Row],[dir]],"FWD",Table2[[#This Row],[min]],"REV",-Table2[[#This Row],[max]])/1000,"")</f>
        <v/>
      </c>
      <c r="V500" s="5"/>
    </row>
    <row r="501" spans="1:22" ht="17" x14ac:dyDescent="0.25">
      <c r="A501" t="s">
        <v>1602</v>
      </c>
      <c r="B501">
        <v>1.52704E-2</v>
      </c>
      <c r="C501">
        <v>11.326150889090099</v>
      </c>
      <c r="E501" s="5" t="s">
        <v>259</v>
      </c>
      <c r="F501" s="1" t="str">
        <f t="shared" si="21"/>
        <v>PROWASTE-rt0842</v>
      </c>
      <c r="G501" s="1">
        <f t="shared" si="22"/>
        <v>0</v>
      </c>
      <c r="H501" s="1">
        <f t="shared" si="23"/>
        <v>0</v>
      </c>
      <c r="I501" s="1" t="b">
        <f>OR(LEFT(Table2[[#This Row],[rxn]],4)="RXN-",Table2[[#This Row],[rxn]]="BIOSYN-BIODILAERO")</f>
        <v>0</v>
      </c>
      <c r="J501" s="1" t="str">
        <f>IF(Table2[[#This Row],[In GSM?]],_xlfn.TEXTAFTER(Table2[[#This Row],[rxn]],"RXN-",,,,"BIOMASS_RT_CLIM"),"")</f>
        <v/>
      </c>
      <c r="K501" s="1" t="str">
        <f>IF(Table2[[#This Row],[In GSM?]],_xlfn.TEXTBEFORE(SUBSTITUTE(Table2[[#This Row],[rxn name]],"_REV-","_FWD-"),"_FWD-",,,,Table2[[#This Row],[rxn name]]),"")</f>
        <v/>
      </c>
      <c r="L501" s="1" t="str">
        <f>IF(Table2[[#This Row],[In GSM?]],_xlfn.TEXTBEFORE(_xlfn.TEXTAFTER(Table2[[#This Row],[rxn name]],Table2[[#This Row],[b4 FWD/REV]]&amp;"_",,,,"FWD"),"-",,,,"FWD"),"")</f>
        <v/>
      </c>
      <c r="M501" s="1" t="str" cm="1">
        <f t="array" ref="M501">IF(Table2[[#This Row],[In GSM?]],_xlfn.SWITCH(Table2[[#This Row],[dir]],"FWD",Table2[[#This Row],[max]],"REV",-Table2[[#This Row],[min]])/1000,"")</f>
        <v/>
      </c>
      <c r="N501" s="1" t="str" cm="1">
        <f t="array" ref="N501">IF(Table2[[#This Row],[In GSM?]],_xlfn.SWITCH(Table2[[#This Row],[dir]],"FWD",Table2[[#This Row],[min]],"REV",-Table2[[#This Row],[max]])/1000,"")</f>
        <v/>
      </c>
      <c r="V501" s="5"/>
    </row>
    <row r="502" spans="1:22" ht="17" x14ac:dyDescent="0.25">
      <c r="A502" t="s">
        <v>1603</v>
      </c>
      <c r="B502">
        <v>7.1663999999999999E-3</v>
      </c>
      <c r="C502">
        <v>7.1663999999999999E-3</v>
      </c>
      <c r="E502" s="5" t="s">
        <v>260</v>
      </c>
      <c r="F502" s="1" t="str">
        <f t="shared" si="21"/>
        <v>PROWASTE-rt0848_c</v>
      </c>
      <c r="G502" s="1">
        <f t="shared" si="22"/>
        <v>0</v>
      </c>
      <c r="H502" s="1">
        <f t="shared" si="23"/>
        <v>0</v>
      </c>
      <c r="I502" s="1" t="b">
        <f>OR(LEFT(Table2[[#This Row],[rxn]],4)="RXN-",Table2[[#This Row],[rxn]]="BIOSYN-BIODILAERO")</f>
        <v>0</v>
      </c>
      <c r="J502" s="1" t="str">
        <f>IF(Table2[[#This Row],[In GSM?]],_xlfn.TEXTAFTER(Table2[[#This Row],[rxn]],"RXN-",,,,"BIOMASS_RT_CLIM"),"")</f>
        <v/>
      </c>
      <c r="K502" s="1" t="str">
        <f>IF(Table2[[#This Row],[In GSM?]],_xlfn.TEXTBEFORE(SUBSTITUTE(Table2[[#This Row],[rxn name]],"_REV-","_FWD-"),"_FWD-",,,,Table2[[#This Row],[rxn name]]),"")</f>
        <v/>
      </c>
      <c r="L502" s="1" t="str">
        <f>IF(Table2[[#This Row],[In GSM?]],_xlfn.TEXTBEFORE(_xlfn.TEXTAFTER(Table2[[#This Row],[rxn name]],Table2[[#This Row],[b4 FWD/REV]]&amp;"_",,,,"FWD"),"-",,,,"FWD"),"")</f>
        <v/>
      </c>
      <c r="M502" s="1" t="str" cm="1">
        <f t="array" ref="M502">IF(Table2[[#This Row],[In GSM?]],_xlfn.SWITCH(Table2[[#This Row],[dir]],"FWD",Table2[[#This Row],[max]],"REV",-Table2[[#This Row],[min]])/1000,"")</f>
        <v/>
      </c>
      <c r="N502" s="1" t="str" cm="1">
        <f t="array" ref="N502">IF(Table2[[#This Row],[In GSM?]],_xlfn.SWITCH(Table2[[#This Row],[dir]],"FWD",Table2[[#This Row],[min]],"REV",-Table2[[#This Row],[max]])/1000,"")</f>
        <v/>
      </c>
      <c r="V502" s="5"/>
    </row>
    <row r="503" spans="1:22" ht="17" x14ac:dyDescent="0.25">
      <c r="A503" t="s">
        <v>1604</v>
      </c>
      <c r="B503">
        <v>0</v>
      </c>
      <c r="C503">
        <v>0</v>
      </c>
      <c r="E503" s="5" t="s">
        <v>261</v>
      </c>
      <c r="F503" s="1" t="str">
        <f t="shared" si="21"/>
        <v>PROWASTE-rt0848_m</v>
      </c>
      <c r="G503" s="1">
        <f t="shared" si="22"/>
        <v>0</v>
      </c>
      <c r="H503" s="1">
        <f t="shared" si="23"/>
        <v>0</v>
      </c>
      <c r="I503" s="1" t="b">
        <f>OR(LEFT(Table2[[#This Row],[rxn]],4)="RXN-",Table2[[#This Row],[rxn]]="BIOSYN-BIODILAERO")</f>
        <v>0</v>
      </c>
      <c r="J503" s="1" t="str">
        <f>IF(Table2[[#This Row],[In GSM?]],_xlfn.TEXTAFTER(Table2[[#This Row],[rxn]],"RXN-",,,,"BIOMASS_RT_CLIM"),"")</f>
        <v/>
      </c>
      <c r="K503" s="1" t="str">
        <f>IF(Table2[[#This Row],[In GSM?]],_xlfn.TEXTBEFORE(SUBSTITUTE(Table2[[#This Row],[rxn name]],"_REV-","_FWD-"),"_FWD-",,,,Table2[[#This Row],[rxn name]]),"")</f>
        <v/>
      </c>
      <c r="L503" s="1" t="str">
        <f>IF(Table2[[#This Row],[In GSM?]],_xlfn.TEXTBEFORE(_xlfn.TEXTAFTER(Table2[[#This Row],[rxn name]],Table2[[#This Row],[b4 FWD/REV]]&amp;"_",,,,"FWD"),"-",,,,"FWD"),"")</f>
        <v/>
      </c>
      <c r="M503" s="1" t="str" cm="1">
        <f t="array" ref="M503">IF(Table2[[#This Row],[In GSM?]],_xlfn.SWITCH(Table2[[#This Row],[dir]],"FWD",Table2[[#This Row],[max]],"REV",-Table2[[#This Row],[min]])/1000,"")</f>
        <v/>
      </c>
      <c r="N503" s="1" t="str" cm="1">
        <f t="array" ref="N503">IF(Table2[[#This Row],[In GSM?]],_xlfn.SWITCH(Table2[[#This Row],[dir]],"FWD",Table2[[#This Row],[min]],"REV",-Table2[[#This Row],[max]])/1000,"")</f>
        <v/>
      </c>
      <c r="V503" s="5"/>
    </row>
    <row r="504" spans="1:22" ht="17" x14ac:dyDescent="0.25">
      <c r="A504" t="s">
        <v>1605</v>
      </c>
      <c r="B504" s="2">
        <v>1.9999999999975299E-5</v>
      </c>
      <c r="C504">
        <v>11.4208168722975</v>
      </c>
      <c r="E504" s="5" t="s">
        <v>262</v>
      </c>
      <c r="F504" s="1" t="str">
        <f t="shared" si="21"/>
        <v>PROWASTE-rt0852</v>
      </c>
      <c r="G504" s="1">
        <f t="shared" si="22"/>
        <v>0</v>
      </c>
      <c r="H504" s="1">
        <f t="shared" si="23"/>
        <v>0</v>
      </c>
      <c r="I504" s="1" t="b">
        <f>OR(LEFT(Table2[[#This Row],[rxn]],4)="RXN-",Table2[[#This Row],[rxn]]="BIOSYN-BIODILAERO")</f>
        <v>0</v>
      </c>
      <c r="J504" s="1" t="str">
        <f>IF(Table2[[#This Row],[In GSM?]],_xlfn.TEXTAFTER(Table2[[#This Row],[rxn]],"RXN-",,,,"BIOMASS_RT_CLIM"),"")</f>
        <v/>
      </c>
      <c r="K504" s="1" t="str">
        <f>IF(Table2[[#This Row],[In GSM?]],_xlfn.TEXTBEFORE(SUBSTITUTE(Table2[[#This Row],[rxn name]],"_REV-","_FWD-"),"_FWD-",,,,Table2[[#This Row],[rxn name]]),"")</f>
        <v/>
      </c>
      <c r="L504" s="1" t="str">
        <f>IF(Table2[[#This Row],[In GSM?]],_xlfn.TEXTBEFORE(_xlfn.TEXTAFTER(Table2[[#This Row],[rxn name]],Table2[[#This Row],[b4 FWD/REV]]&amp;"_",,,,"FWD"),"-",,,,"FWD"),"")</f>
        <v/>
      </c>
      <c r="M504" s="1" t="str" cm="1">
        <f t="array" ref="M504">IF(Table2[[#This Row],[In GSM?]],_xlfn.SWITCH(Table2[[#This Row],[dir]],"FWD",Table2[[#This Row],[max]],"REV",-Table2[[#This Row],[min]])/1000,"")</f>
        <v/>
      </c>
      <c r="N504" s="1" t="str" cm="1">
        <f t="array" ref="N504">IF(Table2[[#This Row],[In GSM?]],_xlfn.SWITCH(Table2[[#This Row],[dir]],"FWD",Table2[[#This Row],[min]],"REV",-Table2[[#This Row],[max]])/1000,"")</f>
        <v/>
      </c>
      <c r="V504" s="5"/>
    </row>
    <row r="505" spans="1:22" ht="17" x14ac:dyDescent="0.25">
      <c r="A505" t="s">
        <v>1606</v>
      </c>
      <c r="B505">
        <v>0</v>
      </c>
      <c r="C505">
        <v>0</v>
      </c>
      <c r="E505" s="5" t="s">
        <v>263</v>
      </c>
      <c r="F505" s="1" t="str">
        <f t="shared" si="21"/>
        <v>PROWASTE-rt0854</v>
      </c>
      <c r="G505" s="1">
        <f t="shared" si="22"/>
        <v>0</v>
      </c>
      <c r="H505" s="1">
        <f t="shared" si="23"/>
        <v>0</v>
      </c>
      <c r="I505" s="1" t="b">
        <f>OR(LEFT(Table2[[#This Row],[rxn]],4)="RXN-",Table2[[#This Row],[rxn]]="BIOSYN-BIODILAERO")</f>
        <v>0</v>
      </c>
      <c r="J505" s="1" t="str">
        <f>IF(Table2[[#This Row],[In GSM?]],_xlfn.TEXTAFTER(Table2[[#This Row],[rxn]],"RXN-",,,,"BIOMASS_RT_CLIM"),"")</f>
        <v/>
      </c>
      <c r="K505" s="1" t="str">
        <f>IF(Table2[[#This Row],[In GSM?]],_xlfn.TEXTBEFORE(SUBSTITUTE(Table2[[#This Row],[rxn name]],"_REV-","_FWD-"),"_FWD-",,,,Table2[[#This Row],[rxn name]]),"")</f>
        <v/>
      </c>
      <c r="L505" s="1" t="str">
        <f>IF(Table2[[#This Row],[In GSM?]],_xlfn.TEXTBEFORE(_xlfn.TEXTAFTER(Table2[[#This Row],[rxn name]],Table2[[#This Row],[b4 FWD/REV]]&amp;"_",,,,"FWD"),"-",,,,"FWD"),"")</f>
        <v/>
      </c>
      <c r="M505" s="1" t="str" cm="1">
        <f t="array" ref="M505">IF(Table2[[#This Row],[In GSM?]],_xlfn.SWITCH(Table2[[#This Row],[dir]],"FWD",Table2[[#This Row],[max]],"REV",-Table2[[#This Row],[min]])/1000,"")</f>
        <v/>
      </c>
      <c r="N505" s="1" t="str" cm="1">
        <f t="array" ref="N505">IF(Table2[[#This Row],[In GSM?]],_xlfn.SWITCH(Table2[[#This Row],[dir]],"FWD",Table2[[#This Row],[min]],"REV",-Table2[[#This Row],[max]])/1000,"")</f>
        <v/>
      </c>
      <c r="V505" s="5"/>
    </row>
    <row r="506" spans="1:22" ht="17" x14ac:dyDescent="0.25">
      <c r="A506" t="s">
        <v>1607</v>
      </c>
      <c r="B506">
        <v>0</v>
      </c>
      <c r="C506" s="2">
        <v>1.00000000000655E-5</v>
      </c>
      <c r="E506" s="5" t="s">
        <v>264</v>
      </c>
      <c r="F506" s="1" t="str">
        <f t="shared" si="21"/>
        <v>PROWASTE-rt0872</v>
      </c>
      <c r="G506" s="1">
        <f t="shared" si="22"/>
        <v>0</v>
      </c>
      <c r="H506" s="1">
        <f t="shared" si="23"/>
        <v>0</v>
      </c>
      <c r="I506" s="1" t="b">
        <f>OR(LEFT(Table2[[#This Row],[rxn]],4)="RXN-",Table2[[#This Row],[rxn]]="BIOSYN-BIODILAERO")</f>
        <v>0</v>
      </c>
      <c r="J506" s="1" t="str">
        <f>IF(Table2[[#This Row],[In GSM?]],_xlfn.TEXTAFTER(Table2[[#This Row],[rxn]],"RXN-",,,,"BIOMASS_RT_CLIM"),"")</f>
        <v/>
      </c>
      <c r="K506" s="1" t="str">
        <f>IF(Table2[[#This Row],[In GSM?]],_xlfn.TEXTBEFORE(SUBSTITUTE(Table2[[#This Row],[rxn name]],"_REV-","_FWD-"),"_FWD-",,,,Table2[[#This Row],[rxn name]]),"")</f>
        <v/>
      </c>
      <c r="L506" s="1" t="str">
        <f>IF(Table2[[#This Row],[In GSM?]],_xlfn.TEXTBEFORE(_xlfn.TEXTAFTER(Table2[[#This Row],[rxn name]],Table2[[#This Row],[b4 FWD/REV]]&amp;"_",,,,"FWD"),"-",,,,"FWD"),"")</f>
        <v/>
      </c>
      <c r="M506" s="1" t="str" cm="1">
        <f t="array" ref="M506">IF(Table2[[#This Row],[In GSM?]],_xlfn.SWITCH(Table2[[#This Row],[dir]],"FWD",Table2[[#This Row],[max]],"REV",-Table2[[#This Row],[min]])/1000,"")</f>
        <v/>
      </c>
      <c r="N506" s="1" t="str" cm="1">
        <f t="array" ref="N506">IF(Table2[[#This Row],[In GSM?]],_xlfn.SWITCH(Table2[[#This Row],[dir]],"FWD",Table2[[#This Row],[min]],"REV",-Table2[[#This Row],[max]])/1000,"")</f>
        <v/>
      </c>
      <c r="V506" s="5"/>
    </row>
    <row r="507" spans="1:22" ht="17" x14ac:dyDescent="0.25">
      <c r="A507" t="s">
        <v>1608</v>
      </c>
      <c r="B507">
        <v>0</v>
      </c>
      <c r="C507">
        <v>0</v>
      </c>
      <c r="E507" s="5" t="s">
        <v>265</v>
      </c>
      <c r="F507" s="1" t="str">
        <f t="shared" si="21"/>
        <v>PROWASTE-rt0873</v>
      </c>
      <c r="G507" s="1">
        <f t="shared" si="22"/>
        <v>0</v>
      </c>
      <c r="H507" s="1">
        <f t="shared" si="23"/>
        <v>0</v>
      </c>
      <c r="I507" s="1" t="b">
        <f>OR(LEFT(Table2[[#This Row],[rxn]],4)="RXN-",Table2[[#This Row],[rxn]]="BIOSYN-BIODILAERO")</f>
        <v>0</v>
      </c>
      <c r="J507" s="1" t="str">
        <f>IF(Table2[[#This Row],[In GSM?]],_xlfn.TEXTAFTER(Table2[[#This Row],[rxn]],"RXN-",,,,"BIOMASS_RT_CLIM"),"")</f>
        <v/>
      </c>
      <c r="K507" s="1" t="str">
        <f>IF(Table2[[#This Row],[In GSM?]],_xlfn.TEXTBEFORE(SUBSTITUTE(Table2[[#This Row],[rxn name]],"_REV-","_FWD-"),"_FWD-",,,,Table2[[#This Row],[rxn name]]),"")</f>
        <v/>
      </c>
      <c r="L507" s="1" t="str">
        <f>IF(Table2[[#This Row],[In GSM?]],_xlfn.TEXTBEFORE(_xlfn.TEXTAFTER(Table2[[#This Row],[rxn name]],Table2[[#This Row],[b4 FWD/REV]]&amp;"_",,,,"FWD"),"-",,,,"FWD"),"")</f>
        <v/>
      </c>
      <c r="M507" s="1" t="str" cm="1">
        <f t="array" ref="M507">IF(Table2[[#This Row],[In GSM?]],_xlfn.SWITCH(Table2[[#This Row],[dir]],"FWD",Table2[[#This Row],[max]],"REV",-Table2[[#This Row],[min]])/1000,"")</f>
        <v/>
      </c>
      <c r="N507" s="1" t="str" cm="1">
        <f t="array" ref="N507">IF(Table2[[#This Row],[In GSM?]],_xlfn.SWITCH(Table2[[#This Row],[dir]],"FWD",Table2[[#This Row],[min]],"REV",-Table2[[#This Row],[max]])/1000,"")</f>
        <v/>
      </c>
      <c r="V507" s="5"/>
    </row>
    <row r="508" spans="1:22" ht="17" x14ac:dyDescent="0.25">
      <c r="A508" t="s">
        <v>1609</v>
      </c>
      <c r="B508">
        <v>0</v>
      </c>
      <c r="C508">
        <v>0</v>
      </c>
      <c r="E508" s="5" t="s">
        <v>266</v>
      </c>
      <c r="F508" s="1" t="str">
        <f t="shared" si="21"/>
        <v>PROWASTE-rt0876</v>
      </c>
      <c r="G508" s="1">
        <f t="shared" si="22"/>
        <v>0</v>
      </c>
      <c r="H508" s="1">
        <f t="shared" si="23"/>
        <v>0</v>
      </c>
      <c r="I508" s="1" t="b">
        <f>OR(LEFT(Table2[[#This Row],[rxn]],4)="RXN-",Table2[[#This Row],[rxn]]="BIOSYN-BIODILAERO")</f>
        <v>0</v>
      </c>
      <c r="J508" s="1" t="str">
        <f>IF(Table2[[#This Row],[In GSM?]],_xlfn.TEXTAFTER(Table2[[#This Row],[rxn]],"RXN-",,,,"BIOMASS_RT_CLIM"),"")</f>
        <v/>
      </c>
      <c r="K508" s="1" t="str">
        <f>IF(Table2[[#This Row],[In GSM?]],_xlfn.TEXTBEFORE(SUBSTITUTE(Table2[[#This Row],[rxn name]],"_REV-","_FWD-"),"_FWD-",,,,Table2[[#This Row],[rxn name]]),"")</f>
        <v/>
      </c>
      <c r="L508" s="1" t="str">
        <f>IF(Table2[[#This Row],[In GSM?]],_xlfn.TEXTBEFORE(_xlfn.TEXTAFTER(Table2[[#This Row],[rxn name]],Table2[[#This Row],[b4 FWD/REV]]&amp;"_",,,,"FWD"),"-",,,,"FWD"),"")</f>
        <v/>
      </c>
      <c r="M508" s="1" t="str" cm="1">
        <f t="array" ref="M508">IF(Table2[[#This Row],[In GSM?]],_xlfn.SWITCH(Table2[[#This Row],[dir]],"FWD",Table2[[#This Row],[max]],"REV",-Table2[[#This Row],[min]])/1000,"")</f>
        <v/>
      </c>
      <c r="N508" s="1" t="str" cm="1">
        <f t="array" ref="N508">IF(Table2[[#This Row],[In GSM?]],_xlfn.SWITCH(Table2[[#This Row],[dir]],"FWD",Table2[[#This Row],[min]],"REV",-Table2[[#This Row],[max]])/1000,"")</f>
        <v/>
      </c>
      <c r="V508" s="5"/>
    </row>
    <row r="509" spans="1:22" ht="17" x14ac:dyDescent="0.25">
      <c r="A509" t="s">
        <v>1610</v>
      </c>
      <c r="B509" s="2">
        <v>1.9999999999975299E-5</v>
      </c>
      <c r="C509" s="2">
        <v>1.9999999974665199E-5</v>
      </c>
      <c r="E509" s="5" t="s">
        <v>267</v>
      </c>
      <c r="F509" s="1" t="str">
        <f t="shared" si="21"/>
        <v>PROWASTE-rt0882</v>
      </c>
      <c r="G509" s="1">
        <f t="shared" si="22"/>
        <v>0</v>
      </c>
      <c r="H509" s="1">
        <f t="shared" si="23"/>
        <v>0</v>
      </c>
      <c r="I509" s="1" t="b">
        <f>OR(LEFT(Table2[[#This Row],[rxn]],4)="RXN-",Table2[[#This Row],[rxn]]="BIOSYN-BIODILAERO")</f>
        <v>0</v>
      </c>
      <c r="J509" s="1" t="str">
        <f>IF(Table2[[#This Row],[In GSM?]],_xlfn.TEXTAFTER(Table2[[#This Row],[rxn]],"RXN-",,,,"BIOMASS_RT_CLIM"),"")</f>
        <v/>
      </c>
      <c r="K509" s="1" t="str">
        <f>IF(Table2[[#This Row],[In GSM?]],_xlfn.TEXTBEFORE(SUBSTITUTE(Table2[[#This Row],[rxn name]],"_REV-","_FWD-"),"_FWD-",,,,Table2[[#This Row],[rxn name]]),"")</f>
        <v/>
      </c>
      <c r="L509" s="1" t="str">
        <f>IF(Table2[[#This Row],[In GSM?]],_xlfn.TEXTBEFORE(_xlfn.TEXTAFTER(Table2[[#This Row],[rxn name]],Table2[[#This Row],[b4 FWD/REV]]&amp;"_",,,,"FWD"),"-",,,,"FWD"),"")</f>
        <v/>
      </c>
      <c r="M509" s="1" t="str" cm="1">
        <f t="array" ref="M509">IF(Table2[[#This Row],[In GSM?]],_xlfn.SWITCH(Table2[[#This Row],[dir]],"FWD",Table2[[#This Row],[max]],"REV",-Table2[[#This Row],[min]])/1000,"")</f>
        <v/>
      </c>
      <c r="N509" s="1" t="str" cm="1">
        <f t="array" ref="N509">IF(Table2[[#This Row],[In GSM?]],_xlfn.SWITCH(Table2[[#This Row],[dir]],"FWD",Table2[[#This Row],[min]],"REV",-Table2[[#This Row],[max]])/1000,"")</f>
        <v/>
      </c>
      <c r="V509" s="5"/>
    </row>
    <row r="510" spans="1:22" ht="17" x14ac:dyDescent="0.25">
      <c r="A510" t="s">
        <v>1611</v>
      </c>
      <c r="B510">
        <v>0</v>
      </c>
      <c r="C510">
        <v>0</v>
      </c>
      <c r="E510" s="5" t="s">
        <v>268</v>
      </c>
      <c r="F510" s="1" t="str">
        <f t="shared" si="21"/>
        <v>PROWASTE-rt0894</v>
      </c>
      <c r="G510" s="1">
        <f t="shared" si="22"/>
        <v>0</v>
      </c>
      <c r="H510" s="1">
        <f t="shared" si="23"/>
        <v>0</v>
      </c>
      <c r="I510" s="1" t="b">
        <f>OR(LEFT(Table2[[#This Row],[rxn]],4)="RXN-",Table2[[#This Row],[rxn]]="BIOSYN-BIODILAERO")</f>
        <v>0</v>
      </c>
      <c r="J510" s="1" t="str">
        <f>IF(Table2[[#This Row],[In GSM?]],_xlfn.TEXTAFTER(Table2[[#This Row],[rxn]],"RXN-",,,,"BIOMASS_RT_CLIM"),"")</f>
        <v/>
      </c>
      <c r="K510" s="1" t="str">
        <f>IF(Table2[[#This Row],[In GSM?]],_xlfn.TEXTBEFORE(SUBSTITUTE(Table2[[#This Row],[rxn name]],"_REV-","_FWD-"),"_FWD-",,,,Table2[[#This Row],[rxn name]]),"")</f>
        <v/>
      </c>
      <c r="L510" s="1" t="str">
        <f>IF(Table2[[#This Row],[In GSM?]],_xlfn.TEXTBEFORE(_xlfn.TEXTAFTER(Table2[[#This Row],[rxn name]],Table2[[#This Row],[b4 FWD/REV]]&amp;"_",,,,"FWD"),"-",,,,"FWD"),"")</f>
        <v/>
      </c>
      <c r="M510" s="1" t="str" cm="1">
        <f t="array" ref="M510">IF(Table2[[#This Row],[In GSM?]],_xlfn.SWITCH(Table2[[#This Row],[dir]],"FWD",Table2[[#This Row],[max]],"REV",-Table2[[#This Row],[min]])/1000,"")</f>
        <v/>
      </c>
      <c r="N510" s="1" t="str" cm="1">
        <f t="array" ref="N510">IF(Table2[[#This Row],[In GSM?]],_xlfn.SWITCH(Table2[[#This Row],[dir]],"FWD",Table2[[#This Row],[min]],"REV",-Table2[[#This Row],[max]])/1000,"")</f>
        <v/>
      </c>
      <c r="V510" s="5"/>
    </row>
    <row r="511" spans="1:22" ht="17" x14ac:dyDescent="0.25">
      <c r="A511" t="s">
        <v>1612</v>
      </c>
      <c r="B511">
        <v>0</v>
      </c>
      <c r="C511">
        <v>50.261724962535901</v>
      </c>
      <c r="E511" s="5" t="s">
        <v>269</v>
      </c>
      <c r="F511" s="1" t="str">
        <f t="shared" si="21"/>
        <v>PROWASTE-rt0899</v>
      </c>
      <c r="G511" s="1">
        <f t="shared" si="22"/>
        <v>0</v>
      </c>
      <c r="H511" s="1">
        <f t="shared" si="23"/>
        <v>0</v>
      </c>
      <c r="I511" s="1" t="b">
        <f>OR(LEFT(Table2[[#This Row],[rxn]],4)="RXN-",Table2[[#This Row],[rxn]]="BIOSYN-BIODILAERO")</f>
        <v>0</v>
      </c>
      <c r="J511" s="1" t="str">
        <f>IF(Table2[[#This Row],[In GSM?]],_xlfn.TEXTAFTER(Table2[[#This Row],[rxn]],"RXN-",,,,"BIOMASS_RT_CLIM"),"")</f>
        <v/>
      </c>
      <c r="K511" s="1" t="str">
        <f>IF(Table2[[#This Row],[In GSM?]],_xlfn.TEXTBEFORE(SUBSTITUTE(Table2[[#This Row],[rxn name]],"_REV-","_FWD-"),"_FWD-",,,,Table2[[#This Row],[rxn name]]),"")</f>
        <v/>
      </c>
      <c r="L511" s="1" t="str">
        <f>IF(Table2[[#This Row],[In GSM?]],_xlfn.TEXTBEFORE(_xlfn.TEXTAFTER(Table2[[#This Row],[rxn name]],Table2[[#This Row],[b4 FWD/REV]]&amp;"_",,,,"FWD"),"-",,,,"FWD"),"")</f>
        <v/>
      </c>
      <c r="M511" s="1" t="str" cm="1">
        <f t="array" ref="M511">IF(Table2[[#This Row],[In GSM?]],_xlfn.SWITCH(Table2[[#This Row],[dir]],"FWD",Table2[[#This Row],[max]],"REV",-Table2[[#This Row],[min]])/1000,"")</f>
        <v/>
      </c>
      <c r="N511" s="1" t="str" cm="1">
        <f t="array" ref="N511">IF(Table2[[#This Row],[In GSM?]],_xlfn.SWITCH(Table2[[#This Row],[dir]],"FWD",Table2[[#This Row],[min]],"REV",-Table2[[#This Row],[max]])/1000,"")</f>
        <v/>
      </c>
      <c r="V511" s="5"/>
    </row>
    <row r="512" spans="1:22" ht="17" x14ac:dyDescent="0.25">
      <c r="A512" t="s">
        <v>1613</v>
      </c>
      <c r="B512">
        <v>0</v>
      </c>
      <c r="C512" s="2">
        <v>9.9999999980324094E-6</v>
      </c>
      <c r="E512" s="5" t="s">
        <v>270</v>
      </c>
      <c r="F512" s="1" t="str">
        <f t="shared" si="21"/>
        <v>PROWASTE-rt0906</v>
      </c>
      <c r="G512" s="1">
        <f t="shared" si="22"/>
        <v>0</v>
      </c>
      <c r="H512" s="1">
        <f t="shared" si="23"/>
        <v>0</v>
      </c>
      <c r="I512" s="1" t="b">
        <f>OR(LEFT(Table2[[#This Row],[rxn]],4)="RXN-",Table2[[#This Row],[rxn]]="BIOSYN-BIODILAERO")</f>
        <v>0</v>
      </c>
      <c r="J512" s="1" t="str">
        <f>IF(Table2[[#This Row],[In GSM?]],_xlfn.TEXTAFTER(Table2[[#This Row],[rxn]],"RXN-",,,,"BIOMASS_RT_CLIM"),"")</f>
        <v/>
      </c>
      <c r="K512" s="1" t="str">
        <f>IF(Table2[[#This Row],[In GSM?]],_xlfn.TEXTBEFORE(SUBSTITUTE(Table2[[#This Row],[rxn name]],"_REV-","_FWD-"),"_FWD-",,,,Table2[[#This Row],[rxn name]]),"")</f>
        <v/>
      </c>
      <c r="L512" s="1" t="str">
        <f>IF(Table2[[#This Row],[In GSM?]],_xlfn.TEXTBEFORE(_xlfn.TEXTAFTER(Table2[[#This Row],[rxn name]],Table2[[#This Row],[b4 FWD/REV]]&amp;"_",,,,"FWD"),"-",,,,"FWD"),"")</f>
        <v/>
      </c>
      <c r="M512" s="1" t="str" cm="1">
        <f t="array" ref="M512">IF(Table2[[#This Row],[In GSM?]],_xlfn.SWITCH(Table2[[#This Row],[dir]],"FWD",Table2[[#This Row],[max]],"REV",-Table2[[#This Row],[min]])/1000,"")</f>
        <v/>
      </c>
      <c r="N512" s="1" t="str" cm="1">
        <f t="array" ref="N512">IF(Table2[[#This Row],[In GSM?]],_xlfn.SWITCH(Table2[[#This Row],[dir]],"FWD",Table2[[#This Row],[min]],"REV",-Table2[[#This Row],[max]])/1000,"")</f>
        <v/>
      </c>
      <c r="V512" s="5"/>
    </row>
    <row r="513" spans="1:22" ht="17" x14ac:dyDescent="0.25">
      <c r="A513" t="s">
        <v>1614</v>
      </c>
      <c r="B513">
        <v>0</v>
      </c>
      <c r="C513">
        <v>0</v>
      </c>
      <c r="E513" s="5" t="s">
        <v>271</v>
      </c>
      <c r="F513" s="1" t="str">
        <f t="shared" si="21"/>
        <v>PROWASTE-rt0910</v>
      </c>
      <c r="G513" s="1">
        <f t="shared" si="22"/>
        <v>0</v>
      </c>
      <c r="H513" s="1">
        <f t="shared" si="23"/>
        <v>0</v>
      </c>
      <c r="I513" s="1" t="b">
        <f>OR(LEFT(Table2[[#This Row],[rxn]],4)="RXN-",Table2[[#This Row],[rxn]]="BIOSYN-BIODILAERO")</f>
        <v>0</v>
      </c>
      <c r="J513" s="1" t="str">
        <f>IF(Table2[[#This Row],[In GSM?]],_xlfn.TEXTAFTER(Table2[[#This Row],[rxn]],"RXN-",,,,"BIOMASS_RT_CLIM"),"")</f>
        <v/>
      </c>
      <c r="K513" s="1" t="str">
        <f>IF(Table2[[#This Row],[In GSM?]],_xlfn.TEXTBEFORE(SUBSTITUTE(Table2[[#This Row],[rxn name]],"_REV-","_FWD-"),"_FWD-",,,,Table2[[#This Row],[rxn name]]),"")</f>
        <v/>
      </c>
      <c r="L513" s="1" t="str">
        <f>IF(Table2[[#This Row],[In GSM?]],_xlfn.TEXTBEFORE(_xlfn.TEXTAFTER(Table2[[#This Row],[rxn name]],Table2[[#This Row],[b4 FWD/REV]]&amp;"_",,,,"FWD"),"-",,,,"FWD"),"")</f>
        <v/>
      </c>
      <c r="M513" s="1" t="str" cm="1">
        <f t="array" ref="M513">IF(Table2[[#This Row],[In GSM?]],_xlfn.SWITCH(Table2[[#This Row],[dir]],"FWD",Table2[[#This Row],[max]],"REV",-Table2[[#This Row],[min]])/1000,"")</f>
        <v/>
      </c>
      <c r="N513" s="1" t="str" cm="1">
        <f t="array" ref="N513">IF(Table2[[#This Row],[In GSM?]],_xlfn.SWITCH(Table2[[#This Row],[dir]],"FWD",Table2[[#This Row],[min]],"REV",-Table2[[#This Row],[max]])/1000,"")</f>
        <v/>
      </c>
      <c r="V513" s="5"/>
    </row>
    <row r="514" spans="1:22" ht="17" x14ac:dyDescent="0.25">
      <c r="A514" t="s">
        <v>1615</v>
      </c>
      <c r="B514">
        <v>0</v>
      </c>
      <c r="C514">
        <v>0</v>
      </c>
      <c r="E514" s="5" t="s">
        <v>272</v>
      </c>
      <c r="F514" s="1" t="str">
        <f t="shared" ref="F514:F577" si="24">_xlfn.TEXTBEFORE(E514," ")</f>
        <v>PROWASTE-rt0915_c</v>
      </c>
      <c r="G514" s="1">
        <f t="shared" ref="G514:G577" si="25">_xlfn.NUMBERVALUE(SUBSTITUTE(_xlfn.TEXTBEFORE(_xlfn.TEXTAFTER(E514," ")," ",-1)," ",""))</f>
        <v>0</v>
      </c>
      <c r="H514" s="1">
        <f t="shared" ref="H514:H577" si="26">_xlfn.NUMBERVALUE(_xlfn.TEXTAFTER(E514," ",-1))</f>
        <v>0</v>
      </c>
      <c r="I514" s="1" t="b">
        <f>OR(LEFT(Table2[[#This Row],[rxn]],4)="RXN-",Table2[[#This Row],[rxn]]="BIOSYN-BIODILAERO")</f>
        <v>0</v>
      </c>
      <c r="J514" s="1" t="str">
        <f>IF(Table2[[#This Row],[In GSM?]],_xlfn.TEXTAFTER(Table2[[#This Row],[rxn]],"RXN-",,,,"BIOMASS_RT_CLIM"),"")</f>
        <v/>
      </c>
      <c r="K514" s="1" t="str">
        <f>IF(Table2[[#This Row],[In GSM?]],_xlfn.TEXTBEFORE(SUBSTITUTE(Table2[[#This Row],[rxn name]],"_REV-","_FWD-"),"_FWD-",,,,Table2[[#This Row],[rxn name]]),"")</f>
        <v/>
      </c>
      <c r="L514" s="1" t="str">
        <f>IF(Table2[[#This Row],[In GSM?]],_xlfn.TEXTBEFORE(_xlfn.TEXTAFTER(Table2[[#This Row],[rxn name]],Table2[[#This Row],[b4 FWD/REV]]&amp;"_",,,,"FWD"),"-",,,,"FWD"),"")</f>
        <v/>
      </c>
      <c r="M514" s="1" t="str" cm="1">
        <f t="array" ref="M514">IF(Table2[[#This Row],[In GSM?]],_xlfn.SWITCH(Table2[[#This Row],[dir]],"FWD",Table2[[#This Row],[max]],"REV",-Table2[[#This Row],[min]])/1000,"")</f>
        <v/>
      </c>
      <c r="N514" s="1" t="str" cm="1">
        <f t="array" ref="N514">IF(Table2[[#This Row],[In GSM?]],_xlfn.SWITCH(Table2[[#This Row],[dir]],"FWD",Table2[[#This Row],[min]],"REV",-Table2[[#This Row],[max]])/1000,"")</f>
        <v/>
      </c>
      <c r="V514" s="5"/>
    </row>
    <row r="515" spans="1:22" ht="17" x14ac:dyDescent="0.25">
      <c r="A515" t="s">
        <v>1616</v>
      </c>
      <c r="B515">
        <v>0</v>
      </c>
      <c r="C515">
        <v>0</v>
      </c>
      <c r="E515" s="5" t="s">
        <v>273</v>
      </c>
      <c r="F515" s="1" t="str">
        <f t="shared" si="24"/>
        <v>PROWASTE-rt0915_n</v>
      </c>
      <c r="G515" s="1">
        <f t="shared" si="25"/>
        <v>0</v>
      </c>
      <c r="H515" s="1">
        <f t="shared" si="26"/>
        <v>0</v>
      </c>
      <c r="I515" s="1" t="b">
        <f>OR(LEFT(Table2[[#This Row],[rxn]],4)="RXN-",Table2[[#This Row],[rxn]]="BIOSYN-BIODILAERO")</f>
        <v>0</v>
      </c>
      <c r="J515" s="1" t="str">
        <f>IF(Table2[[#This Row],[In GSM?]],_xlfn.TEXTAFTER(Table2[[#This Row],[rxn]],"RXN-",,,,"BIOMASS_RT_CLIM"),"")</f>
        <v/>
      </c>
      <c r="K515" s="1" t="str">
        <f>IF(Table2[[#This Row],[In GSM?]],_xlfn.TEXTBEFORE(SUBSTITUTE(Table2[[#This Row],[rxn name]],"_REV-","_FWD-"),"_FWD-",,,,Table2[[#This Row],[rxn name]]),"")</f>
        <v/>
      </c>
      <c r="L515" s="1" t="str">
        <f>IF(Table2[[#This Row],[In GSM?]],_xlfn.TEXTBEFORE(_xlfn.TEXTAFTER(Table2[[#This Row],[rxn name]],Table2[[#This Row],[b4 FWD/REV]]&amp;"_",,,,"FWD"),"-",,,,"FWD"),"")</f>
        <v/>
      </c>
      <c r="M515" s="1" t="str" cm="1">
        <f t="array" ref="M515">IF(Table2[[#This Row],[In GSM?]],_xlfn.SWITCH(Table2[[#This Row],[dir]],"FWD",Table2[[#This Row],[max]],"REV",-Table2[[#This Row],[min]])/1000,"")</f>
        <v/>
      </c>
      <c r="N515" s="1" t="str" cm="1">
        <f t="array" ref="N515">IF(Table2[[#This Row],[In GSM?]],_xlfn.SWITCH(Table2[[#This Row],[dir]],"FWD",Table2[[#This Row],[min]],"REV",-Table2[[#This Row],[max]])/1000,"")</f>
        <v/>
      </c>
      <c r="V515" s="5"/>
    </row>
    <row r="516" spans="1:22" ht="17" x14ac:dyDescent="0.25">
      <c r="A516" t="s">
        <v>1617</v>
      </c>
      <c r="B516">
        <v>0</v>
      </c>
      <c r="C516">
        <v>0</v>
      </c>
      <c r="E516" s="5" t="s">
        <v>274</v>
      </c>
      <c r="F516" s="1" t="str">
        <f t="shared" si="24"/>
        <v>PROWASTE-rt0930_c</v>
      </c>
      <c r="G516" s="1">
        <f t="shared" si="25"/>
        <v>0</v>
      </c>
      <c r="H516" s="1">
        <f t="shared" si="26"/>
        <v>0</v>
      </c>
      <c r="I516" s="1" t="b">
        <f>OR(LEFT(Table2[[#This Row],[rxn]],4)="RXN-",Table2[[#This Row],[rxn]]="BIOSYN-BIODILAERO")</f>
        <v>0</v>
      </c>
      <c r="J516" s="1" t="str">
        <f>IF(Table2[[#This Row],[In GSM?]],_xlfn.TEXTAFTER(Table2[[#This Row],[rxn]],"RXN-",,,,"BIOMASS_RT_CLIM"),"")</f>
        <v/>
      </c>
      <c r="K516" s="1" t="str">
        <f>IF(Table2[[#This Row],[In GSM?]],_xlfn.TEXTBEFORE(SUBSTITUTE(Table2[[#This Row],[rxn name]],"_REV-","_FWD-"),"_FWD-",,,,Table2[[#This Row],[rxn name]]),"")</f>
        <v/>
      </c>
      <c r="L516" s="1" t="str">
        <f>IF(Table2[[#This Row],[In GSM?]],_xlfn.TEXTBEFORE(_xlfn.TEXTAFTER(Table2[[#This Row],[rxn name]],Table2[[#This Row],[b4 FWD/REV]]&amp;"_",,,,"FWD"),"-",,,,"FWD"),"")</f>
        <v/>
      </c>
      <c r="M516" s="1" t="str" cm="1">
        <f t="array" ref="M516">IF(Table2[[#This Row],[In GSM?]],_xlfn.SWITCH(Table2[[#This Row],[dir]],"FWD",Table2[[#This Row],[max]],"REV",-Table2[[#This Row],[min]])/1000,"")</f>
        <v/>
      </c>
      <c r="N516" s="1" t="str" cm="1">
        <f t="array" ref="N516">IF(Table2[[#This Row],[In GSM?]],_xlfn.SWITCH(Table2[[#This Row],[dir]],"FWD",Table2[[#This Row],[min]],"REV",-Table2[[#This Row],[max]])/1000,"")</f>
        <v/>
      </c>
      <c r="V516" s="5"/>
    </row>
    <row r="517" spans="1:22" ht="17" x14ac:dyDescent="0.25">
      <c r="A517" t="s">
        <v>1618</v>
      </c>
      <c r="B517">
        <v>0</v>
      </c>
      <c r="C517">
        <v>0</v>
      </c>
      <c r="E517" s="5" t="s">
        <v>275</v>
      </c>
      <c r="F517" s="1" t="str">
        <f t="shared" si="24"/>
        <v>PROWASTE-rt0930_m</v>
      </c>
      <c r="G517" s="1">
        <f t="shared" si="25"/>
        <v>0</v>
      </c>
      <c r="H517" s="1">
        <f t="shared" si="26"/>
        <v>0</v>
      </c>
      <c r="I517" s="1" t="b">
        <f>OR(LEFT(Table2[[#This Row],[rxn]],4)="RXN-",Table2[[#This Row],[rxn]]="BIOSYN-BIODILAERO")</f>
        <v>0</v>
      </c>
      <c r="J517" s="1" t="str">
        <f>IF(Table2[[#This Row],[In GSM?]],_xlfn.TEXTAFTER(Table2[[#This Row],[rxn]],"RXN-",,,,"BIOMASS_RT_CLIM"),"")</f>
        <v/>
      </c>
      <c r="K517" s="1" t="str">
        <f>IF(Table2[[#This Row],[In GSM?]],_xlfn.TEXTBEFORE(SUBSTITUTE(Table2[[#This Row],[rxn name]],"_REV-","_FWD-"),"_FWD-",,,,Table2[[#This Row],[rxn name]]),"")</f>
        <v/>
      </c>
      <c r="L517" s="1" t="str">
        <f>IF(Table2[[#This Row],[In GSM?]],_xlfn.TEXTBEFORE(_xlfn.TEXTAFTER(Table2[[#This Row],[rxn name]],Table2[[#This Row],[b4 FWD/REV]]&amp;"_",,,,"FWD"),"-",,,,"FWD"),"")</f>
        <v/>
      </c>
      <c r="M517" s="1" t="str" cm="1">
        <f t="array" ref="M517">IF(Table2[[#This Row],[In GSM?]],_xlfn.SWITCH(Table2[[#This Row],[dir]],"FWD",Table2[[#This Row],[max]],"REV",-Table2[[#This Row],[min]])/1000,"")</f>
        <v/>
      </c>
      <c r="N517" s="1" t="str" cm="1">
        <f t="array" ref="N517">IF(Table2[[#This Row],[In GSM?]],_xlfn.SWITCH(Table2[[#This Row],[dir]],"FWD",Table2[[#This Row],[min]],"REV",-Table2[[#This Row],[max]])/1000,"")</f>
        <v/>
      </c>
      <c r="V517" s="5"/>
    </row>
    <row r="518" spans="1:22" ht="17" x14ac:dyDescent="0.25">
      <c r="A518" t="s">
        <v>1619</v>
      </c>
      <c r="B518" s="2">
        <v>1.9999999999975299E-5</v>
      </c>
      <c r="C518" s="2">
        <v>1.9999999974884201E-5</v>
      </c>
      <c r="E518" s="5" t="s">
        <v>276</v>
      </c>
      <c r="F518" s="1" t="str">
        <f t="shared" si="24"/>
        <v>PROWASTE-rt0932</v>
      </c>
      <c r="G518" s="1">
        <f t="shared" si="25"/>
        <v>0</v>
      </c>
      <c r="H518" s="1">
        <f t="shared" si="26"/>
        <v>0</v>
      </c>
      <c r="I518" s="1" t="b">
        <f>OR(LEFT(Table2[[#This Row],[rxn]],4)="RXN-",Table2[[#This Row],[rxn]]="BIOSYN-BIODILAERO")</f>
        <v>0</v>
      </c>
      <c r="J518" s="1" t="str">
        <f>IF(Table2[[#This Row],[In GSM?]],_xlfn.TEXTAFTER(Table2[[#This Row],[rxn]],"RXN-",,,,"BIOMASS_RT_CLIM"),"")</f>
        <v/>
      </c>
      <c r="K518" s="1" t="str">
        <f>IF(Table2[[#This Row],[In GSM?]],_xlfn.TEXTBEFORE(SUBSTITUTE(Table2[[#This Row],[rxn name]],"_REV-","_FWD-"),"_FWD-",,,,Table2[[#This Row],[rxn name]]),"")</f>
        <v/>
      </c>
      <c r="L518" s="1" t="str">
        <f>IF(Table2[[#This Row],[In GSM?]],_xlfn.TEXTBEFORE(_xlfn.TEXTAFTER(Table2[[#This Row],[rxn name]],Table2[[#This Row],[b4 FWD/REV]]&amp;"_",,,,"FWD"),"-",,,,"FWD"),"")</f>
        <v/>
      </c>
      <c r="M518" s="1" t="str" cm="1">
        <f t="array" ref="M518">IF(Table2[[#This Row],[In GSM?]],_xlfn.SWITCH(Table2[[#This Row],[dir]],"FWD",Table2[[#This Row],[max]],"REV",-Table2[[#This Row],[min]])/1000,"")</f>
        <v/>
      </c>
      <c r="N518" s="1" t="str" cm="1">
        <f t="array" ref="N518">IF(Table2[[#This Row],[In GSM?]],_xlfn.SWITCH(Table2[[#This Row],[dir]],"FWD",Table2[[#This Row],[min]],"REV",-Table2[[#This Row],[max]])/1000,"")</f>
        <v/>
      </c>
      <c r="V518" s="5"/>
    </row>
    <row r="519" spans="1:22" ht="17" x14ac:dyDescent="0.25">
      <c r="A519" t="s">
        <v>1620</v>
      </c>
      <c r="B519">
        <v>0</v>
      </c>
      <c r="C519">
        <v>0</v>
      </c>
      <c r="E519" s="5" t="s">
        <v>277</v>
      </c>
      <c r="F519" s="1" t="str">
        <f t="shared" si="24"/>
        <v>PROWASTE-rt0947</v>
      </c>
      <c r="G519" s="1">
        <f t="shared" si="25"/>
        <v>0</v>
      </c>
      <c r="H519" s="1">
        <f t="shared" si="26"/>
        <v>0</v>
      </c>
      <c r="I519" s="1" t="b">
        <f>OR(LEFT(Table2[[#This Row],[rxn]],4)="RXN-",Table2[[#This Row],[rxn]]="BIOSYN-BIODILAERO")</f>
        <v>0</v>
      </c>
      <c r="J519" s="1" t="str">
        <f>IF(Table2[[#This Row],[In GSM?]],_xlfn.TEXTAFTER(Table2[[#This Row],[rxn]],"RXN-",,,,"BIOMASS_RT_CLIM"),"")</f>
        <v/>
      </c>
      <c r="K519" s="1" t="str">
        <f>IF(Table2[[#This Row],[In GSM?]],_xlfn.TEXTBEFORE(SUBSTITUTE(Table2[[#This Row],[rxn name]],"_REV-","_FWD-"),"_FWD-",,,,Table2[[#This Row],[rxn name]]),"")</f>
        <v/>
      </c>
      <c r="L519" s="1" t="str">
        <f>IF(Table2[[#This Row],[In GSM?]],_xlfn.TEXTBEFORE(_xlfn.TEXTAFTER(Table2[[#This Row],[rxn name]],Table2[[#This Row],[b4 FWD/REV]]&amp;"_",,,,"FWD"),"-",,,,"FWD"),"")</f>
        <v/>
      </c>
      <c r="M519" s="1" t="str" cm="1">
        <f t="array" ref="M519">IF(Table2[[#This Row],[In GSM?]],_xlfn.SWITCH(Table2[[#This Row],[dir]],"FWD",Table2[[#This Row],[max]],"REV",-Table2[[#This Row],[min]])/1000,"")</f>
        <v/>
      </c>
      <c r="N519" s="1" t="str" cm="1">
        <f t="array" ref="N519">IF(Table2[[#This Row],[In GSM?]],_xlfn.SWITCH(Table2[[#This Row],[dir]],"FWD",Table2[[#This Row],[min]],"REV",-Table2[[#This Row],[max]])/1000,"")</f>
        <v/>
      </c>
      <c r="V519" s="5"/>
    </row>
    <row r="520" spans="1:22" ht="17" x14ac:dyDescent="0.25">
      <c r="A520" t="s">
        <v>1621</v>
      </c>
      <c r="B520">
        <v>0</v>
      </c>
      <c r="C520">
        <v>157.732315087617</v>
      </c>
      <c r="E520" s="5" t="s">
        <v>278</v>
      </c>
      <c r="F520" s="1" t="str">
        <f t="shared" si="24"/>
        <v>PROWASTE-rt0958</v>
      </c>
      <c r="G520" s="1">
        <f t="shared" si="25"/>
        <v>0</v>
      </c>
      <c r="H520" s="1">
        <f t="shared" si="26"/>
        <v>0</v>
      </c>
      <c r="I520" s="1" t="b">
        <f>OR(LEFT(Table2[[#This Row],[rxn]],4)="RXN-",Table2[[#This Row],[rxn]]="BIOSYN-BIODILAERO")</f>
        <v>0</v>
      </c>
      <c r="J520" s="1" t="str">
        <f>IF(Table2[[#This Row],[In GSM?]],_xlfn.TEXTAFTER(Table2[[#This Row],[rxn]],"RXN-",,,,"BIOMASS_RT_CLIM"),"")</f>
        <v/>
      </c>
      <c r="K520" s="1" t="str">
        <f>IF(Table2[[#This Row],[In GSM?]],_xlfn.TEXTBEFORE(SUBSTITUTE(Table2[[#This Row],[rxn name]],"_REV-","_FWD-"),"_FWD-",,,,Table2[[#This Row],[rxn name]]),"")</f>
        <v/>
      </c>
      <c r="L520" s="1" t="str">
        <f>IF(Table2[[#This Row],[In GSM?]],_xlfn.TEXTBEFORE(_xlfn.TEXTAFTER(Table2[[#This Row],[rxn name]],Table2[[#This Row],[b4 FWD/REV]]&amp;"_",,,,"FWD"),"-",,,,"FWD"),"")</f>
        <v/>
      </c>
      <c r="M520" s="1" t="str" cm="1">
        <f t="array" ref="M520">IF(Table2[[#This Row],[In GSM?]],_xlfn.SWITCH(Table2[[#This Row],[dir]],"FWD",Table2[[#This Row],[max]],"REV",-Table2[[#This Row],[min]])/1000,"")</f>
        <v/>
      </c>
      <c r="N520" s="1" t="str" cm="1">
        <f t="array" ref="N520">IF(Table2[[#This Row],[In GSM?]],_xlfn.SWITCH(Table2[[#This Row],[dir]],"FWD",Table2[[#This Row],[min]],"REV",-Table2[[#This Row],[max]])/1000,"")</f>
        <v/>
      </c>
      <c r="V520" s="5"/>
    </row>
    <row r="521" spans="1:22" ht="17" x14ac:dyDescent="0.25">
      <c r="A521" t="s">
        <v>1622</v>
      </c>
      <c r="B521">
        <v>0</v>
      </c>
      <c r="C521">
        <v>157.732315087617</v>
      </c>
      <c r="E521" s="5" t="s">
        <v>279</v>
      </c>
      <c r="F521" s="1" t="str">
        <f t="shared" si="24"/>
        <v>PROWASTE-rt0963</v>
      </c>
      <c r="G521" s="1">
        <f t="shared" si="25"/>
        <v>0</v>
      </c>
      <c r="H521" s="1">
        <f t="shared" si="26"/>
        <v>0</v>
      </c>
      <c r="I521" s="1" t="b">
        <f>OR(LEFT(Table2[[#This Row],[rxn]],4)="RXN-",Table2[[#This Row],[rxn]]="BIOSYN-BIODILAERO")</f>
        <v>0</v>
      </c>
      <c r="J521" s="1" t="str">
        <f>IF(Table2[[#This Row],[In GSM?]],_xlfn.TEXTAFTER(Table2[[#This Row],[rxn]],"RXN-",,,,"BIOMASS_RT_CLIM"),"")</f>
        <v/>
      </c>
      <c r="K521" s="1" t="str">
        <f>IF(Table2[[#This Row],[In GSM?]],_xlfn.TEXTBEFORE(SUBSTITUTE(Table2[[#This Row],[rxn name]],"_REV-","_FWD-"),"_FWD-",,,,Table2[[#This Row],[rxn name]]),"")</f>
        <v/>
      </c>
      <c r="L521" s="1" t="str">
        <f>IF(Table2[[#This Row],[In GSM?]],_xlfn.TEXTBEFORE(_xlfn.TEXTAFTER(Table2[[#This Row],[rxn name]],Table2[[#This Row],[b4 FWD/REV]]&amp;"_",,,,"FWD"),"-",,,,"FWD"),"")</f>
        <v/>
      </c>
      <c r="M521" s="1" t="str" cm="1">
        <f t="array" ref="M521">IF(Table2[[#This Row],[In GSM?]],_xlfn.SWITCH(Table2[[#This Row],[dir]],"FWD",Table2[[#This Row],[max]],"REV",-Table2[[#This Row],[min]])/1000,"")</f>
        <v/>
      </c>
      <c r="N521" s="1" t="str" cm="1">
        <f t="array" ref="N521">IF(Table2[[#This Row],[In GSM?]],_xlfn.SWITCH(Table2[[#This Row],[dir]],"FWD",Table2[[#This Row],[min]],"REV",-Table2[[#This Row],[max]])/1000,"")</f>
        <v/>
      </c>
      <c r="V521" s="5"/>
    </row>
    <row r="522" spans="1:22" ht="17" x14ac:dyDescent="0.25">
      <c r="A522" t="s">
        <v>1623</v>
      </c>
      <c r="B522">
        <v>0</v>
      </c>
      <c r="C522">
        <v>157.732315087617</v>
      </c>
      <c r="E522" s="5" t="s">
        <v>280</v>
      </c>
      <c r="F522" s="1" t="str">
        <f t="shared" si="24"/>
        <v>PROWASTE-rt0986</v>
      </c>
      <c r="G522" s="1">
        <f t="shared" si="25"/>
        <v>0</v>
      </c>
      <c r="H522" s="1">
        <f t="shared" si="26"/>
        <v>0</v>
      </c>
      <c r="I522" s="1" t="b">
        <f>OR(LEFT(Table2[[#This Row],[rxn]],4)="RXN-",Table2[[#This Row],[rxn]]="BIOSYN-BIODILAERO")</f>
        <v>0</v>
      </c>
      <c r="J522" s="1" t="str">
        <f>IF(Table2[[#This Row],[In GSM?]],_xlfn.TEXTAFTER(Table2[[#This Row],[rxn]],"RXN-",,,,"BIOMASS_RT_CLIM"),"")</f>
        <v/>
      </c>
      <c r="K522" s="1" t="str">
        <f>IF(Table2[[#This Row],[In GSM?]],_xlfn.TEXTBEFORE(SUBSTITUTE(Table2[[#This Row],[rxn name]],"_REV-","_FWD-"),"_FWD-",,,,Table2[[#This Row],[rxn name]]),"")</f>
        <v/>
      </c>
      <c r="L522" s="1" t="str">
        <f>IF(Table2[[#This Row],[In GSM?]],_xlfn.TEXTBEFORE(_xlfn.TEXTAFTER(Table2[[#This Row],[rxn name]],Table2[[#This Row],[b4 FWD/REV]]&amp;"_",,,,"FWD"),"-",,,,"FWD"),"")</f>
        <v/>
      </c>
      <c r="M522" s="1" t="str" cm="1">
        <f t="array" ref="M522">IF(Table2[[#This Row],[In GSM?]],_xlfn.SWITCH(Table2[[#This Row],[dir]],"FWD",Table2[[#This Row],[max]],"REV",-Table2[[#This Row],[min]])/1000,"")</f>
        <v/>
      </c>
      <c r="N522" s="1" t="str" cm="1">
        <f t="array" ref="N522">IF(Table2[[#This Row],[In GSM?]],_xlfn.SWITCH(Table2[[#This Row],[dir]],"FWD",Table2[[#This Row],[min]],"REV",-Table2[[#This Row],[max]])/1000,"")</f>
        <v/>
      </c>
      <c r="V522" s="5"/>
    </row>
    <row r="523" spans="1:22" ht="17" x14ac:dyDescent="0.25">
      <c r="A523" t="s">
        <v>1624</v>
      </c>
      <c r="B523">
        <v>0</v>
      </c>
      <c r="C523">
        <v>0</v>
      </c>
      <c r="E523" s="5" t="s">
        <v>281</v>
      </c>
      <c r="F523" s="1" t="str">
        <f t="shared" si="24"/>
        <v>PROWASTE-rt0996</v>
      </c>
      <c r="G523" s="1">
        <f t="shared" si="25"/>
        <v>0</v>
      </c>
      <c r="H523" s="1">
        <f t="shared" si="26"/>
        <v>0</v>
      </c>
      <c r="I523" s="1" t="b">
        <f>OR(LEFT(Table2[[#This Row],[rxn]],4)="RXN-",Table2[[#This Row],[rxn]]="BIOSYN-BIODILAERO")</f>
        <v>0</v>
      </c>
      <c r="J523" s="1" t="str">
        <f>IF(Table2[[#This Row],[In GSM?]],_xlfn.TEXTAFTER(Table2[[#This Row],[rxn]],"RXN-",,,,"BIOMASS_RT_CLIM"),"")</f>
        <v/>
      </c>
      <c r="K523" s="1" t="str">
        <f>IF(Table2[[#This Row],[In GSM?]],_xlfn.TEXTBEFORE(SUBSTITUTE(Table2[[#This Row],[rxn name]],"_REV-","_FWD-"),"_FWD-",,,,Table2[[#This Row],[rxn name]]),"")</f>
        <v/>
      </c>
      <c r="L523" s="1" t="str">
        <f>IF(Table2[[#This Row],[In GSM?]],_xlfn.TEXTBEFORE(_xlfn.TEXTAFTER(Table2[[#This Row],[rxn name]],Table2[[#This Row],[b4 FWD/REV]]&amp;"_",,,,"FWD"),"-",,,,"FWD"),"")</f>
        <v/>
      </c>
      <c r="M523" s="1" t="str" cm="1">
        <f t="array" ref="M523">IF(Table2[[#This Row],[In GSM?]],_xlfn.SWITCH(Table2[[#This Row],[dir]],"FWD",Table2[[#This Row],[max]],"REV",-Table2[[#This Row],[min]])/1000,"")</f>
        <v/>
      </c>
      <c r="N523" s="1" t="str" cm="1">
        <f t="array" ref="N523">IF(Table2[[#This Row],[In GSM?]],_xlfn.SWITCH(Table2[[#This Row],[dir]],"FWD",Table2[[#This Row],[min]],"REV",-Table2[[#This Row],[max]])/1000,"")</f>
        <v/>
      </c>
      <c r="V523" s="5"/>
    </row>
    <row r="524" spans="1:22" ht="17" x14ac:dyDescent="0.25">
      <c r="A524" t="s">
        <v>1625</v>
      </c>
      <c r="B524">
        <v>0</v>
      </c>
      <c r="C524">
        <v>157.732315087617</v>
      </c>
      <c r="E524" s="5" t="s">
        <v>282</v>
      </c>
      <c r="F524" s="1" t="str">
        <f t="shared" si="24"/>
        <v>PROWASTE-rt1009</v>
      </c>
      <c r="G524" s="1">
        <f t="shared" si="25"/>
        <v>0</v>
      </c>
      <c r="H524" s="1">
        <f t="shared" si="26"/>
        <v>0</v>
      </c>
      <c r="I524" s="1" t="b">
        <f>OR(LEFT(Table2[[#This Row],[rxn]],4)="RXN-",Table2[[#This Row],[rxn]]="BIOSYN-BIODILAERO")</f>
        <v>0</v>
      </c>
      <c r="J524" s="1" t="str">
        <f>IF(Table2[[#This Row],[In GSM?]],_xlfn.TEXTAFTER(Table2[[#This Row],[rxn]],"RXN-",,,,"BIOMASS_RT_CLIM"),"")</f>
        <v/>
      </c>
      <c r="K524" s="1" t="str">
        <f>IF(Table2[[#This Row],[In GSM?]],_xlfn.TEXTBEFORE(SUBSTITUTE(Table2[[#This Row],[rxn name]],"_REV-","_FWD-"),"_FWD-",,,,Table2[[#This Row],[rxn name]]),"")</f>
        <v/>
      </c>
      <c r="L524" s="1" t="str">
        <f>IF(Table2[[#This Row],[In GSM?]],_xlfn.TEXTBEFORE(_xlfn.TEXTAFTER(Table2[[#This Row],[rxn name]],Table2[[#This Row],[b4 FWD/REV]]&amp;"_",,,,"FWD"),"-",,,,"FWD"),"")</f>
        <v/>
      </c>
      <c r="M524" s="1" t="str" cm="1">
        <f t="array" ref="M524">IF(Table2[[#This Row],[In GSM?]],_xlfn.SWITCH(Table2[[#This Row],[dir]],"FWD",Table2[[#This Row],[max]],"REV",-Table2[[#This Row],[min]])/1000,"")</f>
        <v/>
      </c>
      <c r="N524" s="1" t="str" cm="1">
        <f t="array" ref="N524">IF(Table2[[#This Row],[In GSM?]],_xlfn.SWITCH(Table2[[#This Row],[dir]],"FWD",Table2[[#This Row],[min]],"REV",-Table2[[#This Row],[max]])/1000,"")</f>
        <v/>
      </c>
      <c r="V524" s="5"/>
    </row>
    <row r="525" spans="1:22" ht="17" x14ac:dyDescent="0.25">
      <c r="A525" t="s">
        <v>1626</v>
      </c>
      <c r="B525">
        <v>0</v>
      </c>
      <c r="C525">
        <v>61.226575749854099</v>
      </c>
      <c r="E525" s="5" t="s">
        <v>283</v>
      </c>
      <c r="F525" s="1" t="str">
        <f t="shared" si="24"/>
        <v>PROWASTE-rt1057</v>
      </c>
      <c r="G525" s="1">
        <f t="shared" si="25"/>
        <v>0</v>
      </c>
      <c r="H525" s="1">
        <f t="shared" si="26"/>
        <v>0</v>
      </c>
      <c r="I525" s="1" t="b">
        <f>OR(LEFT(Table2[[#This Row],[rxn]],4)="RXN-",Table2[[#This Row],[rxn]]="BIOSYN-BIODILAERO")</f>
        <v>0</v>
      </c>
      <c r="J525" s="1" t="str">
        <f>IF(Table2[[#This Row],[In GSM?]],_xlfn.TEXTAFTER(Table2[[#This Row],[rxn]],"RXN-",,,,"BIOMASS_RT_CLIM"),"")</f>
        <v/>
      </c>
      <c r="K525" s="1" t="str">
        <f>IF(Table2[[#This Row],[In GSM?]],_xlfn.TEXTBEFORE(SUBSTITUTE(Table2[[#This Row],[rxn name]],"_REV-","_FWD-"),"_FWD-",,,,Table2[[#This Row],[rxn name]]),"")</f>
        <v/>
      </c>
      <c r="L525" s="1" t="str">
        <f>IF(Table2[[#This Row],[In GSM?]],_xlfn.TEXTBEFORE(_xlfn.TEXTAFTER(Table2[[#This Row],[rxn name]],Table2[[#This Row],[b4 FWD/REV]]&amp;"_",,,,"FWD"),"-",,,,"FWD"),"")</f>
        <v/>
      </c>
      <c r="M525" s="1" t="str" cm="1">
        <f t="array" ref="M525">IF(Table2[[#This Row],[In GSM?]],_xlfn.SWITCH(Table2[[#This Row],[dir]],"FWD",Table2[[#This Row],[max]],"REV",-Table2[[#This Row],[min]])/1000,"")</f>
        <v/>
      </c>
      <c r="N525" s="1" t="str" cm="1">
        <f t="array" ref="N525">IF(Table2[[#This Row],[In GSM?]],_xlfn.SWITCH(Table2[[#This Row],[dir]],"FWD",Table2[[#This Row],[min]],"REV",-Table2[[#This Row],[max]])/1000,"")</f>
        <v/>
      </c>
      <c r="V525" s="5"/>
    </row>
    <row r="526" spans="1:22" ht="17" x14ac:dyDescent="0.25">
      <c r="A526" t="s">
        <v>1627</v>
      </c>
      <c r="B526">
        <v>0</v>
      </c>
      <c r="C526">
        <v>157.84077728761699</v>
      </c>
      <c r="E526" s="5" t="s">
        <v>284</v>
      </c>
      <c r="F526" s="1" t="str">
        <f t="shared" si="24"/>
        <v>PROWASTE-rt1060</v>
      </c>
      <c r="G526" s="1">
        <f t="shared" si="25"/>
        <v>0</v>
      </c>
      <c r="H526" s="1">
        <f t="shared" si="26"/>
        <v>0</v>
      </c>
      <c r="I526" s="1" t="b">
        <f>OR(LEFT(Table2[[#This Row],[rxn]],4)="RXN-",Table2[[#This Row],[rxn]]="BIOSYN-BIODILAERO")</f>
        <v>0</v>
      </c>
      <c r="J526" s="1" t="str">
        <f>IF(Table2[[#This Row],[In GSM?]],_xlfn.TEXTAFTER(Table2[[#This Row],[rxn]],"RXN-",,,,"BIOMASS_RT_CLIM"),"")</f>
        <v/>
      </c>
      <c r="K526" s="1" t="str">
        <f>IF(Table2[[#This Row],[In GSM?]],_xlfn.TEXTBEFORE(SUBSTITUTE(Table2[[#This Row],[rxn name]],"_REV-","_FWD-"),"_FWD-",,,,Table2[[#This Row],[rxn name]]),"")</f>
        <v/>
      </c>
      <c r="L526" s="1" t="str">
        <f>IF(Table2[[#This Row],[In GSM?]],_xlfn.TEXTBEFORE(_xlfn.TEXTAFTER(Table2[[#This Row],[rxn name]],Table2[[#This Row],[b4 FWD/REV]]&amp;"_",,,,"FWD"),"-",,,,"FWD"),"")</f>
        <v/>
      </c>
      <c r="M526" s="1" t="str" cm="1">
        <f t="array" ref="M526">IF(Table2[[#This Row],[In GSM?]],_xlfn.SWITCH(Table2[[#This Row],[dir]],"FWD",Table2[[#This Row],[max]],"REV",-Table2[[#This Row],[min]])/1000,"")</f>
        <v/>
      </c>
      <c r="N526" s="1" t="str" cm="1">
        <f t="array" ref="N526">IF(Table2[[#This Row],[In GSM?]],_xlfn.SWITCH(Table2[[#This Row],[dir]],"FWD",Table2[[#This Row],[min]],"REV",-Table2[[#This Row],[max]])/1000,"")</f>
        <v/>
      </c>
      <c r="V526" s="5"/>
    </row>
    <row r="527" spans="1:22" ht="17" x14ac:dyDescent="0.25">
      <c r="A527" t="s">
        <v>1628</v>
      </c>
      <c r="B527">
        <v>0</v>
      </c>
      <c r="C527">
        <v>157.740341987617</v>
      </c>
      <c r="E527" s="5" t="s">
        <v>285</v>
      </c>
      <c r="F527" s="1" t="str">
        <f t="shared" si="24"/>
        <v>PROWASTE-rt1066</v>
      </c>
      <c r="G527" s="1">
        <f t="shared" si="25"/>
        <v>0</v>
      </c>
      <c r="H527" s="1">
        <f t="shared" si="26"/>
        <v>0</v>
      </c>
      <c r="I527" s="1" t="b">
        <f>OR(LEFT(Table2[[#This Row],[rxn]],4)="RXN-",Table2[[#This Row],[rxn]]="BIOSYN-BIODILAERO")</f>
        <v>0</v>
      </c>
      <c r="J527" s="1" t="str">
        <f>IF(Table2[[#This Row],[In GSM?]],_xlfn.TEXTAFTER(Table2[[#This Row],[rxn]],"RXN-",,,,"BIOMASS_RT_CLIM"),"")</f>
        <v/>
      </c>
      <c r="K527" s="1" t="str">
        <f>IF(Table2[[#This Row],[In GSM?]],_xlfn.TEXTBEFORE(SUBSTITUTE(Table2[[#This Row],[rxn name]],"_REV-","_FWD-"),"_FWD-",,,,Table2[[#This Row],[rxn name]]),"")</f>
        <v/>
      </c>
      <c r="L527" s="1" t="str">
        <f>IF(Table2[[#This Row],[In GSM?]],_xlfn.TEXTBEFORE(_xlfn.TEXTAFTER(Table2[[#This Row],[rxn name]],Table2[[#This Row],[b4 FWD/REV]]&amp;"_",,,,"FWD"),"-",,,,"FWD"),"")</f>
        <v/>
      </c>
      <c r="M527" s="1" t="str" cm="1">
        <f t="array" ref="M527">IF(Table2[[#This Row],[In GSM?]],_xlfn.SWITCH(Table2[[#This Row],[dir]],"FWD",Table2[[#This Row],[max]],"REV",-Table2[[#This Row],[min]])/1000,"")</f>
        <v/>
      </c>
      <c r="N527" s="1" t="str" cm="1">
        <f t="array" ref="N527">IF(Table2[[#This Row],[In GSM?]],_xlfn.SWITCH(Table2[[#This Row],[dir]],"FWD",Table2[[#This Row],[min]],"REV",-Table2[[#This Row],[max]])/1000,"")</f>
        <v/>
      </c>
      <c r="V527" s="5"/>
    </row>
    <row r="528" spans="1:22" ht="17" x14ac:dyDescent="0.25">
      <c r="A528" t="s">
        <v>1629</v>
      </c>
      <c r="B528">
        <v>1.1073999999999999E-3</v>
      </c>
      <c r="C528">
        <v>1.91041828957128</v>
      </c>
      <c r="E528" s="5" t="s">
        <v>286</v>
      </c>
      <c r="F528" s="1" t="str">
        <f t="shared" si="24"/>
        <v>PROWASTE-rt1067</v>
      </c>
      <c r="G528" s="1">
        <f t="shared" si="25"/>
        <v>0</v>
      </c>
      <c r="H528" s="1">
        <f t="shared" si="26"/>
        <v>0</v>
      </c>
      <c r="I528" s="1" t="b">
        <f>OR(LEFT(Table2[[#This Row],[rxn]],4)="RXN-",Table2[[#This Row],[rxn]]="BIOSYN-BIODILAERO")</f>
        <v>0</v>
      </c>
      <c r="J528" s="1" t="str">
        <f>IF(Table2[[#This Row],[In GSM?]],_xlfn.TEXTAFTER(Table2[[#This Row],[rxn]],"RXN-",,,,"BIOMASS_RT_CLIM"),"")</f>
        <v/>
      </c>
      <c r="K528" s="1" t="str">
        <f>IF(Table2[[#This Row],[In GSM?]],_xlfn.TEXTBEFORE(SUBSTITUTE(Table2[[#This Row],[rxn name]],"_REV-","_FWD-"),"_FWD-",,,,Table2[[#This Row],[rxn name]]),"")</f>
        <v/>
      </c>
      <c r="L528" s="1" t="str">
        <f>IF(Table2[[#This Row],[In GSM?]],_xlfn.TEXTBEFORE(_xlfn.TEXTAFTER(Table2[[#This Row],[rxn name]],Table2[[#This Row],[b4 FWD/REV]]&amp;"_",,,,"FWD"),"-",,,,"FWD"),"")</f>
        <v/>
      </c>
      <c r="M528" s="1" t="str" cm="1">
        <f t="array" ref="M528">IF(Table2[[#This Row],[In GSM?]],_xlfn.SWITCH(Table2[[#This Row],[dir]],"FWD",Table2[[#This Row],[max]],"REV",-Table2[[#This Row],[min]])/1000,"")</f>
        <v/>
      </c>
      <c r="N528" s="1" t="str" cm="1">
        <f t="array" ref="N528">IF(Table2[[#This Row],[In GSM?]],_xlfn.SWITCH(Table2[[#This Row],[dir]],"FWD",Table2[[#This Row],[min]],"REV",-Table2[[#This Row],[max]])/1000,"")</f>
        <v/>
      </c>
      <c r="V528" s="5"/>
    </row>
    <row r="529" spans="1:22" ht="17" x14ac:dyDescent="0.25">
      <c r="A529" t="s">
        <v>1630</v>
      </c>
      <c r="B529">
        <v>1.1073999999999999E-3</v>
      </c>
      <c r="C529">
        <v>157.73342248761699</v>
      </c>
      <c r="E529" s="5" t="s">
        <v>287</v>
      </c>
      <c r="F529" s="1" t="str">
        <f t="shared" si="24"/>
        <v>PROWASTE-rt1089</v>
      </c>
      <c r="G529" s="1">
        <f t="shared" si="25"/>
        <v>0</v>
      </c>
      <c r="H529" s="1">
        <f t="shared" si="26"/>
        <v>0</v>
      </c>
      <c r="I529" s="1" t="b">
        <f>OR(LEFT(Table2[[#This Row],[rxn]],4)="RXN-",Table2[[#This Row],[rxn]]="BIOSYN-BIODILAERO")</f>
        <v>0</v>
      </c>
      <c r="J529" s="1" t="str">
        <f>IF(Table2[[#This Row],[In GSM?]],_xlfn.TEXTAFTER(Table2[[#This Row],[rxn]],"RXN-",,,,"BIOMASS_RT_CLIM"),"")</f>
        <v/>
      </c>
      <c r="K529" s="1" t="str">
        <f>IF(Table2[[#This Row],[In GSM?]],_xlfn.TEXTBEFORE(SUBSTITUTE(Table2[[#This Row],[rxn name]],"_REV-","_FWD-"),"_FWD-",,,,Table2[[#This Row],[rxn name]]),"")</f>
        <v/>
      </c>
      <c r="L529" s="1" t="str">
        <f>IF(Table2[[#This Row],[In GSM?]],_xlfn.TEXTBEFORE(_xlfn.TEXTAFTER(Table2[[#This Row],[rxn name]],Table2[[#This Row],[b4 FWD/REV]]&amp;"_",,,,"FWD"),"-",,,,"FWD"),"")</f>
        <v/>
      </c>
      <c r="M529" s="1" t="str" cm="1">
        <f t="array" ref="M529">IF(Table2[[#This Row],[In GSM?]],_xlfn.SWITCH(Table2[[#This Row],[dir]],"FWD",Table2[[#This Row],[max]],"REV",-Table2[[#This Row],[min]])/1000,"")</f>
        <v/>
      </c>
      <c r="N529" s="1" t="str" cm="1">
        <f t="array" ref="N529">IF(Table2[[#This Row],[In GSM?]],_xlfn.SWITCH(Table2[[#This Row],[dir]],"FWD",Table2[[#This Row],[min]],"REV",-Table2[[#This Row],[max]])/1000,"")</f>
        <v/>
      </c>
      <c r="V529" s="5"/>
    </row>
    <row r="530" spans="1:22" ht="17" x14ac:dyDescent="0.25">
      <c r="A530" t="s">
        <v>1631</v>
      </c>
      <c r="B530">
        <v>7.0949999999999995E-4</v>
      </c>
      <c r="C530">
        <v>1.9783476172414101</v>
      </c>
      <c r="E530" s="5" t="s">
        <v>288</v>
      </c>
      <c r="F530" s="1" t="str">
        <f t="shared" si="24"/>
        <v>PROWASTE-rt1127</v>
      </c>
      <c r="G530" s="1">
        <f t="shared" si="25"/>
        <v>0</v>
      </c>
      <c r="H530" s="1">
        <f t="shared" si="26"/>
        <v>0</v>
      </c>
      <c r="I530" s="1" t="b">
        <f>OR(LEFT(Table2[[#This Row],[rxn]],4)="RXN-",Table2[[#This Row],[rxn]]="BIOSYN-BIODILAERO")</f>
        <v>0</v>
      </c>
      <c r="J530" s="1" t="str">
        <f>IF(Table2[[#This Row],[In GSM?]],_xlfn.TEXTAFTER(Table2[[#This Row],[rxn]],"RXN-",,,,"BIOMASS_RT_CLIM"),"")</f>
        <v/>
      </c>
      <c r="K530" s="1" t="str">
        <f>IF(Table2[[#This Row],[In GSM?]],_xlfn.TEXTBEFORE(SUBSTITUTE(Table2[[#This Row],[rxn name]],"_REV-","_FWD-"),"_FWD-",,,,Table2[[#This Row],[rxn name]]),"")</f>
        <v/>
      </c>
      <c r="L530" s="1" t="str">
        <f>IF(Table2[[#This Row],[In GSM?]],_xlfn.TEXTBEFORE(_xlfn.TEXTAFTER(Table2[[#This Row],[rxn name]],Table2[[#This Row],[b4 FWD/REV]]&amp;"_",,,,"FWD"),"-",,,,"FWD"),"")</f>
        <v/>
      </c>
      <c r="M530" s="1" t="str" cm="1">
        <f t="array" ref="M530">IF(Table2[[#This Row],[In GSM?]],_xlfn.SWITCH(Table2[[#This Row],[dir]],"FWD",Table2[[#This Row],[max]],"REV",-Table2[[#This Row],[min]])/1000,"")</f>
        <v/>
      </c>
      <c r="N530" s="1" t="str" cm="1">
        <f t="array" ref="N530">IF(Table2[[#This Row],[In GSM?]],_xlfn.SWITCH(Table2[[#This Row],[dir]],"FWD",Table2[[#This Row],[min]],"REV",-Table2[[#This Row],[max]])/1000,"")</f>
        <v/>
      </c>
      <c r="V530" s="5"/>
    </row>
    <row r="531" spans="1:22" ht="17" x14ac:dyDescent="0.25">
      <c r="A531" t="s">
        <v>1632</v>
      </c>
      <c r="B531">
        <v>5.7081400000001198E-2</v>
      </c>
      <c r="C531">
        <v>157.878894487617</v>
      </c>
      <c r="E531" s="5" t="s">
        <v>289</v>
      </c>
      <c r="F531" s="1" t="str">
        <f t="shared" si="24"/>
        <v>PROWASTE-rt1131</v>
      </c>
      <c r="G531" s="1">
        <f t="shared" si="25"/>
        <v>0</v>
      </c>
      <c r="H531" s="1">
        <f t="shared" si="26"/>
        <v>0</v>
      </c>
      <c r="I531" s="1" t="b">
        <f>OR(LEFT(Table2[[#This Row],[rxn]],4)="RXN-",Table2[[#This Row],[rxn]]="BIOSYN-BIODILAERO")</f>
        <v>0</v>
      </c>
      <c r="J531" s="1" t="str">
        <f>IF(Table2[[#This Row],[In GSM?]],_xlfn.TEXTAFTER(Table2[[#This Row],[rxn]],"RXN-",,,,"BIOMASS_RT_CLIM"),"")</f>
        <v/>
      </c>
      <c r="K531" s="1" t="str">
        <f>IF(Table2[[#This Row],[In GSM?]],_xlfn.TEXTBEFORE(SUBSTITUTE(Table2[[#This Row],[rxn name]],"_REV-","_FWD-"),"_FWD-",,,,Table2[[#This Row],[rxn name]]),"")</f>
        <v/>
      </c>
      <c r="L531" s="1" t="str">
        <f>IF(Table2[[#This Row],[In GSM?]],_xlfn.TEXTBEFORE(_xlfn.TEXTAFTER(Table2[[#This Row],[rxn name]],Table2[[#This Row],[b4 FWD/REV]]&amp;"_",,,,"FWD"),"-",,,,"FWD"),"")</f>
        <v/>
      </c>
      <c r="M531" s="1" t="str" cm="1">
        <f t="array" ref="M531">IF(Table2[[#This Row],[In GSM?]],_xlfn.SWITCH(Table2[[#This Row],[dir]],"FWD",Table2[[#This Row],[max]],"REV",-Table2[[#This Row],[min]])/1000,"")</f>
        <v/>
      </c>
      <c r="N531" s="1" t="str" cm="1">
        <f t="array" ref="N531">IF(Table2[[#This Row],[In GSM?]],_xlfn.SWITCH(Table2[[#This Row],[dir]],"FWD",Table2[[#This Row],[min]],"REV",-Table2[[#This Row],[max]])/1000,"")</f>
        <v/>
      </c>
      <c r="V531" s="5"/>
    </row>
    <row r="532" spans="1:22" ht="17" x14ac:dyDescent="0.25">
      <c r="A532" t="s">
        <v>1633</v>
      </c>
      <c r="B532">
        <v>0</v>
      </c>
      <c r="C532">
        <v>157.732315087617</v>
      </c>
      <c r="E532" s="5" t="s">
        <v>290</v>
      </c>
      <c r="F532" s="1" t="str">
        <f t="shared" si="24"/>
        <v>PROWASTE-rt1145</v>
      </c>
      <c r="G532" s="1">
        <f t="shared" si="25"/>
        <v>0</v>
      </c>
      <c r="H532" s="1">
        <f t="shared" si="26"/>
        <v>0</v>
      </c>
      <c r="I532" s="1" t="b">
        <f>OR(LEFT(Table2[[#This Row],[rxn]],4)="RXN-",Table2[[#This Row],[rxn]]="BIOSYN-BIODILAERO")</f>
        <v>0</v>
      </c>
      <c r="J532" s="1" t="str">
        <f>IF(Table2[[#This Row],[In GSM?]],_xlfn.TEXTAFTER(Table2[[#This Row],[rxn]],"RXN-",,,,"BIOMASS_RT_CLIM"),"")</f>
        <v/>
      </c>
      <c r="K532" s="1" t="str">
        <f>IF(Table2[[#This Row],[In GSM?]],_xlfn.TEXTBEFORE(SUBSTITUTE(Table2[[#This Row],[rxn name]],"_REV-","_FWD-"),"_FWD-",,,,Table2[[#This Row],[rxn name]]),"")</f>
        <v/>
      </c>
      <c r="L532" s="1" t="str">
        <f>IF(Table2[[#This Row],[In GSM?]],_xlfn.TEXTBEFORE(_xlfn.TEXTAFTER(Table2[[#This Row],[rxn name]],Table2[[#This Row],[b4 FWD/REV]]&amp;"_",,,,"FWD"),"-",,,,"FWD"),"")</f>
        <v/>
      </c>
      <c r="M532" s="1" t="str" cm="1">
        <f t="array" ref="M532">IF(Table2[[#This Row],[In GSM?]],_xlfn.SWITCH(Table2[[#This Row],[dir]],"FWD",Table2[[#This Row],[max]],"REV",-Table2[[#This Row],[min]])/1000,"")</f>
        <v/>
      </c>
      <c r="N532" s="1" t="str" cm="1">
        <f t="array" ref="N532">IF(Table2[[#This Row],[In GSM?]],_xlfn.SWITCH(Table2[[#This Row],[dir]],"FWD",Table2[[#This Row],[min]],"REV",-Table2[[#This Row],[max]])/1000,"")</f>
        <v/>
      </c>
      <c r="V532" s="5"/>
    </row>
    <row r="533" spans="1:22" ht="17" x14ac:dyDescent="0.25">
      <c r="A533" t="s">
        <v>1634</v>
      </c>
      <c r="B533">
        <v>0</v>
      </c>
      <c r="C533">
        <v>0</v>
      </c>
      <c r="E533" s="5" t="s">
        <v>291</v>
      </c>
      <c r="F533" s="1" t="str">
        <f t="shared" si="24"/>
        <v>PROWASTE-rt1147</v>
      </c>
      <c r="G533" s="1">
        <f t="shared" si="25"/>
        <v>0</v>
      </c>
      <c r="H533" s="1">
        <f t="shared" si="26"/>
        <v>0</v>
      </c>
      <c r="I533" s="1" t="b">
        <f>OR(LEFT(Table2[[#This Row],[rxn]],4)="RXN-",Table2[[#This Row],[rxn]]="BIOSYN-BIODILAERO")</f>
        <v>0</v>
      </c>
      <c r="J533" s="1" t="str">
        <f>IF(Table2[[#This Row],[In GSM?]],_xlfn.TEXTAFTER(Table2[[#This Row],[rxn]],"RXN-",,,,"BIOMASS_RT_CLIM"),"")</f>
        <v/>
      </c>
      <c r="K533" s="1" t="str">
        <f>IF(Table2[[#This Row],[In GSM?]],_xlfn.TEXTBEFORE(SUBSTITUTE(Table2[[#This Row],[rxn name]],"_REV-","_FWD-"),"_FWD-",,,,Table2[[#This Row],[rxn name]]),"")</f>
        <v/>
      </c>
      <c r="L533" s="1" t="str">
        <f>IF(Table2[[#This Row],[In GSM?]],_xlfn.TEXTBEFORE(_xlfn.TEXTAFTER(Table2[[#This Row],[rxn name]],Table2[[#This Row],[b4 FWD/REV]]&amp;"_",,,,"FWD"),"-",,,,"FWD"),"")</f>
        <v/>
      </c>
      <c r="M533" s="1" t="str" cm="1">
        <f t="array" ref="M533">IF(Table2[[#This Row],[In GSM?]],_xlfn.SWITCH(Table2[[#This Row],[dir]],"FWD",Table2[[#This Row],[max]],"REV",-Table2[[#This Row],[min]])/1000,"")</f>
        <v/>
      </c>
      <c r="N533" s="1" t="str" cm="1">
        <f t="array" ref="N533">IF(Table2[[#This Row],[In GSM?]],_xlfn.SWITCH(Table2[[#This Row],[dir]],"FWD",Table2[[#This Row],[min]],"REV",-Table2[[#This Row],[max]])/1000,"")</f>
        <v/>
      </c>
      <c r="V533" s="5"/>
    </row>
    <row r="534" spans="1:22" ht="17" x14ac:dyDescent="0.25">
      <c r="A534" t="s">
        <v>1635</v>
      </c>
      <c r="B534">
        <v>0</v>
      </c>
      <c r="C534">
        <v>78.866867043808597</v>
      </c>
      <c r="E534" s="5" t="s">
        <v>292</v>
      </c>
      <c r="F534" s="1" t="str">
        <f t="shared" si="24"/>
        <v>PROWASTE-rt1153</v>
      </c>
      <c r="G534" s="1">
        <f t="shared" si="25"/>
        <v>0</v>
      </c>
      <c r="H534" s="1">
        <f t="shared" si="26"/>
        <v>0</v>
      </c>
      <c r="I534" s="1" t="b">
        <f>OR(LEFT(Table2[[#This Row],[rxn]],4)="RXN-",Table2[[#This Row],[rxn]]="BIOSYN-BIODILAERO")</f>
        <v>0</v>
      </c>
      <c r="J534" s="1" t="str">
        <f>IF(Table2[[#This Row],[In GSM?]],_xlfn.TEXTAFTER(Table2[[#This Row],[rxn]],"RXN-",,,,"BIOMASS_RT_CLIM"),"")</f>
        <v/>
      </c>
      <c r="K534" s="1" t="str">
        <f>IF(Table2[[#This Row],[In GSM?]],_xlfn.TEXTBEFORE(SUBSTITUTE(Table2[[#This Row],[rxn name]],"_REV-","_FWD-"),"_FWD-",,,,Table2[[#This Row],[rxn name]]),"")</f>
        <v/>
      </c>
      <c r="L534" s="1" t="str">
        <f>IF(Table2[[#This Row],[In GSM?]],_xlfn.TEXTBEFORE(_xlfn.TEXTAFTER(Table2[[#This Row],[rxn name]],Table2[[#This Row],[b4 FWD/REV]]&amp;"_",,,,"FWD"),"-",,,,"FWD"),"")</f>
        <v/>
      </c>
      <c r="M534" s="1" t="str" cm="1">
        <f t="array" ref="M534">IF(Table2[[#This Row],[In GSM?]],_xlfn.SWITCH(Table2[[#This Row],[dir]],"FWD",Table2[[#This Row],[max]],"REV",-Table2[[#This Row],[min]])/1000,"")</f>
        <v/>
      </c>
      <c r="N534" s="1" t="str" cm="1">
        <f t="array" ref="N534">IF(Table2[[#This Row],[In GSM?]],_xlfn.SWITCH(Table2[[#This Row],[dir]],"FWD",Table2[[#This Row],[min]],"REV",-Table2[[#This Row],[max]])/1000,"")</f>
        <v/>
      </c>
      <c r="V534" s="5"/>
    </row>
    <row r="535" spans="1:22" ht="17" x14ac:dyDescent="0.25">
      <c r="A535" t="s">
        <v>1636</v>
      </c>
      <c r="B535">
        <v>0</v>
      </c>
      <c r="C535">
        <v>157.732315087617</v>
      </c>
      <c r="E535" s="5" t="s">
        <v>293</v>
      </c>
      <c r="F535" s="1" t="str">
        <f t="shared" si="24"/>
        <v>PROWASTE-rt1163</v>
      </c>
      <c r="G535" s="1">
        <f t="shared" si="25"/>
        <v>0</v>
      </c>
      <c r="H535" s="1">
        <f t="shared" si="26"/>
        <v>0</v>
      </c>
      <c r="I535" s="1" t="b">
        <f>OR(LEFT(Table2[[#This Row],[rxn]],4)="RXN-",Table2[[#This Row],[rxn]]="BIOSYN-BIODILAERO")</f>
        <v>0</v>
      </c>
      <c r="J535" s="1" t="str">
        <f>IF(Table2[[#This Row],[In GSM?]],_xlfn.TEXTAFTER(Table2[[#This Row],[rxn]],"RXN-",,,,"BIOMASS_RT_CLIM"),"")</f>
        <v/>
      </c>
      <c r="K535" s="1" t="str">
        <f>IF(Table2[[#This Row],[In GSM?]],_xlfn.TEXTBEFORE(SUBSTITUTE(Table2[[#This Row],[rxn name]],"_REV-","_FWD-"),"_FWD-",,,,Table2[[#This Row],[rxn name]]),"")</f>
        <v/>
      </c>
      <c r="L535" s="1" t="str">
        <f>IF(Table2[[#This Row],[In GSM?]],_xlfn.TEXTBEFORE(_xlfn.TEXTAFTER(Table2[[#This Row],[rxn name]],Table2[[#This Row],[b4 FWD/REV]]&amp;"_",,,,"FWD"),"-",,,,"FWD"),"")</f>
        <v/>
      </c>
      <c r="M535" s="1" t="str" cm="1">
        <f t="array" ref="M535">IF(Table2[[#This Row],[In GSM?]],_xlfn.SWITCH(Table2[[#This Row],[dir]],"FWD",Table2[[#This Row],[max]],"REV",-Table2[[#This Row],[min]])/1000,"")</f>
        <v/>
      </c>
      <c r="N535" s="1" t="str" cm="1">
        <f t="array" ref="N535">IF(Table2[[#This Row],[In GSM?]],_xlfn.SWITCH(Table2[[#This Row],[dir]],"FWD",Table2[[#This Row],[min]],"REV",-Table2[[#This Row],[max]])/1000,"")</f>
        <v/>
      </c>
      <c r="V535" s="5"/>
    </row>
    <row r="536" spans="1:22" ht="17" x14ac:dyDescent="0.25">
      <c r="A536" t="s">
        <v>1637</v>
      </c>
      <c r="B536">
        <v>0</v>
      </c>
      <c r="C536">
        <v>157.732315087617</v>
      </c>
      <c r="E536" s="5" t="s">
        <v>294</v>
      </c>
      <c r="F536" s="1" t="str">
        <f t="shared" si="24"/>
        <v>PROWASTE-rt1168</v>
      </c>
      <c r="G536" s="1">
        <f t="shared" si="25"/>
        <v>0</v>
      </c>
      <c r="H536" s="1">
        <f t="shared" si="26"/>
        <v>0</v>
      </c>
      <c r="I536" s="1" t="b">
        <f>OR(LEFT(Table2[[#This Row],[rxn]],4)="RXN-",Table2[[#This Row],[rxn]]="BIOSYN-BIODILAERO")</f>
        <v>0</v>
      </c>
      <c r="J536" s="1" t="str">
        <f>IF(Table2[[#This Row],[In GSM?]],_xlfn.TEXTAFTER(Table2[[#This Row],[rxn]],"RXN-",,,,"BIOMASS_RT_CLIM"),"")</f>
        <v/>
      </c>
      <c r="K536" s="1" t="str">
        <f>IF(Table2[[#This Row],[In GSM?]],_xlfn.TEXTBEFORE(SUBSTITUTE(Table2[[#This Row],[rxn name]],"_REV-","_FWD-"),"_FWD-",,,,Table2[[#This Row],[rxn name]]),"")</f>
        <v/>
      </c>
      <c r="L536" s="1" t="str">
        <f>IF(Table2[[#This Row],[In GSM?]],_xlfn.TEXTBEFORE(_xlfn.TEXTAFTER(Table2[[#This Row],[rxn name]],Table2[[#This Row],[b4 FWD/REV]]&amp;"_",,,,"FWD"),"-",,,,"FWD"),"")</f>
        <v/>
      </c>
      <c r="M536" s="1" t="str" cm="1">
        <f t="array" ref="M536">IF(Table2[[#This Row],[In GSM?]],_xlfn.SWITCH(Table2[[#This Row],[dir]],"FWD",Table2[[#This Row],[max]],"REV",-Table2[[#This Row],[min]])/1000,"")</f>
        <v/>
      </c>
      <c r="N536" s="1" t="str" cm="1">
        <f t="array" ref="N536">IF(Table2[[#This Row],[In GSM?]],_xlfn.SWITCH(Table2[[#This Row],[dir]],"FWD",Table2[[#This Row],[min]],"REV",-Table2[[#This Row],[max]])/1000,"")</f>
        <v/>
      </c>
      <c r="V536" s="5"/>
    </row>
    <row r="537" spans="1:22" ht="17" x14ac:dyDescent="0.25">
      <c r="A537" t="s">
        <v>1638</v>
      </c>
      <c r="B537">
        <v>0</v>
      </c>
      <c r="C537">
        <v>157.732315087617</v>
      </c>
      <c r="E537" s="5" t="s">
        <v>295</v>
      </c>
      <c r="F537" s="1" t="str">
        <f t="shared" si="24"/>
        <v>PROWASTE-rt1169</v>
      </c>
      <c r="G537" s="1">
        <f t="shared" si="25"/>
        <v>0</v>
      </c>
      <c r="H537" s="1">
        <f t="shared" si="26"/>
        <v>0</v>
      </c>
      <c r="I537" s="1" t="b">
        <f>OR(LEFT(Table2[[#This Row],[rxn]],4)="RXN-",Table2[[#This Row],[rxn]]="BIOSYN-BIODILAERO")</f>
        <v>0</v>
      </c>
      <c r="J537" s="1" t="str">
        <f>IF(Table2[[#This Row],[In GSM?]],_xlfn.TEXTAFTER(Table2[[#This Row],[rxn]],"RXN-",,,,"BIOMASS_RT_CLIM"),"")</f>
        <v/>
      </c>
      <c r="K537" s="1" t="str">
        <f>IF(Table2[[#This Row],[In GSM?]],_xlfn.TEXTBEFORE(SUBSTITUTE(Table2[[#This Row],[rxn name]],"_REV-","_FWD-"),"_FWD-",,,,Table2[[#This Row],[rxn name]]),"")</f>
        <v/>
      </c>
      <c r="L537" s="1" t="str">
        <f>IF(Table2[[#This Row],[In GSM?]],_xlfn.TEXTBEFORE(_xlfn.TEXTAFTER(Table2[[#This Row],[rxn name]],Table2[[#This Row],[b4 FWD/REV]]&amp;"_",,,,"FWD"),"-",,,,"FWD"),"")</f>
        <v/>
      </c>
      <c r="M537" s="1" t="str" cm="1">
        <f t="array" ref="M537">IF(Table2[[#This Row],[In GSM?]],_xlfn.SWITCH(Table2[[#This Row],[dir]],"FWD",Table2[[#This Row],[max]],"REV",-Table2[[#This Row],[min]])/1000,"")</f>
        <v/>
      </c>
      <c r="N537" s="1" t="str" cm="1">
        <f t="array" ref="N537">IF(Table2[[#This Row],[In GSM?]],_xlfn.SWITCH(Table2[[#This Row],[dir]],"FWD",Table2[[#This Row],[min]],"REV",-Table2[[#This Row],[max]])/1000,"")</f>
        <v/>
      </c>
      <c r="V537" s="5"/>
    </row>
    <row r="538" spans="1:22" ht="17" x14ac:dyDescent="0.25">
      <c r="A538" t="s">
        <v>1639</v>
      </c>
      <c r="B538">
        <v>0</v>
      </c>
      <c r="C538">
        <v>157.732315087617</v>
      </c>
      <c r="E538" s="5" t="s">
        <v>296</v>
      </c>
      <c r="F538" s="1" t="str">
        <f t="shared" si="24"/>
        <v>PROWASTE-rt1203</v>
      </c>
      <c r="G538" s="1">
        <f t="shared" si="25"/>
        <v>0</v>
      </c>
      <c r="H538" s="1">
        <f t="shared" si="26"/>
        <v>0</v>
      </c>
      <c r="I538" s="1" t="b">
        <f>OR(LEFT(Table2[[#This Row],[rxn]],4)="RXN-",Table2[[#This Row],[rxn]]="BIOSYN-BIODILAERO")</f>
        <v>0</v>
      </c>
      <c r="J538" s="1" t="str">
        <f>IF(Table2[[#This Row],[In GSM?]],_xlfn.TEXTAFTER(Table2[[#This Row],[rxn]],"RXN-",,,,"BIOMASS_RT_CLIM"),"")</f>
        <v/>
      </c>
      <c r="K538" s="1" t="str">
        <f>IF(Table2[[#This Row],[In GSM?]],_xlfn.TEXTBEFORE(SUBSTITUTE(Table2[[#This Row],[rxn name]],"_REV-","_FWD-"),"_FWD-",,,,Table2[[#This Row],[rxn name]]),"")</f>
        <v/>
      </c>
      <c r="L538" s="1" t="str">
        <f>IF(Table2[[#This Row],[In GSM?]],_xlfn.TEXTBEFORE(_xlfn.TEXTAFTER(Table2[[#This Row],[rxn name]],Table2[[#This Row],[b4 FWD/REV]]&amp;"_",,,,"FWD"),"-",,,,"FWD"),"")</f>
        <v/>
      </c>
      <c r="M538" s="1" t="str" cm="1">
        <f t="array" ref="M538">IF(Table2[[#This Row],[In GSM?]],_xlfn.SWITCH(Table2[[#This Row],[dir]],"FWD",Table2[[#This Row],[max]],"REV",-Table2[[#This Row],[min]])/1000,"")</f>
        <v/>
      </c>
      <c r="N538" s="1" t="str" cm="1">
        <f t="array" ref="N538">IF(Table2[[#This Row],[In GSM?]],_xlfn.SWITCH(Table2[[#This Row],[dir]],"FWD",Table2[[#This Row],[min]],"REV",-Table2[[#This Row],[max]])/1000,"")</f>
        <v/>
      </c>
      <c r="V538" s="5"/>
    </row>
    <row r="539" spans="1:22" ht="17" x14ac:dyDescent="0.25">
      <c r="A539" t="s">
        <v>1640</v>
      </c>
      <c r="B539">
        <v>0</v>
      </c>
      <c r="C539">
        <v>0</v>
      </c>
      <c r="E539" s="5" t="s">
        <v>297</v>
      </c>
      <c r="F539" s="1" t="str">
        <f t="shared" si="24"/>
        <v>PROWASTE-rt1206</v>
      </c>
      <c r="G539" s="1">
        <f t="shared" si="25"/>
        <v>0</v>
      </c>
      <c r="H539" s="1">
        <f t="shared" si="26"/>
        <v>0</v>
      </c>
      <c r="I539" s="1" t="b">
        <f>OR(LEFT(Table2[[#This Row],[rxn]],4)="RXN-",Table2[[#This Row],[rxn]]="BIOSYN-BIODILAERO")</f>
        <v>0</v>
      </c>
      <c r="J539" s="1" t="str">
        <f>IF(Table2[[#This Row],[In GSM?]],_xlfn.TEXTAFTER(Table2[[#This Row],[rxn]],"RXN-",,,,"BIOMASS_RT_CLIM"),"")</f>
        <v/>
      </c>
      <c r="K539" s="1" t="str">
        <f>IF(Table2[[#This Row],[In GSM?]],_xlfn.TEXTBEFORE(SUBSTITUTE(Table2[[#This Row],[rxn name]],"_REV-","_FWD-"),"_FWD-",,,,Table2[[#This Row],[rxn name]]),"")</f>
        <v/>
      </c>
      <c r="L539" s="1" t="str">
        <f>IF(Table2[[#This Row],[In GSM?]],_xlfn.TEXTBEFORE(_xlfn.TEXTAFTER(Table2[[#This Row],[rxn name]],Table2[[#This Row],[b4 FWD/REV]]&amp;"_",,,,"FWD"),"-",,,,"FWD"),"")</f>
        <v/>
      </c>
      <c r="M539" s="1" t="str" cm="1">
        <f t="array" ref="M539">IF(Table2[[#This Row],[In GSM?]],_xlfn.SWITCH(Table2[[#This Row],[dir]],"FWD",Table2[[#This Row],[max]],"REV",-Table2[[#This Row],[min]])/1000,"")</f>
        <v/>
      </c>
      <c r="N539" s="1" t="str" cm="1">
        <f t="array" ref="N539">IF(Table2[[#This Row],[In GSM?]],_xlfn.SWITCH(Table2[[#This Row],[dir]],"FWD",Table2[[#This Row],[min]],"REV",-Table2[[#This Row],[max]])/1000,"")</f>
        <v/>
      </c>
      <c r="V539" s="5"/>
    </row>
    <row r="540" spans="1:22" ht="17" x14ac:dyDescent="0.25">
      <c r="A540" t="s">
        <v>1641</v>
      </c>
      <c r="B540">
        <v>0.14548159999999999</v>
      </c>
      <c r="C540">
        <v>157.96798418761699</v>
      </c>
      <c r="E540" s="5" t="s">
        <v>298</v>
      </c>
      <c r="F540" s="1" t="str">
        <f t="shared" si="24"/>
        <v>PROWASTE-rt1221</v>
      </c>
      <c r="G540" s="1">
        <f t="shared" si="25"/>
        <v>0</v>
      </c>
      <c r="H540" s="1">
        <f t="shared" si="26"/>
        <v>0</v>
      </c>
      <c r="I540" s="1" t="b">
        <f>OR(LEFT(Table2[[#This Row],[rxn]],4)="RXN-",Table2[[#This Row],[rxn]]="BIOSYN-BIODILAERO")</f>
        <v>0</v>
      </c>
      <c r="J540" s="1" t="str">
        <f>IF(Table2[[#This Row],[In GSM?]],_xlfn.TEXTAFTER(Table2[[#This Row],[rxn]],"RXN-",,,,"BIOMASS_RT_CLIM"),"")</f>
        <v/>
      </c>
      <c r="K540" s="1" t="str">
        <f>IF(Table2[[#This Row],[In GSM?]],_xlfn.TEXTBEFORE(SUBSTITUTE(Table2[[#This Row],[rxn name]],"_REV-","_FWD-"),"_FWD-",,,,Table2[[#This Row],[rxn name]]),"")</f>
        <v/>
      </c>
      <c r="L540" s="1" t="str">
        <f>IF(Table2[[#This Row],[In GSM?]],_xlfn.TEXTBEFORE(_xlfn.TEXTAFTER(Table2[[#This Row],[rxn name]],Table2[[#This Row],[b4 FWD/REV]]&amp;"_",,,,"FWD"),"-",,,,"FWD"),"")</f>
        <v/>
      </c>
      <c r="M540" s="1" t="str" cm="1">
        <f t="array" ref="M540">IF(Table2[[#This Row],[In GSM?]],_xlfn.SWITCH(Table2[[#This Row],[dir]],"FWD",Table2[[#This Row],[max]],"REV",-Table2[[#This Row],[min]])/1000,"")</f>
        <v/>
      </c>
      <c r="N540" s="1" t="str" cm="1">
        <f t="array" ref="N540">IF(Table2[[#This Row],[In GSM?]],_xlfn.SWITCH(Table2[[#This Row],[dir]],"FWD",Table2[[#This Row],[min]],"REV",-Table2[[#This Row],[max]])/1000,"")</f>
        <v/>
      </c>
      <c r="V540" s="5"/>
    </row>
    <row r="541" spans="1:22" ht="17" x14ac:dyDescent="0.25">
      <c r="A541" t="s">
        <v>1642</v>
      </c>
      <c r="B541">
        <v>0</v>
      </c>
      <c r="C541">
        <v>0</v>
      </c>
      <c r="E541" s="5" t="s">
        <v>299</v>
      </c>
      <c r="F541" s="1" t="str">
        <f t="shared" si="24"/>
        <v>PROWASTE-rt1228</v>
      </c>
      <c r="G541" s="1">
        <f t="shared" si="25"/>
        <v>0</v>
      </c>
      <c r="H541" s="1">
        <f t="shared" si="26"/>
        <v>0</v>
      </c>
      <c r="I541" s="1" t="b">
        <f>OR(LEFT(Table2[[#This Row],[rxn]],4)="RXN-",Table2[[#This Row],[rxn]]="BIOSYN-BIODILAERO")</f>
        <v>0</v>
      </c>
      <c r="J541" s="1" t="str">
        <f>IF(Table2[[#This Row],[In GSM?]],_xlfn.TEXTAFTER(Table2[[#This Row],[rxn]],"RXN-",,,,"BIOMASS_RT_CLIM"),"")</f>
        <v/>
      </c>
      <c r="K541" s="1" t="str">
        <f>IF(Table2[[#This Row],[In GSM?]],_xlfn.TEXTBEFORE(SUBSTITUTE(Table2[[#This Row],[rxn name]],"_REV-","_FWD-"),"_FWD-",,,,Table2[[#This Row],[rxn name]]),"")</f>
        <v/>
      </c>
      <c r="L541" s="1" t="str">
        <f>IF(Table2[[#This Row],[In GSM?]],_xlfn.TEXTBEFORE(_xlfn.TEXTAFTER(Table2[[#This Row],[rxn name]],Table2[[#This Row],[b4 FWD/REV]]&amp;"_",,,,"FWD"),"-",,,,"FWD"),"")</f>
        <v/>
      </c>
      <c r="M541" s="1" t="str" cm="1">
        <f t="array" ref="M541">IF(Table2[[#This Row],[In GSM?]],_xlfn.SWITCH(Table2[[#This Row],[dir]],"FWD",Table2[[#This Row],[max]],"REV",-Table2[[#This Row],[min]])/1000,"")</f>
        <v/>
      </c>
      <c r="N541" s="1" t="str" cm="1">
        <f t="array" ref="N541">IF(Table2[[#This Row],[In GSM?]],_xlfn.SWITCH(Table2[[#This Row],[dir]],"FWD",Table2[[#This Row],[min]],"REV",-Table2[[#This Row],[max]])/1000,"")</f>
        <v/>
      </c>
      <c r="V541" s="5"/>
    </row>
    <row r="542" spans="1:22" ht="17" x14ac:dyDescent="0.25">
      <c r="A542" t="s">
        <v>1643</v>
      </c>
      <c r="B542">
        <v>0</v>
      </c>
      <c r="C542">
        <v>2.7729402877045901</v>
      </c>
      <c r="E542" s="5" t="s">
        <v>300</v>
      </c>
      <c r="F542" s="1" t="str">
        <f t="shared" si="24"/>
        <v>PROWASTE-rt1254</v>
      </c>
      <c r="G542" s="1">
        <f t="shared" si="25"/>
        <v>0</v>
      </c>
      <c r="H542" s="1">
        <f t="shared" si="26"/>
        <v>0</v>
      </c>
      <c r="I542" s="1" t="b">
        <f>OR(LEFT(Table2[[#This Row],[rxn]],4)="RXN-",Table2[[#This Row],[rxn]]="BIOSYN-BIODILAERO")</f>
        <v>0</v>
      </c>
      <c r="J542" s="1" t="str">
        <f>IF(Table2[[#This Row],[In GSM?]],_xlfn.TEXTAFTER(Table2[[#This Row],[rxn]],"RXN-",,,,"BIOMASS_RT_CLIM"),"")</f>
        <v/>
      </c>
      <c r="K542" s="1" t="str">
        <f>IF(Table2[[#This Row],[In GSM?]],_xlfn.TEXTBEFORE(SUBSTITUTE(Table2[[#This Row],[rxn name]],"_REV-","_FWD-"),"_FWD-",,,,Table2[[#This Row],[rxn name]]),"")</f>
        <v/>
      </c>
      <c r="L542" s="1" t="str">
        <f>IF(Table2[[#This Row],[In GSM?]],_xlfn.TEXTBEFORE(_xlfn.TEXTAFTER(Table2[[#This Row],[rxn name]],Table2[[#This Row],[b4 FWD/REV]]&amp;"_",,,,"FWD"),"-",,,,"FWD"),"")</f>
        <v/>
      </c>
      <c r="M542" s="1" t="str" cm="1">
        <f t="array" ref="M542">IF(Table2[[#This Row],[In GSM?]],_xlfn.SWITCH(Table2[[#This Row],[dir]],"FWD",Table2[[#This Row],[max]],"REV",-Table2[[#This Row],[min]])/1000,"")</f>
        <v/>
      </c>
      <c r="N542" s="1" t="str" cm="1">
        <f t="array" ref="N542">IF(Table2[[#This Row],[In GSM?]],_xlfn.SWITCH(Table2[[#This Row],[dir]],"FWD",Table2[[#This Row],[min]],"REV",-Table2[[#This Row],[max]])/1000,"")</f>
        <v/>
      </c>
      <c r="V542" s="5"/>
    </row>
    <row r="543" spans="1:22" ht="17" x14ac:dyDescent="0.25">
      <c r="A543" t="s">
        <v>1644</v>
      </c>
      <c r="B543">
        <v>0</v>
      </c>
      <c r="C543">
        <v>0</v>
      </c>
      <c r="E543" s="5" t="s">
        <v>301</v>
      </c>
      <c r="F543" s="1" t="str">
        <f t="shared" si="24"/>
        <v>PROWASTE-rt1267</v>
      </c>
      <c r="G543" s="1">
        <f t="shared" si="25"/>
        <v>0</v>
      </c>
      <c r="H543" s="1">
        <f t="shared" si="26"/>
        <v>0</v>
      </c>
      <c r="I543" s="1" t="b">
        <f>OR(LEFT(Table2[[#This Row],[rxn]],4)="RXN-",Table2[[#This Row],[rxn]]="BIOSYN-BIODILAERO")</f>
        <v>0</v>
      </c>
      <c r="J543" s="1" t="str">
        <f>IF(Table2[[#This Row],[In GSM?]],_xlfn.TEXTAFTER(Table2[[#This Row],[rxn]],"RXN-",,,,"BIOMASS_RT_CLIM"),"")</f>
        <v/>
      </c>
      <c r="K543" s="1" t="str">
        <f>IF(Table2[[#This Row],[In GSM?]],_xlfn.TEXTBEFORE(SUBSTITUTE(Table2[[#This Row],[rxn name]],"_REV-","_FWD-"),"_FWD-",,,,Table2[[#This Row],[rxn name]]),"")</f>
        <v/>
      </c>
      <c r="L543" s="1" t="str">
        <f>IF(Table2[[#This Row],[In GSM?]],_xlfn.TEXTBEFORE(_xlfn.TEXTAFTER(Table2[[#This Row],[rxn name]],Table2[[#This Row],[b4 FWD/REV]]&amp;"_",,,,"FWD"),"-",,,,"FWD"),"")</f>
        <v/>
      </c>
      <c r="M543" s="1" t="str" cm="1">
        <f t="array" ref="M543">IF(Table2[[#This Row],[In GSM?]],_xlfn.SWITCH(Table2[[#This Row],[dir]],"FWD",Table2[[#This Row],[max]],"REV",-Table2[[#This Row],[min]])/1000,"")</f>
        <v/>
      </c>
      <c r="N543" s="1" t="str" cm="1">
        <f t="array" ref="N543">IF(Table2[[#This Row],[In GSM?]],_xlfn.SWITCH(Table2[[#This Row],[dir]],"FWD",Table2[[#This Row],[min]],"REV",-Table2[[#This Row],[max]])/1000,"")</f>
        <v/>
      </c>
      <c r="V543" s="5"/>
    </row>
    <row r="544" spans="1:22" ht="17" x14ac:dyDescent="0.25">
      <c r="A544" t="s">
        <v>1645</v>
      </c>
      <c r="B544">
        <v>1.52604E-2</v>
      </c>
      <c r="C544">
        <v>29.495035804901299</v>
      </c>
      <c r="E544" s="5" t="s">
        <v>302</v>
      </c>
      <c r="F544" s="1" t="str">
        <f t="shared" si="24"/>
        <v>PROWASTE-rt1269</v>
      </c>
      <c r="G544" s="1">
        <f t="shared" si="25"/>
        <v>0</v>
      </c>
      <c r="H544" s="1">
        <f t="shared" si="26"/>
        <v>0</v>
      </c>
      <c r="I544" s="1" t="b">
        <f>OR(LEFT(Table2[[#This Row],[rxn]],4)="RXN-",Table2[[#This Row],[rxn]]="BIOSYN-BIODILAERO")</f>
        <v>0</v>
      </c>
      <c r="J544" s="1" t="str">
        <f>IF(Table2[[#This Row],[In GSM?]],_xlfn.TEXTAFTER(Table2[[#This Row],[rxn]],"RXN-",,,,"BIOMASS_RT_CLIM"),"")</f>
        <v/>
      </c>
      <c r="K544" s="1" t="str">
        <f>IF(Table2[[#This Row],[In GSM?]],_xlfn.TEXTBEFORE(SUBSTITUTE(Table2[[#This Row],[rxn name]],"_REV-","_FWD-"),"_FWD-",,,,Table2[[#This Row],[rxn name]]),"")</f>
        <v/>
      </c>
      <c r="L544" s="1" t="str">
        <f>IF(Table2[[#This Row],[In GSM?]],_xlfn.TEXTBEFORE(_xlfn.TEXTAFTER(Table2[[#This Row],[rxn name]],Table2[[#This Row],[b4 FWD/REV]]&amp;"_",,,,"FWD"),"-",,,,"FWD"),"")</f>
        <v/>
      </c>
      <c r="M544" s="1" t="str" cm="1">
        <f t="array" ref="M544">IF(Table2[[#This Row],[In GSM?]],_xlfn.SWITCH(Table2[[#This Row],[dir]],"FWD",Table2[[#This Row],[max]],"REV",-Table2[[#This Row],[min]])/1000,"")</f>
        <v/>
      </c>
      <c r="N544" s="1" t="str" cm="1">
        <f t="array" ref="N544">IF(Table2[[#This Row],[In GSM?]],_xlfn.SWITCH(Table2[[#This Row],[dir]],"FWD",Table2[[#This Row],[min]],"REV",-Table2[[#This Row],[max]])/1000,"")</f>
        <v/>
      </c>
      <c r="V544" s="5"/>
    </row>
    <row r="545" spans="1:22" ht="17" x14ac:dyDescent="0.25">
      <c r="A545" t="s">
        <v>1646</v>
      </c>
      <c r="B545" s="2">
        <v>1.0000000000002999E-5</v>
      </c>
      <c r="C545">
        <v>3.5933814901811298</v>
      </c>
      <c r="E545" s="5" t="s">
        <v>303</v>
      </c>
      <c r="F545" s="1" t="str">
        <f t="shared" si="24"/>
        <v>PROWASTE-rt1271</v>
      </c>
      <c r="G545" s="1">
        <f t="shared" si="25"/>
        <v>0</v>
      </c>
      <c r="H545" s="1">
        <f t="shared" si="26"/>
        <v>0</v>
      </c>
      <c r="I545" s="1" t="b">
        <f>OR(LEFT(Table2[[#This Row],[rxn]],4)="RXN-",Table2[[#This Row],[rxn]]="BIOSYN-BIODILAERO")</f>
        <v>0</v>
      </c>
      <c r="J545" s="1" t="str">
        <f>IF(Table2[[#This Row],[In GSM?]],_xlfn.TEXTAFTER(Table2[[#This Row],[rxn]],"RXN-",,,,"BIOMASS_RT_CLIM"),"")</f>
        <v/>
      </c>
      <c r="K545" s="1" t="str">
        <f>IF(Table2[[#This Row],[In GSM?]],_xlfn.TEXTBEFORE(SUBSTITUTE(Table2[[#This Row],[rxn name]],"_REV-","_FWD-"),"_FWD-",,,,Table2[[#This Row],[rxn name]]),"")</f>
        <v/>
      </c>
      <c r="L545" s="1" t="str">
        <f>IF(Table2[[#This Row],[In GSM?]],_xlfn.TEXTBEFORE(_xlfn.TEXTAFTER(Table2[[#This Row],[rxn name]],Table2[[#This Row],[b4 FWD/REV]]&amp;"_",,,,"FWD"),"-",,,,"FWD"),"")</f>
        <v/>
      </c>
      <c r="M545" s="1" t="str" cm="1">
        <f t="array" ref="M545">IF(Table2[[#This Row],[In GSM?]],_xlfn.SWITCH(Table2[[#This Row],[dir]],"FWD",Table2[[#This Row],[max]],"REV",-Table2[[#This Row],[min]])/1000,"")</f>
        <v/>
      </c>
      <c r="N545" s="1" t="str" cm="1">
        <f t="array" ref="N545">IF(Table2[[#This Row],[In GSM?]],_xlfn.SWITCH(Table2[[#This Row],[dir]],"FWD",Table2[[#This Row],[min]],"REV",-Table2[[#This Row],[max]])/1000,"")</f>
        <v/>
      </c>
      <c r="V545" s="5"/>
    </row>
    <row r="546" spans="1:22" ht="17" x14ac:dyDescent="0.25">
      <c r="A546" t="s">
        <v>1647</v>
      </c>
      <c r="B546">
        <v>1.52704E-2</v>
      </c>
      <c r="C546">
        <v>11.32615088909</v>
      </c>
      <c r="E546" s="5" t="s">
        <v>304</v>
      </c>
      <c r="F546" s="1" t="str">
        <f t="shared" si="24"/>
        <v>PROWASTE-rt1276</v>
      </c>
      <c r="G546" s="1">
        <f t="shared" si="25"/>
        <v>0</v>
      </c>
      <c r="H546" s="1">
        <f t="shared" si="26"/>
        <v>0</v>
      </c>
      <c r="I546" s="1" t="b">
        <f>OR(LEFT(Table2[[#This Row],[rxn]],4)="RXN-",Table2[[#This Row],[rxn]]="BIOSYN-BIODILAERO")</f>
        <v>0</v>
      </c>
      <c r="J546" s="1" t="str">
        <f>IF(Table2[[#This Row],[In GSM?]],_xlfn.TEXTAFTER(Table2[[#This Row],[rxn]],"RXN-",,,,"BIOMASS_RT_CLIM"),"")</f>
        <v/>
      </c>
      <c r="K546" s="1" t="str">
        <f>IF(Table2[[#This Row],[In GSM?]],_xlfn.TEXTBEFORE(SUBSTITUTE(Table2[[#This Row],[rxn name]],"_REV-","_FWD-"),"_FWD-",,,,Table2[[#This Row],[rxn name]]),"")</f>
        <v/>
      </c>
      <c r="L546" s="1" t="str">
        <f>IF(Table2[[#This Row],[In GSM?]],_xlfn.TEXTBEFORE(_xlfn.TEXTAFTER(Table2[[#This Row],[rxn name]],Table2[[#This Row],[b4 FWD/REV]]&amp;"_",,,,"FWD"),"-",,,,"FWD"),"")</f>
        <v/>
      </c>
      <c r="M546" s="1" t="str" cm="1">
        <f t="array" ref="M546">IF(Table2[[#This Row],[In GSM?]],_xlfn.SWITCH(Table2[[#This Row],[dir]],"FWD",Table2[[#This Row],[max]],"REV",-Table2[[#This Row],[min]])/1000,"")</f>
        <v/>
      </c>
      <c r="N546" s="1" t="str" cm="1">
        <f t="array" ref="N546">IF(Table2[[#This Row],[In GSM?]],_xlfn.SWITCH(Table2[[#This Row],[dir]],"FWD",Table2[[#This Row],[min]],"REV",-Table2[[#This Row],[max]])/1000,"")</f>
        <v/>
      </c>
      <c r="V546" s="5"/>
    </row>
    <row r="547" spans="1:22" ht="17" x14ac:dyDescent="0.25">
      <c r="A547" t="s">
        <v>1648</v>
      </c>
      <c r="B547">
        <v>0</v>
      </c>
      <c r="C547">
        <v>11.31088048909</v>
      </c>
      <c r="E547" s="5" t="s">
        <v>305</v>
      </c>
      <c r="F547" s="1" t="str">
        <f t="shared" si="24"/>
        <v>PROWASTE-rt1296</v>
      </c>
      <c r="G547" s="1">
        <f t="shared" si="25"/>
        <v>0</v>
      </c>
      <c r="H547" s="1">
        <f t="shared" si="26"/>
        <v>0</v>
      </c>
      <c r="I547" s="1" t="b">
        <f>OR(LEFT(Table2[[#This Row],[rxn]],4)="RXN-",Table2[[#This Row],[rxn]]="BIOSYN-BIODILAERO")</f>
        <v>0</v>
      </c>
      <c r="J547" s="1" t="str">
        <f>IF(Table2[[#This Row],[In GSM?]],_xlfn.TEXTAFTER(Table2[[#This Row],[rxn]],"RXN-",,,,"BIOMASS_RT_CLIM"),"")</f>
        <v/>
      </c>
      <c r="K547" s="1" t="str">
        <f>IF(Table2[[#This Row],[In GSM?]],_xlfn.TEXTBEFORE(SUBSTITUTE(Table2[[#This Row],[rxn name]],"_REV-","_FWD-"),"_FWD-",,,,Table2[[#This Row],[rxn name]]),"")</f>
        <v/>
      </c>
      <c r="L547" s="1" t="str">
        <f>IF(Table2[[#This Row],[In GSM?]],_xlfn.TEXTBEFORE(_xlfn.TEXTAFTER(Table2[[#This Row],[rxn name]],Table2[[#This Row],[b4 FWD/REV]]&amp;"_",,,,"FWD"),"-",,,,"FWD"),"")</f>
        <v/>
      </c>
      <c r="M547" s="1" t="str" cm="1">
        <f t="array" ref="M547">IF(Table2[[#This Row],[In GSM?]],_xlfn.SWITCH(Table2[[#This Row],[dir]],"FWD",Table2[[#This Row],[max]],"REV",-Table2[[#This Row],[min]])/1000,"")</f>
        <v/>
      </c>
      <c r="N547" s="1" t="str" cm="1">
        <f t="array" ref="N547">IF(Table2[[#This Row],[In GSM?]],_xlfn.SWITCH(Table2[[#This Row],[dir]],"FWD",Table2[[#This Row],[min]],"REV",-Table2[[#This Row],[max]])/1000,"")</f>
        <v/>
      </c>
      <c r="V547" s="5"/>
    </row>
    <row r="548" spans="1:22" ht="17" x14ac:dyDescent="0.25">
      <c r="A548" t="s">
        <v>1649</v>
      </c>
      <c r="B548">
        <v>-1.99020511724136</v>
      </c>
      <c r="C548">
        <v>-1.2566999999999899E-2</v>
      </c>
      <c r="E548" s="5" t="s">
        <v>306</v>
      </c>
      <c r="F548" s="1" t="str">
        <f t="shared" si="24"/>
        <v>PROWASTE-rt1299</v>
      </c>
      <c r="G548" s="1">
        <f t="shared" si="25"/>
        <v>0</v>
      </c>
      <c r="H548" s="1">
        <f t="shared" si="26"/>
        <v>0</v>
      </c>
      <c r="I548" s="1" t="b">
        <f>OR(LEFT(Table2[[#This Row],[rxn]],4)="RXN-",Table2[[#This Row],[rxn]]="BIOSYN-BIODILAERO")</f>
        <v>0</v>
      </c>
      <c r="J548" s="1" t="str">
        <f>IF(Table2[[#This Row],[In GSM?]],_xlfn.TEXTAFTER(Table2[[#This Row],[rxn]],"RXN-",,,,"BIOMASS_RT_CLIM"),"")</f>
        <v/>
      </c>
      <c r="K548" s="1" t="str">
        <f>IF(Table2[[#This Row],[In GSM?]],_xlfn.TEXTBEFORE(SUBSTITUTE(Table2[[#This Row],[rxn name]],"_REV-","_FWD-"),"_FWD-",,,,Table2[[#This Row],[rxn name]]),"")</f>
        <v/>
      </c>
      <c r="L548" s="1" t="str">
        <f>IF(Table2[[#This Row],[In GSM?]],_xlfn.TEXTBEFORE(_xlfn.TEXTAFTER(Table2[[#This Row],[rxn name]],Table2[[#This Row],[b4 FWD/REV]]&amp;"_",,,,"FWD"),"-",,,,"FWD"),"")</f>
        <v/>
      </c>
      <c r="M548" s="1" t="str" cm="1">
        <f t="array" ref="M548">IF(Table2[[#This Row],[In GSM?]],_xlfn.SWITCH(Table2[[#This Row],[dir]],"FWD",Table2[[#This Row],[max]],"REV",-Table2[[#This Row],[min]])/1000,"")</f>
        <v/>
      </c>
      <c r="N548" s="1" t="str" cm="1">
        <f t="array" ref="N548">IF(Table2[[#This Row],[In GSM?]],_xlfn.SWITCH(Table2[[#This Row],[dir]],"FWD",Table2[[#This Row],[min]],"REV",-Table2[[#This Row],[max]])/1000,"")</f>
        <v/>
      </c>
      <c r="V548" s="5"/>
    </row>
    <row r="549" spans="1:22" ht="17" x14ac:dyDescent="0.25">
      <c r="A549" t="s">
        <v>1650</v>
      </c>
      <c r="B549">
        <v>1.2566999999999899E-2</v>
      </c>
      <c r="C549">
        <v>1.9902051172414099</v>
      </c>
      <c r="E549" s="5" t="s">
        <v>307</v>
      </c>
      <c r="F549" s="1" t="str">
        <f t="shared" si="24"/>
        <v>PROWASTE-rt1320</v>
      </c>
      <c r="G549" s="1">
        <f t="shared" si="25"/>
        <v>0</v>
      </c>
      <c r="H549" s="1">
        <f t="shared" si="26"/>
        <v>0</v>
      </c>
      <c r="I549" s="1" t="b">
        <f>OR(LEFT(Table2[[#This Row],[rxn]],4)="RXN-",Table2[[#This Row],[rxn]]="BIOSYN-BIODILAERO")</f>
        <v>0</v>
      </c>
      <c r="J549" s="1" t="str">
        <f>IF(Table2[[#This Row],[In GSM?]],_xlfn.TEXTAFTER(Table2[[#This Row],[rxn]],"RXN-",,,,"BIOMASS_RT_CLIM"),"")</f>
        <v/>
      </c>
      <c r="K549" s="1" t="str">
        <f>IF(Table2[[#This Row],[In GSM?]],_xlfn.TEXTBEFORE(SUBSTITUTE(Table2[[#This Row],[rxn name]],"_REV-","_FWD-"),"_FWD-",,,,Table2[[#This Row],[rxn name]]),"")</f>
        <v/>
      </c>
      <c r="L549" s="1" t="str">
        <f>IF(Table2[[#This Row],[In GSM?]],_xlfn.TEXTBEFORE(_xlfn.TEXTAFTER(Table2[[#This Row],[rxn name]],Table2[[#This Row],[b4 FWD/REV]]&amp;"_",,,,"FWD"),"-",,,,"FWD"),"")</f>
        <v/>
      </c>
      <c r="M549" s="1" t="str" cm="1">
        <f t="array" ref="M549">IF(Table2[[#This Row],[In GSM?]],_xlfn.SWITCH(Table2[[#This Row],[dir]],"FWD",Table2[[#This Row],[max]],"REV",-Table2[[#This Row],[min]])/1000,"")</f>
        <v/>
      </c>
      <c r="N549" s="1" t="str" cm="1">
        <f t="array" ref="N549">IF(Table2[[#This Row],[In GSM?]],_xlfn.SWITCH(Table2[[#This Row],[dir]],"FWD",Table2[[#This Row],[min]],"REV",-Table2[[#This Row],[max]])/1000,"")</f>
        <v/>
      </c>
      <c r="V549" s="5"/>
    </row>
    <row r="550" spans="1:22" ht="17" x14ac:dyDescent="0.25">
      <c r="A550" t="s">
        <v>1651</v>
      </c>
      <c r="B550" s="2">
        <v>9.9999999999961197E-6</v>
      </c>
      <c r="C550" s="2">
        <v>9.9999999999406103E-6</v>
      </c>
      <c r="E550" s="5" t="s">
        <v>308</v>
      </c>
      <c r="F550" s="1" t="str">
        <f t="shared" si="24"/>
        <v>PROWASTE-rt1321</v>
      </c>
      <c r="G550" s="1">
        <f t="shared" si="25"/>
        <v>0</v>
      </c>
      <c r="H550" s="1">
        <f t="shared" si="26"/>
        <v>0</v>
      </c>
      <c r="I550" s="1" t="b">
        <f>OR(LEFT(Table2[[#This Row],[rxn]],4)="RXN-",Table2[[#This Row],[rxn]]="BIOSYN-BIODILAERO")</f>
        <v>0</v>
      </c>
      <c r="J550" s="1" t="str">
        <f>IF(Table2[[#This Row],[In GSM?]],_xlfn.TEXTAFTER(Table2[[#This Row],[rxn]],"RXN-",,,,"BIOMASS_RT_CLIM"),"")</f>
        <v/>
      </c>
      <c r="K550" s="1" t="str">
        <f>IF(Table2[[#This Row],[In GSM?]],_xlfn.TEXTBEFORE(SUBSTITUTE(Table2[[#This Row],[rxn name]],"_REV-","_FWD-"),"_FWD-",,,,Table2[[#This Row],[rxn name]]),"")</f>
        <v/>
      </c>
      <c r="L550" s="1" t="str">
        <f>IF(Table2[[#This Row],[In GSM?]],_xlfn.TEXTBEFORE(_xlfn.TEXTAFTER(Table2[[#This Row],[rxn name]],Table2[[#This Row],[b4 FWD/REV]]&amp;"_",,,,"FWD"),"-",,,,"FWD"),"")</f>
        <v/>
      </c>
      <c r="M550" s="1" t="str" cm="1">
        <f t="array" ref="M550">IF(Table2[[#This Row],[In GSM?]],_xlfn.SWITCH(Table2[[#This Row],[dir]],"FWD",Table2[[#This Row],[max]],"REV",-Table2[[#This Row],[min]])/1000,"")</f>
        <v/>
      </c>
      <c r="N550" s="1" t="str" cm="1">
        <f t="array" ref="N550">IF(Table2[[#This Row],[In GSM?]],_xlfn.SWITCH(Table2[[#This Row],[dir]],"FWD",Table2[[#This Row],[min]],"REV",-Table2[[#This Row],[max]])/1000,"")</f>
        <v/>
      </c>
      <c r="V550" s="5"/>
    </row>
    <row r="551" spans="1:22" ht="17" x14ac:dyDescent="0.25">
      <c r="A551" t="s">
        <v>1652</v>
      </c>
      <c r="B551" s="2">
        <v>9.9999999999961197E-6</v>
      </c>
      <c r="C551" s="2">
        <v>9.9999999999406103E-6</v>
      </c>
      <c r="E551" s="5" t="s">
        <v>309</v>
      </c>
      <c r="F551" s="1" t="str">
        <f t="shared" si="24"/>
        <v>PROWASTE-rt1326</v>
      </c>
      <c r="G551" s="1">
        <f t="shared" si="25"/>
        <v>0</v>
      </c>
      <c r="H551" s="1">
        <f t="shared" si="26"/>
        <v>0</v>
      </c>
      <c r="I551" s="1" t="b">
        <f>OR(LEFT(Table2[[#This Row],[rxn]],4)="RXN-",Table2[[#This Row],[rxn]]="BIOSYN-BIODILAERO")</f>
        <v>0</v>
      </c>
      <c r="J551" s="1" t="str">
        <f>IF(Table2[[#This Row],[In GSM?]],_xlfn.TEXTAFTER(Table2[[#This Row],[rxn]],"RXN-",,,,"BIOMASS_RT_CLIM"),"")</f>
        <v/>
      </c>
      <c r="K551" s="1" t="str">
        <f>IF(Table2[[#This Row],[In GSM?]],_xlfn.TEXTBEFORE(SUBSTITUTE(Table2[[#This Row],[rxn name]],"_REV-","_FWD-"),"_FWD-",,,,Table2[[#This Row],[rxn name]]),"")</f>
        <v/>
      </c>
      <c r="L551" s="1" t="str">
        <f>IF(Table2[[#This Row],[In GSM?]],_xlfn.TEXTBEFORE(_xlfn.TEXTAFTER(Table2[[#This Row],[rxn name]],Table2[[#This Row],[b4 FWD/REV]]&amp;"_",,,,"FWD"),"-",,,,"FWD"),"")</f>
        <v/>
      </c>
      <c r="M551" s="1" t="str" cm="1">
        <f t="array" ref="M551">IF(Table2[[#This Row],[In GSM?]],_xlfn.SWITCH(Table2[[#This Row],[dir]],"FWD",Table2[[#This Row],[max]],"REV",-Table2[[#This Row],[min]])/1000,"")</f>
        <v/>
      </c>
      <c r="N551" s="1" t="str" cm="1">
        <f t="array" ref="N551">IF(Table2[[#This Row],[In GSM?]],_xlfn.SWITCH(Table2[[#This Row],[dir]],"FWD",Table2[[#This Row],[min]],"REV",-Table2[[#This Row],[max]])/1000,"")</f>
        <v/>
      </c>
      <c r="V551" s="5"/>
    </row>
    <row r="552" spans="1:22" ht="17" x14ac:dyDescent="0.25">
      <c r="A552" t="s">
        <v>1653</v>
      </c>
      <c r="B552" s="2">
        <v>9.9999999999961197E-6</v>
      </c>
      <c r="C552">
        <v>1.82023775438927</v>
      </c>
      <c r="E552" s="5" t="s">
        <v>310</v>
      </c>
      <c r="F552" s="1" t="str">
        <f t="shared" si="24"/>
        <v>PROWASTE-rt1332</v>
      </c>
      <c r="G552" s="1">
        <f t="shared" si="25"/>
        <v>0</v>
      </c>
      <c r="H552" s="1">
        <f t="shared" si="26"/>
        <v>0</v>
      </c>
      <c r="I552" s="1" t="b">
        <f>OR(LEFT(Table2[[#This Row],[rxn]],4)="RXN-",Table2[[#This Row],[rxn]]="BIOSYN-BIODILAERO")</f>
        <v>0</v>
      </c>
      <c r="J552" s="1" t="str">
        <f>IF(Table2[[#This Row],[In GSM?]],_xlfn.TEXTAFTER(Table2[[#This Row],[rxn]],"RXN-",,,,"BIOMASS_RT_CLIM"),"")</f>
        <v/>
      </c>
      <c r="K552" s="1" t="str">
        <f>IF(Table2[[#This Row],[In GSM?]],_xlfn.TEXTBEFORE(SUBSTITUTE(Table2[[#This Row],[rxn name]],"_REV-","_FWD-"),"_FWD-",,,,Table2[[#This Row],[rxn name]]),"")</f>
        <v/>
      </c>
      <c r="L552" s="1" t="str">
        <f>IF(Table2[[#This Row],[In GSM?]],_xlfn.TEXTBEFORE(_xlfn.TEXTAFTER(Table2[[#This Row],[rxn name]],Table2[[#This Row],[b4 FWD/REV]]&amp;"_",,,,"FWD"),"-",,,,"FWD"),"")</f>
        <v/>
      </c>
      <c r="M552" s="1" t="str" cm="1">
        <f t="array" ref="M552">IF(Table2[[#This Row],[In GSM?]],_xlfn.SWITCH(Table2[[#This Row],[dir]],"FWD",Table2[[#This Row],[max]],"REV",-Table2[[#This Row],[min]])/1000,"")</f>
        <v/>
      </c>
      <c r="N552" s="1" t="str" cm="1">
        <f t="array" ref="N552">IF(Table2[[#This Row],[In GSM?]],_xlfn.SWITCH(Table2[[#This Row],[dir]],"FWD",Table2[[#This Row],[min]],"REV",-Table2[[#This Row],[max]])/1000,"")</f>
        <v/>
      </c>
      <c r="V552" s="5"/>
    </row>
    <row r="553" spans="1:22" ht="17" x14ac:dyDescent="0.25">
      <c r="A553" t="s">
        <v>1654</v>
      </c>
      <c r="B553">
        <v>0</v>
      </c>
      <c r="C553">
        <v>78.866157543808697</v>
      </c>
      <c r="E553" s="5" t="s">
        <v>311</v>
      </c>
      <c r="F553" s="1" t="str">
        <f t="shared" si="24"/>
        <v>PROWASTE-rt1336</v>
      </c>
      <c r="G553" s="1">
        <f t="shared" si="25"/>
        <v>0</v>
      </c>
      <c r="H553" s="1">
        <f t="shared" si="26"/>
        <v>0</v>
      </c>
      <c r="I553" s="1" t="b">
        <f>OR(LEFT(Table2[[#This Row],[rxn]],4)="RXN-",Table2[[#This Row],[rxn]]="BIOSYN-BIODILAERO")</f>
        <v>0</v>
      </c>
      <c r="J553" s="1" t="str">
        <f>IF(Table2[[#This Row],[In GSM?]],_xlfn.TEXTAFTER(Table2[[#This Row],[rxn]],"RXN-",,,,"BIOMASS_RT_CLIM"),"")</f>
        <v/>
      </c>
      <c r="K553" s="1" t="str">
        <f>IF(Table2[[#This Row],[In GSM?]],_xlfn.TEXTBEFORE(SUBSTITUTE(Table2[[#This Row],[rxn name]],"_REV-","_FWD-"),"_FWD-",,,,Table2[[#This Row],[rxn name]]),"")</f>
        <v/>
      </c>
      <c r="L553" s="1" t="str">
        <f>IF(Table2[[#This Row],[In GSM?]],_xlfn.TEXTBEFORE(_xlfn.TEXTAFTER(Table2[[#This Row],[rxn name]],Table2[[#This Row],[b4 FWD/REV]]&amp;"_",,,,"FWD"),"-",,,,"FWD"),"")</f>
        <v/>
      </c>
      <c r="M553" s="1" t="str" cm="1">
        <f t="array" ref="M553">IF(Table2[[#This Row],[In GSM?]],_xlfn.SWITCH(Table2[[#This Row],[dir]],"FWD",Table2[[#This Row],[max]],"REV",-Table2[[#This Row],[min]])/1000,"")</f>
        <v/>
      </c>
      <c r="N553" s="1" t="str" cm="1">
        <f t="array" ref="N553">IF(Table2[[#This Row],[In GSM?]],_xlfn.SWITCH(Table2[[#This Row],[dir]],"FWD",Table2[[#This Row],[min]],"REV",-Table2[[#This Row],[max]])/1000,"")</f>
        <v/>
      </c>
      <c r="V553" s="5"/>
    </row>
    <row r="554" spans="1:22" ht="17" x14ac:dyDescent="0.25">
      <c r="A554" t="s">
        <v>1655</v>
      </c>
      <c r="B554">
        <v>0</v>
      </c>
      <c r="C554">
        <v>78.866157543808697</v>
      </c>
      <c r="E554" s="5" t="s">
        <v>312</v>
      </c>
      <c r="F554" s="1" t="str">
        <f t="shared" si="24"/>
        <v>PROWASTE-rt1337</v>
      </c>
      <c r="G554" s="1">
        <f t="shared" si="25"/>
        <v>0</v>
      </c>
      <c r="H554" s="1">
        <f t="shared" si="26"/>
        <v>0</v>
      </c>
      <c r="I554" s="1" t="b">
        <f>OR(LEFT(Table2[[#This Row],[rxn]],4)="RXN-",Table2[[#This Row],[rxn]]="BIOSYN-BIODILAERO")</f>
        <v>0</v>
      </c>
      <c r="J554" s="1" t="str">
        <f>IF(Table2[[#This Row],[In GSM?]],_xlfn.TEXTAFTER(Table2[[#This Row],[rxn]],"RXN-",,,,"BIOMASS_RT_CLIM"),"")</f>
        <v/>
      </c>
      <c r="K554" s="1" t="str">
        <f>IF(Table2[[#This Row],[In GSM?]],_xlfn.TEXTBEFORE(SUBSTITUTE(Table2[[#This Row],[rxn name]],"_REV-","_FWD-"),"_FWD-",,,,Table2[[#This Row],[rxn name]]),"")</f>
        <v/>
      </c>
      <c r="L554" s="1" t="str">
        <f>IF(Table2[[#This Row],[In GSM?]],_xlfn.TEXTBEFORE(_xlfn.TEXTAFTER(Table2[[#This Row],[rxn name]],Table2[[#This Row],[b4 FWD/REV]]&amp;"_",,,,"FWD"),"-",,,,"FWD"),"")</f>
        <v/>
      </c>
      <c r="M554" s="1" t="str" cm="1">
        <f t="array" ref="M554">IF(Table2[[#This Row],[In GSM?]],_xlfn.SWITCH(Table2[[#This Row],[dir]],"FWD",Table2[[#This Row],[max]],"REV",-Table2[[#This Row],[min]])/1000,"")</f>
        <v/>
      </c>
      <c r="N554" s="1" t="str" cm="1">
        <f t="array" ref="N554">IF(Table2[[#This Row],[In GSM?]],_xlfn.SWITCH(Table2[[#This Row],[dir]],"FWD",Table2[[#This Row],[min]],"REV",-Table2[[#This Row],[max]])/1000,"")</f>
        <v/>
      </c>
      <c r="V554" s="5"/>
    </row>
    <row r="555" spans="1:22" ht="17" x14ac:dyDescent="0.25">
      <c r="A555" t="s">
        <v>1656</v>
      </c>
      <c r="B555">
        <v>0</v>
      </c>
      <c r="C555">
        <v>78.866157543808598</v>
      </c>
      <c r="E555" s="5" t="s">
        <v>313</v>
      </c>
      <c r="F555" s="1" t="str">
        <f t="shared" si="24"/>
        <v>PROWASTE-rt1340</v>
      </c>
      <c r="G555" s="1">
        <f t="shared" si="25"/>
        <v>0</v>
      </c>
      <c r="H555" s="1">
        <f t="shared" si="26"/>
        <v>0</v>
      </c>
      <c r="I555" s="1" t="b">
        <f>OR(LEFT(Table2[[#This Row],[rxn]],4)="RXN-",Table2[[#This Row],[rxn]]="BIOSYN-BIODILAERO")</f>
        <v>0</v>
      </c>
      <c r="J555" s="1" t="str">
        <f>IF(Table2[[#This Row],[In GSM?]],_xlfn.TEXTAFTER(Table2[[#This Row],[rxn]],"RXN-",,,,"BIOMASS_RT_CLIM"),"")</f>
        <v/>
      </c>
      <c r="K555" s="1" t="str">
        <f>IF(Table2[[#This Row],[In GSM?]],_xlfn.TEXTBEFORE(SUBSTITUTE(Table2[[#This Row],[rxn name]],"_REV-","_FWD-"),"_FWD-",,,,Table2[[#This Row],[rxn name]]),"")</f>
        <v/>
      </c>
      <c r="L555" s="1" t="str">
        <f>IF(Table2[[#This Row],[In GSM?]],_xlfn.TEXTBEFORE(_xlfn.TEXTAFTER(Table2[[#This Row],[rxn name]],Table2[[#This Row],[b4 FWD/REV]]&amp;"_",,,,"FWD"),"-",,,,"FWD"),"")</f>
        <v/>
      </c>
      <c r="M555" s="1" t="str" cm="1">
        <f t="array" ref="M555">IF(Table2[[#This Row],[In GSM?]],_xlfn.SWITCH(Table2[[#This Row],[dir]],"FWD",Table2[[#This Row],[max]],"REV",-Table2[[#This Row],[min]])/1000,"")</f>
        <v/>
      </c>
      <c r="N555" s="1" t="str" cm="1">
        <f t="array" ref="N555">IF(Table2[[#This Row],[In GSM?]],_xlfn.SWITCH(Table2[[#This Row],[dir]],"FWD",Table2[[#This Row],[min]],"REV",-Table2[[#This Row],[max]])/1000,"")</f>
        <v/>
      </c>
      <c r="V555" s="5"/>
    </row>
    <row r="556" spans="1:22" ht="17" x14ac:dyDescent="0.25">
      <c r="A556" t="s">
        <v>1657</v>
      </c>
      <c r="B556">
        <v>0</v>
      </c>
      <c r="C556">
        <v>78.866157543808598</v>
      </c>
      <c r="E556" s="5" t="s">
        <v>314</v>
      </c>
      <c r="F556" s="1" t="str">
        <f t="shared" si="24"/>
        <v>PROWASTE-rt1343</v>
      </c>
      <c r="G556" s="1">
        <f t="shared" si="25"/>
        <v>0</v>
      </c>
      <c r="H556" s="1">
        <f t="shared" si="26"/>
        <v>0</v>
      </c>
      <c r="I556" s="1" t="b">
        <f>OR(LEFT(Table2[[#This Row],[rxn]],4)="RXN-",Table2[[#This Row],[rxn]]="BIOSYN-BIODILAERO")</f>
        <v>0</v>
      </c>
      <c r="J556" s="1" t="str">
        <f>IF(Table2[[#This Row],[In GSM?]],_xlfn.TEXTAFTER(Table2[[#This Row],[rxn]],"RXN-",,,,"BIOMASS_RT_CLIM"),"")</f>
        <v/>
      </c>
      <c r="K556" s="1" t="str">
        <f>IF(Table2[[#This Row],[In GSM?]],_xlfn.TEXTBEFORE(SUBSTITUTE(Table2[[#This Row],[rxn name]],"_REV-","_FWD-"),"_FWD-",,,,Table2[[#This Row],[rxn name]]),"")</f>
        <v/>
      </c>
      <c r="L556" s="1" t="str">
        <f>IF(Table2[[#This Row],[In GSM?]],_xlfn.TEXTBEFORE(_xlfn.TEXTAFTER(Table2[[#This Row],[rxn name]],Table2[[#This Row],[b4 FWD/REV]]&amp;"_",,,,"FWD"),"-",,,,"FWD"),"")</f>
        <v/>
      </c>
      <c r="M556" s="1" t="str" cm="1">
        <f t="array" ref="M556">IF(Table2[[#This Row],[In GSM?]],_xlfn.SWITCH(Table2[[#This Row],[dir]],"FWD",Table2[[#This Row],[max]],"REV",-Table2[[#This Row],[min]])/1000,"")</f>
        <v/>
      </c>
      <c r="N556" s="1" t="str" cm="1">
        <f t="array" ref="N556">IF(Table2[[#This Row],[In GSM?]],_xlfn.SWITCH(Table2[[#This Row],[dir]],"FWD",Table2[[#This Row],[min]],"REV",-Table2[[#This Row],[max]])/1000,"")</f>
        <v/>
      </c>
      <c r="V556" s="5"/>
    </row>
    <row r="557" spans="1:22" ht="17" x14ac:dyDescent="0.25">
      <c r="A557" t="s">
        <v>1658</v>
      </c>
      <c r="B557">
        <v>0</v>
      </c>
      <c r="C557">
        <v>78.866157543808598</v>
      </c>
      <c r="E557" s="5" t="s">
        <v>315</v>
      </c>
      <c r="F557" s="1" t="str">
        <f t="shared" si="24"/>
        <v>PROWASTE-rt1358</v>
      </c>
      <c r="G557" s="1">
        <f t="shared" si="25"/>
        <v>0</v>
      </c>
      <c r="H557" s="1">
        <f t="shared" si="26"/>
        <v>0</v>
      </c>
      <c r="I557" s="1" t="b">
        <f>OR(LEFT(Table2[[#This Row],[rxn]],4)="RXN-",Table2[[#This Row],[rxn]]="BIOSYN-BIODILAERO")</f>
        <v>0</v>
      </c>
      <c r="J557" s="1" t="str">
        <f>IF(Table2[[#This Row],[In GSM?]],_xlfn.TEXTAFTER(Table2[[#This Row],[rxn]],"RXN-",,,,"BIOMASS_RT_CLIM"),"")</f>
        <v/>
      </c>
      <c r="K557" s="1" t="str">
        <f>IF(Table2[[#This Row],[In GSM?]],_xlfn.TEXTBEFORE(SUBSTITUTE(Table2[[#This Row],[rxn name]],"_REV-","_FWD-"),"_FWD-",,,,Table2[[#This Row],[rxn name]]),"")</f>
        <v/>
      </c>
      <c r="L557" s="1" t="str">
        <f>IF(Table2[[#This Row],[In GSM?]],_xlfn.TEXTBEFORE(_xlfn.TEXTAFTER(Table2[[#This Row],[rxn name]],Table2[[#This Row],[b4 FWD/REV]]&amp;"_",,,,"FWD"),"-",,,,"FWD"),"")</f>
        <v/>
      </c>
      <c r="M557" s="1" t="str" cm="1">
        <f t="array" ref="M557">IF(Table2[[#This Row],[In GSM?]],_xlfn.SWITCH(Table2[[#This Row],[dir]],"FWD",Table2[[#This Row],[max]],"REV",-Table2[[#This Row],[min]])/1000,"")</f>
        <v/>
      </c>
      <c r="N557" s="1" t="str" cm="1">
        <f t="array" ref="N557">IF(Table2[[#This Row],[In GSM?]],_xlfn.SWITCH(Table2[[#This Row],[dir]],"FWD",Table2[[#This Row],[min]],"REV",-Table2[[#This Row],[max]])/1000,"")</f>
        <v/>
      </c>
      <c r="V557" s="5"/>
    </row>
    <row r="558" spans="1:22" ht="17" x14ac:dyDescent="0.25">
      <c r="A558" t="s">
        <v>1659</v>
      </c>
      <c r="B558">
        <v>0</v>
      </c>
      <c r="C558">
        <v>78.866157543808697</v>
      </c>
      <c r="E558" s="5" t="s">
        <v>316</v>
      </c>
      <c r="F558" s="1" t="str">
        <f t="shared" si="24"/>
        <v>PROWASTE-rt1360</v>
      </c>
      <c r="G558" s="1">
        <f t="shared" si="25"/>
        <v>0</v>
      </c>
      <c r="H558" s="1">
        <f t="shared" si="26"/>
        <v>0</v>
      </c>
      <c r="I558" s="1" t="b">
        <f>OR(LEFT(Table2[[#This Row],[rxn]],4)="RXN-",Table2[[#This Row],[rxn]]="BIOSYN-BIODILAERO")</f>
        <v>0</v>
      </c>
      <c r="J558" s="1" t="str">
        <f>IF(Table2[[#This Row],[In GSM?]],_xlfn.TEXTAFTER(Table2[[#This Row],[rxn]],"RXN-",,,,"BIOMASS_RT_CLIM"),"")</f>
        <v/>
      </c>
      <c r="K558" s="1" t="str">
        <f>IF(Table2[[#This Row],[In GSM?]],_xlfn.TEXTBEFORE(SUBSTITUTE(Table2[[#This Row],[rxn name]],"_REV-","_FWD-"),"_FWD-",,,,Table2[[#This Row],[rxn name]]),"")</f>
        <v/>
      </c>
      <c r="L558" s="1" t="str">
        <f>IF(Table2[[#This Row],[In GSM?]],_xlfn.TEXTBEFORE(_xlfn.TEXTAFTER(Table2[[#This Row],[rxn name]],Table2[[#This Row],[b4 FWD/REV]]&amp;"_",,,,"FWD"),"-",,,,"FWD"),"")</f>
        <v/>
      </c>
      <c r="M558" s="1" t="str" cm="1">
        <f t="array" ref="M558">IF(Table2[[#This Row],[In GSM?]],_xlfn.SWITCH(Table2[[#This Row],[dir]],"FWD",Table2[[#This Row],[max]],"REV",-Table2[[#This Row],[min]])/1000,"")</f>
        <v/>
      </c>
      <c r="N558" s="1" t="str" cm="1">
        <f t="array" ref="N558">IF(Table2[[#This Row],[In GSM?]],_xlfn.SWITCH(Table2[[#This Row],[dir]],"FWD",Table2[[#This Row],[min]],"REV",-Table2[[#This Row],[max]])/1000,"")</f>
        <v/>
      </c>
      <c r="V558" s="5"/>
    </row>
    <row r="559" spans="1:22" ht="17" x14ac:dyDescent="0.25">
      <c r="A559" t="s">
        <v>1660</v>
      </c>
      <c r="B559">
        <v>-2.2469746776961501</v>
      </c>
      <c r="C559">
        <v>-1.4865099999999999E-2</v>
      </c>
      <c r="E559" s="5" t="s">
        <v>317</v>
      </c>
      <c r="F559" s="1" t="str">
        <f t="shared" si="24"/>
        <v>PROWASTE-rt1362</v>
      </c>
      <c r="G559" s="1">
        <f t="shared" si="25"/>
        <v>0</v>
      </c>
      <c r="H559" s="1">
        <f t="shared" si="26"/>
        <v>0</v>
      </c>
      <c r="I559" s="1" t="b">
        <f>OR(LEFT(Table2[[#This Row],[rxn]],4)="RXN-",Table2[[#This Row],[rxn]]="BIOSYN-BIODILAERO")</f>
        <v>0</v>
      </c>
      <c r="J559" s="1" t="str">
        <f>IF(Table2[[#This Row],[In GSM?]],_xlfn.TEXTAFTER(Table2[[#This Row],[rxn]],"RXN-",,,,"BIOMASS_RT_CLIM"),"")</f>
        <v/>
      </c>
      <c r="K559" s="1" t="str">
        <f>IF(Table2[[#This Row],[In GSM?]],_xlfn.TEXTBEFORE(SUBSTITUTE(Table2[[#This Row],[rxn name]],"_REV-","_FWD-"),"_FWD-",,,,Table2[[#This Row],[rxn name]]),"")</f>
        <v/>
      </c>
      <c r="L559" s="1" t="str">
        <f>IF(Table2[[#This Row],[In GSM?]],_xlfn.TEXTBEFORE(_xlfn.TEXTAFTER(Table2[[#This Row],[rxn name]],Table2[[#This Row],[b4 FWD/REV]]&amp;"_",,,,"FWD"),"-",,,,"FWD"),"")</f>
        <v/>
      </c>
      <c r="M559" s="1" t="str" cm="1">
        <f t="array" ref="M559">IF(Table2[[#This Row],[In GSM?]],_xlfn.SWITCH(Table2[[#This Row],[dir]],"FWD",Table2[[#This Row],[max]],"REV",-Table2[[#This Row],[min]])/1000,"")</f>
        <v/>
      </c>
      <c r="N559" s="1" t="str" cm="1">
        <f t="array" ref="N559">IF(Table2[[#This Row],[In GSM?]],_xlfn.SWITCH(Table2[[#This Row],[dir]],"FWD",Table2[[#This Row],[min]],"REV",-Table2[[#This Row],[max]])/1000,"")</f>
        <v/>
      </c>
      <c r="V559" s="5"/>
    </row>
    <row r="560" spans="1:22" ht="17" x14ac:dyDescent="0.25">
      <c r="A560" t="s">
        <v>1661</v>
      </c>
      <c r="B560">
        <v>1.4865099999999999E-2</v>
      </c>
      <c r="C560">
        <v>1.4865099999999999E-2</v>
      </c>
      <c r="E560" s="5" t="s">
        <v>318</v>
      </c>
      <c r="F560" s="1" t="str">
        <f t="shared" si="24"/>
        <v>PROWASTE-rt1363</v>
      </c>
      <c r="G560" s="1">
        <f t="shared" si="25"/>
        <v>0</v>
      </c>
      <c r="H560" s="1">
        <f t="shared" si="26"/>
        <v>0</v>
      </c>
      <c r="I560" s="1" t="b">
        <f>OR(LEFT(Table2[[#This Row],[rxn]],4)="RXN-",Table2[[#This Row],[rxn]]="BIOSYN-BIODILAERO")</f>
        <v>0</v>
      </c>
      <c r="J560" s="1" t="str">
        <f>IF(Table2[[#This Row],[In GSM?]],_xlfn.TEXTAFTER(Table2[[#This Row],[rxn]],"RXN-",,,,"BIOMASS_RT_CLIM"),"")</f>
        <v/>
      </c>
      <c r="K560" s="1" t="str">
        <f>IF(Table2[[#This Row],[In GSM?]],_xlfn.TEXTBEFORE(SUBSTITUTE(Table2[[#This Row],[rxn name]],"_REV-","_FWD-"),"_FWD-",,,,Table2[[#This Row],[rxn name]]),"")</f>
        <v/>
      </c>
      <c r="L560" s="1" t="str">
        <f>IF(Table2[[#This Row],[In GSM?]],_xlfn.TEXTBEFORE(_xlfn.TEXTAFTER(Table2[[#This Row],[rxn name]],Table2[[#This Row],[b4 FWD/REV]]&amp;"_",,,,"FWD"),"-",,,,"FWD"),"")</f>
        <v/>
      </c>
      <c r="M560" s="1" t="str" cm="1">
        <f t="array" ref="M560">IF(Table2[[#This Row],[In GSM?]],_xlfn.SWITCH(Table2[[#This Row],[dir]],"FWD",Table2[[#This Row],[max]],"REV",-Table2[[#This Row],[min]])/1000,"")</f>
        <v/>
      </c>
      <c r="N560" s="1" t="str" cm="1">
        <f t="array" ref="N560">IF(Table2[[#This Row],[In GSM?]],_xlfn.SWITCH(Table2[[#This Row],[dir]],"FWD",Table2[[#This Row],[min]],"REV",-Table2[[#This Row],[max]])/1000,"")</f>
        <v/>
      </c>
      <c r="V560" s="5"/>
    </row>
    <row r="561" spans="1:22" ht="17" x14ac:dyDescent="0.25">
      <c r="A561" t="s">
        <v>1662</v>
      </c>
      <c r="B561">
        <v>0</v>
      </c>
      <c r="C561">
        <v>0</v>
      </c>
      <c r="E561" s="5" t="s">
        <v>319</v>
      </c>
      <c r="F561" s="1" t="str">
        <f t="shared" si="24"/>
        <v>PROWASTE-rt1374</v>
      </c>
      <c r="G561" s="1">
        <f t="shared" si="25"/>
        <v>0</v>
      </c>
      <c r="H561" s="1">
        <f t="shared" si="26"/>
        <v>0</v>
      </c>
      <c r="I561" s="1" t="b">
        <f>OR(LEFT(Table2[[#This Row],[rxn]],4)="RXN-",Table2[[#This Row],[rxn]]="BIOSYN-BIODILAERO")</f>
        <v>0</v>
      </c>
      <c r="J561" s="1" t="str">
        <f>IF(Table2[[#This Row],[In GSM?]],_xlfn.TEXTAFTER(Table2[[#This Row],[rxn]],"RXN-",,,,"BIOMASS_RT_CLIM"),"")</f>
        <v/>
      </c>
      <c r="K561" s="1" t="str">
        <f>IF(Table2[[#This Row],[In GSM?]],_xlfn.TEXTBEFORE(SUBSTITUTE(Table2[[#This Row],[rxn name]],"_REV-","_FWD-"),"_FWD-",,,,Table2[[#This Row],[rxn name]]),"")</f>
        <v/>
      </c>
      <c r="L561" s="1" t="str">
        <f>IF(Table2[[#This Row],[In GSM?]],_xlfn.TEXTBEFORE(_xlfn.TEXTAFTER(Table2[[#This Row],[rxn name]],Table2[[#This Row],[b4 FWD/REV]]&amp;"_",,,,"FWD"),"-",,,,"FWD"),"")</f>
        <v/>
      </c>
      <c r="M561" s="1" t="str" cm="1">
        <f t="array" ref="M561">IF(Table2[[#This Row],[In GSM?]],_xlfn.SWITCH(Table2[[#This Row],[dir]],"FWD",Table2[[#This Row],[max]],"REV",-Table2[[#This Row],[min]])/1000,"")</f>
        <v/>
      </c>
      <c r="N561" s="1" t="str" cm="1">
        <f t="array" ref="N561">IF(Table2[[#This Row],[In GSM?]],_xlfn.SWITCH(Table2[[#This Row],[dir]],"FWD",Table2[[#This Row],[min]],"REV",-Table2[[#This Row],[max]])/1000,"")</f>
        <v/>
      </c>
      <c r="V561" s="5"/>
    </row>
    <row r="562" spans="1:22" ht="17" x14ac:dyDescent="0.25">
      <c r="A562" t="s">
        <v>1663</v>
      </c>
      <c r="B562">
        <v>1.2127500000009801E-2</v>
      </c>
      <c r="C562">
        <v>5.1763481493044701</v>
      </c>
      <c r="E562" s="5" t="s">
        <v>320</v>
      </c>
      <c r="F562" s="1" t="str">
        <f t="shared" si="24"/>
        <v>PROWASTE-rt1375</v>
      </c>
      <c r="G562" s="1">
        <f t="shared" si="25"/>
        <v>0</v>
      </c>
      <c r="H562" s="1">
        <f t="shared" si="26"/>
        <v>0</v>
      </c>
      <c r="I562" s="1" t="b">
        <f>OR(LEFT(Table2[[#This Row],[rxn]],4)="RXN-",Table2[[#This Row],[rxn]]="BIOSYN-BIODILAERO")</f>
        <v>0</v>
      </c>
      <c r="J562" s="1" t="str">
        <f>IF(Table2[[#This Row],[In GSM?]],_xlfn.TEXTAFTER(Table2[[#This Row],[rxn]],"RXN-",,,,"BIOMASS_RT_CLIM"),"")</f>
        <v/>
      </c>
      <c r="K562" s="1" t="str">
        <f>IF(Table2[[#This Row],[In GSM?]],_xlfn.TEXTBEFORE(SUBSTITUTE(Table2[[#This Row],[rxn name]],"_REV-","_FWD-"),"_FWD-",,,,Table2[[#This Row],[rxn name]]),"")</f>
        <v/>
      </c>
      <c r="L562" s="1" t="str">
        <f>IF(Table2[[#This Row],[In GSM?]],_xlfn.TEXTBEFORE(_xlfn.TEXTAFTER(Table2[[#This Row],[rxn name]],Table2[[#This Row],[b4 FWD/REV]]&amp;"_",,,,"FWD"),"-",,,,"FWD"),"")</f>
        <v/>
      </c>
      <c r="M562" s="1" t="str" cm="1">
        <f t="array" ref="M562">IF(Table2[[#This Row],[In GSM?]],_xlfn.SWITCH(Table2[[#This Row],[dir]],"FWD",Table2[[#This Row],[max]],"REV",-Table2[[#This Row],[min]])/1000,"")</f>
        <v/>
      </c>
      <c r="N562" s="1" t="str" cm="1">
        <f t="array" ref="N562">IF(Table2[[#This Row],[In GSM?]],_xlfn.SWITCH(Table2[[#This Row],[dir]],"FWD",Table2[[#This Row],[min]],"REV",-Table2[[#This Row],[max]])/1000,"")</f>
        <v/>
      </c>
      <c r="V562" s="5"/>
    </row>
    <row r="563" spans="1:22" ht="17" x14ac:dyDescent="0.25">
      <c r="A563" t="s">
        <v>1664</v>
      </c>
      <c r="B563">
        <v>7.1663999999999999E-3</v>
      </c>
      <c r="C563">
        <v>7.1663999999999999E-3</v>
      </c>
      <c r="E563" s="5" t="s">
        <v>321</v>
      </c>
      <c r="F563" s="1" t="str">
        <f t="shared" si="24"/>
        <v>PROWASTE-rt1378</v>
      </c>
      <c r="G563" s="1">
        <f t="shared" si="25"/>
        <v>0</v>
      </c>
      <c r="H563" s="1">
        <f t="shared" si="26"/>
        <v>0</v>
      </c>
      <c r="I563" s="1" t="b">
        <f>OR(LEFT(Table2[[#This Row],[rxn]],4)="RXN-",Table2[[#This Row],[rxn]]="BIOSYN-BIODILAERO")</f>
        <v>0</v>
      </c>
      <c r="J563" s="1" t="str">
        <f>IF(Table2[[#This Row],[In GSM?]],_xlfn.TEXTAFTER(Table2[[#This Row],[rxn]],"RXN-",,,,"BIOMASS_RT_CLIM"),"")</f>
        <v/>
      </c>
      <c r="K563" s="1" t="str">
        <f>IF(Table2[[#This Row],[In GSM?]],_xlfn.TEXTBEFORE(SUBSTITUTE(Table2[[#This Row],[rxn name]],"_REV-","_FWD-"),"_FWD-",,,,Table2[[#This Row],[rxn name]]),"")</f>
        <v/>
      </c>
      <c r="L563" s="1" t="str">
        <f>IF(Table2[[#This Row],[In GSM?]],_xlfn.TEXTBEFORE(_xlfn.TEXTAFTER(Table2[[#This Row],[rxn name]],Table2[[#This Row],[b4 FWD/REV]]&amp;"_",,,,"FWD"),"-",,,,"FWD"),"")</f>
        <v/>
      </c>
      <c r="M563" s="1" t="str" cm="1">
        <f t="array" ref="M563">IF(Table2[[#This Row],[In GSM?]],_xlfn.SWITCH(Table2[[#This Row],[dir]],"FWD",Table2[[#This Row],[max]],"REV",-Table2[[#This Row],[min]])/1000,"")</f>
        <v/>
      </c>
      <c r="N563" s="1" t="str" cm="1">
        <f t="array" ref="N563">IF(Table2[[#This Row],[In GSM?]],_xlfn.SWITCH(Table2[[#This Row],[dir]],"FWD",Table2[[#This Row],[min]],"REV",-Table2[[#This Row],[max]])/1000,"")</f>
        <v/>
      </c>
      <c r="V563" s="5"/>
    </row>
    <row r="564" spans="1:22" ht="17" x14ac:dyDescent="0.25">
      <c r="A564" t="s">
        <v>1665</v>
      </c>
      <c r="B564">
        <v>5.0905000000000498E-3</v>
      </c>
      <c r="C564">
        <v>24.9655914045589</v>
      </c>
      <c r="E564" s="5" t="s">
        <v>322</v>
      </c>
      <c r="F564" s="1" t="str">
        <f t="shared" si="24"/>
        <v>PROWASTE-rt1380</v>
      </c>
      <c r="G564" s="1">
        <f t="shared" si="25"/>
        <v>0</v>
      </c>
      <c r="H564" s="1">
        <f t="shared" si="26"/>
        <v>0</v>
      </c>
      <c r="I564" s="1" t="b">
        <f>OR(LEFT(Table2[[#This Row],[rxn]],4)="RXN-",Table2[[#This Row],[rxn]]="BIOSYN-BIODILAERO")</f>
        <v>0</v>
      </c>
      <c r="J564" s="1" t="str">
        <f>IF(Table2[[#This Row],[In GSM?]],_xlfn.TEXTAFTER(Table2[[#This Row],[rxn]],"RXN-",,,,"BIOMASS_RT_CLIM"),"")</f>
        <v/>
      </c>
      <c r="K564" s="1" t="str">
        <f>IF(Table2[[#This Row],[In GSM?]],_xlfn.TEXTBEFORE(SUBSTITUTE(Table2[[#This Row],[rxn name]],"_REV-","_FWD-"),"_FWD-",,,,Table2[[#This Row],[rxn name]]),"")</f>
        <v/>
      </c>
      <c r="L564" s="1" t="str">
        <f>IF(Table2[[#This Row],[In GSM?]],_xlfn.TEXTBEFORE(_xlfn.TEXTAFTER(Table2[[#This Row],[rxn name]],Table2[[#This Row],[b4 FWD/REV]]&amp;"_",,,,"FWD"),"-",,,,"FWD"),"")</f>
        <v/>
      </c>
      <c r="M564" s="1" t="str" cm="1">
        <f t="array" ref="M564">IF(Table2[[#This Row],[In GSM?]],_xlfn.SWITCH(Table2[[#This Row],[dir]],"FWD",Table2[[#This Row],[max]],"REV",-Table2[[#This Row],[min]])/1000,"")</f>
        <v/>
      </c>
      <c r="N564" s="1" t="str" cm="1">
        <f t="array" ref="N564">IF(Table2[[#This Row],[In GSM?]],_xlfn.SWITCH(Table2[[#This Row],[dir]],"FWD",Table2[[#This Row],[min]],"REV",-Table2[[#This Row],[max]])/1000,"")</f>
        <v/>
      </c>
      <c r="V564" s="5"/>
    </row>
    <row r="565" spans="1:22" ht="17" x14ac:dyDescent="0.25">
      <c r="A565" t="s">
        <v>1666</v>
      </c>
      <c r="B565">
        <v>0</v>
      </c>
      <c r="C565">
        <v>157.732315087616</v>
      </c>
      <c r="E565" s="5" t="s">
        <v>323</v>
      </c>
      <c r="F565" s="1" t="str">
        <f t="shared" si="24"/>
        <v>PROWASTE-rt1384</v>
      </c>
      <c r="G565" s="1">
        <f t="shared" si="25"/>
        <v>0</v>
      </c>
      <c r="H565" s="1">
        <f t="shared" si="26"/>
        <v>0</v>
      </c>
      <c r="I565" s="1" t="b">
        <f>OR(LEFT(Table2[[#This Row],[rxn]],4)="RXN-",Table2[[#This Row],[rxn]]="BIOSYN-BIODILAERO")</f>
        <v>0</v>
      </c>
      <c r="J565" s="1" t="str">
        <f>IF(Table2[[#This Row],[In GSM?]],_xlfn.TEXTAFTER(Table2[[#This Row],[rxn]],"RXN-",,,,"BIOMASS_RT_CLIM"),"")</f>
        <v/>
      </c>
      <c r="K565" s="1" t="str">
        <f>IF(Table2[[#This Row],[In GSM?]],_xlfn.TEXTBEFORE(SUBSTITUTE(Table2[[#This Row],[rxn name]],"_REV-","_FWD-"),"_FWD-",,,,Table2[[#This Row],[rxn name]]),"")</f>
        <v/>
      </c>
      <c r="L565" s="1" t="str">
        <f>IF(Table2[[#This Row],[In GSM?]],_xlfn.TEXTBEFORE(_xlfn.TEXTAFTER(Table2[[#This Row],[rxn name]],Table2[[#This Row],[b4 FWD/REV]]&amp;"_",,,,"FWD"),"-",,,,"FWD"),"")</f>
        <v/>
      </c>
      <c r="M565" s="1" t="str" cm="1">
        <f t="array" ref="M565">IF(Table2[[#This Row],[In GSM?]],_xlfn.SWITCH(Table2[[#This Row],[dir]],"FWD",Table2[[#This Row],[max]],"REV",-Table2[[#This Row],[min]])/1000,"")</f>
        <v/>
      </c>
      <c r="N565" s="1" t="str" cm="1">
        <f t="array" ref="N565">IF(Table2[[#This Row],[In GSM?]],_xlfn.SWITCH(Table2[[#This Row],[dir]],"FWD",Table2[[#This Row],[min]],"REV",-Table2[[#This Row],[max]])/1000,"")</f>
        <v/>
      </c>
      <c r="V565" s="5"/>
    </row>
    <row r="566" spans="1:22" ht="17" x14ac:dyDescent="0.25">
      <c r="A566" t="s">
        <v>1667</v>
      </c>
      <c r="B566">
        <v>0</v>
      </c>
      <c r="C566">
        <v>162.48748287583399</v>
      </c>
      <c r="E566" s="5" t="s">
        <v>324</v>
      </c>
      <c r="F566" s="1" t="str">
        <f t="shared" si="24"/>
        <v>PROWASTE-rt1388</v>
      </c>
      <c r="G566" s="1">
        <f t="shared" si="25"/>
        <v>0</v>
      </c>
      <c r="H566" s="1">
        <f t="shared" si="26"/>
        <v>0</v>
      </c>
      <c r="I566" s="1" t="b">
        <f>OR(LEFT(Table2[[#This Row],[rxn]],4)="RXN-",Table2[[#This Row],[rxn]]="BIOSYN-BIODILAERO")</f>
        <v>0</v>
      </c>
      <c r="J566" s="1" t="str">
        <f>IF(Table2[[#This Row],[In GSM?]],_xlfn.TEXTAFTER(Table2[[#This Row],[rxn]],"RXN-",,,,"BIOMASS_RT_CLIM"),"")</f>
        <v/>
      </c>
      <c r="K566" s="1" t="str">
        <f>IF(Table2[[#This Row],[In GSM?]],_xlfn.TEXTBEFORE(SUBSTITUTE(Table2[[#This Row],[rxn name]],"_REV-","_FWD-"),"_FWD-",,,,Table2[[#This Row],[rxn name]]),"")</f>
        <v/>
      </c>
      <c r="L566" s="1" t="str">
        <f>IF(Table2[[#This Row],[In GSM?]],_xlfn.TEXTBEFORE(_xlfn.TEXTAFTER(Table2[[#This Row],[rxn name]],Table2[[#This Row],[b4 FWD/REV]]&amp;"_",,,,"FWD"),"-",,,,"FWD"),"")</f>
        <v/>
      </c>
      <c r="M566" s="1" t="str" cm="1">
        <f t="array" ref="M566">IF(Table2[[#This Row],[In GSM?]],_xlfn.SWITCH(Table2[[#This Row],[dir]],"FWD",Table2[[#This Row],[max]],"REV",-Table2[[#This Row],[min]])/1000,"")</f>
        <v/>
      </c>
      <c r="N566" s="1" t="str" cm="1">
        <f t="array" ref="N566">IF(Table2[[#This Row],[In GSM?]],_xlfn.SWITCH(Table2[[#This Row],[dir]],"FWD",Table2[[#This Row],[min]],"REV",-Table2[[#This Row],[max]])/1000,"")</f>
        <v/>
      </c>
      <c r="V566" s="5"/>
    </row>
    <row r="567" spans="1:22" ht="17" x14ac:dyDescent="0.25">
      <c r="A567" t="s">
        <v>1668</v>
      </c>
      <c r="B567">
        <v>0</v>
      </c>
      <c r="C567">
        <v>26.003468534892001</v>
      </c>
      <c r="E567" s="5" t="s">
        <v>325</v>
      </c>
      <c r="F567" s="1" t="str">
        <f t="shared" si="24"/>
        <v>PROWASTE-rt1395</v>
      </c>
      <c r="G567" s="1">
        <f t="shared" si="25"/>
        <v>0</v>
      </c>
      <c r="H567" s="1">
        <f t="shared" si="26"/>
        <v>0</v>
      </c>
      <c r="I567" s="1" t="b">
        <f>OR(LEFT(Table2[[#This Row],[rxn]],4)="RXN-",Table2[[#This Row],[rxn]]="BIOSYN-BIODILAERO")</f>
        <v>0</v>
      </c>
      <c r="J567" s="1" t="str">
        <f>IF(Table2[[#This Row],[In GSM?]],_xlfn.TEXTAFTER(Table2[[#This Row],[rxn]],"RXN-",,,,"BIOMASS_RT_CLIM"),"")</f>
        <v/>
      </c>
      <c r="K567" s="1" t="str">
        <f>IF(Table2[[#This Row],[In GSM?]],_xlfn.TEXTBEFORE(SUBSTITUTE(Table2[[#This Row],[rxn name]],"_REV-","_FWD-"),"_FWD-",,,,Table2[[#This Row],[rxn name]]),"")</f>
        <v/>
      </c>
      <c r="L567" s="1" t="str">
        <f>IF(Table2[[#This Row],[In GSM?]],_xlfn.TEXTBEFORE(_xlfn.TEXTAFTER(Table2[[#This Row],[rxn name]],Table2[[#This Row],[b4 FWD/REV]]&amp;"_",,,,"FWD"),"-",,,,"FWD"),"")</f>
        <v/>
      </c>
      <c r="M567" s="1" t="str" cm="1">
        <f t="array" ref="M567">IF(Table2[[#This Row],[In GSM?]],_xlfn.SWITCH(Table2[[#This Row],[dir]],"FWD",Table2[[#This Row],[max]],"REV",-Table2[[#This Row],[min]])/1000,"")</f>
        <v/>
      </c>
      <c r="N567" s="1" t="str" cm="1">
        <f t="array" ref="N567">IF(Table2[[#This Row],[In GSM?]],_xlfn.SWITCH(Table2[[#This Row],[dir]],"FWD",Table2[[#This Row],[min]],"REV",-Table2[[#This Row],[max]])/1000,"")</f>
        <v/>
      </c>
      <c r="V567" s="5"/>
    </row>
    <row r="568" spans="1:22" ht="17" x14ac:dyDescent="0.25">
      <c r="A568" t="s">
        <v>1669</v>
      </c>
      <c r="B568">
        <v>0</v>
      </c>
      <c r="C568">
        <v>0</v>
      </c>
      <c r="E568" s="5" t="s">
        <v>326</v>
      </c>
      <c r="F568" s="1" t="str">
        <f t="shared" si="24"/>
        <v>PROWASTE-rt1397</v>
      </c>
      <c r="G568" s="1">
        <f t="shared" si="25"/>
        <v>0</v>
      </c>
      <c r="H568" s="1">
        <f t="shared" si="26"/>
        <v>0</v>
      </c>
      <c r="I568" s="1" t="b">
        <f>OR(LEFT(Table2[[#This Row],[rxn]],4)="RXN-",Table2[[#This Row],[rxn]]="BIOSYN-BIODILAERO")</f>
        <v>0</v>
      </c>
      <c r="J568" s="1" t="str">
        <f>IF(Table2[[#This Row],[In GSM?]],_xlfn.TEXTAFTER(Table2[[#This Row],[rxn]],"RXN-",,,,"BIOMASS_RT_CLIM"),"")</f>
        <v/>
      </c>
      <c r="K568" s="1" t="str">
        <f>IF(Table2[[#This Row],[In GSM?]],_xlfn.TEXTBEFORE(SUBSTITUTE(Table2[[#This Row],[rxn name]],"_REV-","_FWD-"),"_FWD-",,,,Table2[[#This Row],[rxn name]]),"")</f>
        <v/>
      </c>
      <c r="L568" s="1" t="str">
        <f>IF(Table2[[#This Row],[In GSM?]],_xlfn.TEXTBEFORE(_xlfn.TEXTAFTER(Table2[[#This Row],[rxn name]],Table2[[#This Row],[b4 FWD/REV]]&amp;"_",,,,"FWD"),"-",,,,"FWD"),"")</f>
        <v/>
      </c>
      <c r="M568" s="1" t="str" cm="1">
        <f t="array" ref="M568">IF(Table2[[#This Row],[In GSM?]],_xlfn.SWITCH(Table2[[#This Row],[dir]],"FWD",Table2[[#This Row],[max]],"REV",-Table2[[#This Row],[min]])/1000,"")</f>
        <v/>
      </c>
      <c r="N568" s="1" t="str" cm="1">
        <f t="array" ref="N568">IF(Table2[[#This Row],[In GSM?]],_xlfn.SWITCH(Table2[[#This Row],[dir]],"FWD",Table2[[#This Row],[min]],"REV",-Table2[[#This Row],[max]])/1000,"")</f>
        <v/>
      </c>
      <c r="V568" s="5"/>
    </row>
    <row r="569" spans="1:22" ht="17" x14ac:dyDescent="0.25">
      <c r="A569" t="s">
        <v>1670</v>
      </c>
      <c r="B569">
        <v>0</v>
      </c>
      <c r="C569">
        <v>63.701232364737997</v>
      </c>
      <c r="E569" s="5" t="s">
        <v>327</v>
      </c>
      <c r="F569" s="1" t="str">
        <f t="shared" si="24"/>
        <v>PROWASTE-rt1406</v>
      </c>
      <c r="G569" s="1">
        <f t="shared" si="25"/>
        <v>0</v>
      </c>
      <c r="H569" s="1">
        <f t="shared" si="26"/>
        <v>0</v>
      </c>
      <c r="I569" s="1" t="b">
        <f>OR(LEFT(Table2[[#This Row],[rxn]],4)="RXN-",Table2[[#This Row],[rxn]]="BIOSYN-BIODILAERO")</f>
        <v>0</v>
      </c>
      <c r="J569" s="1" t="str">
        <f>IF(Table2[[#This Row],[In GSM?]],_xlfn.TEXTAFTER(Table2[[#This Row],[rxn]],"RXN-",,,,"BIOMASS_RT_CLIM"),"")</f>
        <v/>
      </c>
      <c r="K569" s="1" t="str">
        <f>IF(Table2[[#This Row],[In GSM?]],_xlfn.TEXTBEFORE(SUBSTITUTE(Table2[[#This Row],[rxn name]],"_REV-","_FWD-"),"_FWD-",,,,Table2[[#This Row],[rxn name]]),"")</f>
        <v/>
      </c>
      <c r="L569" s="1" t="str">
        <f>IF(Table2[[#This Row],[In GSM?]],_xlfn.TEXTBEFORE(_xlfn.TEXTAFTER(Table2[[#This Row],[rxn name]],Table2[[#This Row],[b4 FWD/REV]]&amp;"_",,,,"FWD"),"-",,,,"FWD"),"")</f>
        <v/>
      </c>
      <c r="M569" s="1" t="str" cm="1">
        <f t="array" ref="M569">IF(Table2[[#This Row],[In GSM?]],_xlfn.SWITCH(Table2[[#This Row],[dir]],"FWD",Table2[[#This Row],[max]],"REV",-Table2[[#This Row],[min]])/1000,"")</f>
        <v/>
      </c>
      <c r="N569" s="1" t="str" cm="1">
        <f t="array" ref="N569">IF(Table2[[#This Row],[In GSM?]],_xlfn.SWITCH(Table2[[#This Row],[dir]],"FWD",Table2[[#This Row],[min]],"REV",-Table2[[#This Row],[max]])/1000,"")</f>
        <v/>
      </c>
      <c r="V569" s="5"/>
    </row>
    <row r="570" spans="1:22" ht="17" x14ac:dyDescent="0.25">
      <c r="A570" t="s">
        <v>1671</v>
      </c>
      <c r="B570">
        <v>-27.511275594336901</v>
      </c>
      <c r="C570">
        <v>9.5462712333334601</v>
      </c>
      <c r="E570" s="5" t="s">
        <v>328</v>
      </c>
      <c r="F570" s="1" t="str">
        <f t="shared" si="24"/>
        <v>PROWASTE-rt1414_gm</v>
      </c>
      <c r="G570" s="1">
        <f t="shared" si="25"/>
        <v>0</v>
      </c>
      <c r="H570" s="1">
        <f t="shared" si="26"/>
        <v>0</v>
      </c>
      <c r="I570" s="1" t="b">
        <f>OR(LEFT(Table2[[#This Row],[rxn]],4)="RXN-",Table2[[#This Row],[rxn]]="BIOSYN-BIODILAERO")</f>
        <v>0</v>
      </c>
      <c r="J570" s="1" t="str">
        <f>IF(Table2[[#This Row],[In GSM?]],_xlfn.TEXTAFTER(Table2[[#This Row],[rxn]],"RXN-",,,,"BIOMASS_RT_CLIM"),"")</f>
        <v/>
      </c>
      <c r="K570" s="1" t="str">
        <f>IF(Table2[[#This Row],[In GSM?]],_xlfn.TEXTBEFORE(SUBSTITUTE(Table2[[#This Row],[rxn name]],"_REV-","_FWD-"),"_FWD-",,,,Table2[[#This Row],[rxn name]]),"")</f>
        <v/>
      </c>
      <c r="L570" s="1" t="str">
        <f>IF(Table2[[#This Row],[In GSM?]],_xlfn.TEXTBEFORE(_xlfn.TEXTAFTER(Table2[[#This Row],[rxn name]],Table2[[#This Row],[b4 FWD/REV]]&amp;"_",,,,"FWD"),"-",,,,"FWD"),"")</f>
        <v/>
      </c>
      <c r="M570" s="1" t="str" cm="1">
        <f t="array" ref="M570">IF(Table2[[#This Row],[In GSM?]],_xlfn.SWITCH(Table2[[#This Row],[dir]],"FWD",Table2[[#This Row],[max]],"REV",-Table2[[#This Row],[min]])/1000,"")</f>
        <v/>
      </c>
      <c r="N570" s="1" t="str" cm="1">
        <f t="array" ref="N570">IF(Table2[[#This Row],[In GSM?]],_xlfn.SWITCH(Table2[[#This Row],[dir]],"FWD",Table2[[#This Row],[min]],"REV",-Table2[[#This Row],[max]])/1000,"")</f>
        <v/>
      </c>
      <c r="V570" s="5"/>
    </row>
    <row r="571" spans="1:22" ht="17" x14ac:dyDescent="0.25">
      <c r="A571" t="s">
        <v>1672</v>
      </c>
      <c r="B571">
        <v>-60.861823183185599</v>
      </c>
      <c r="C571">
        <v>9.5462712333334299</v>
      </c>
      <c r="E571" s="5" t="s">
        <v>329</v>
      </c>
      <c r="F571" s="1" t="str">
        <f t="shared" si="24"/>
        <v>PROWASTE-rt1414_n</v>
      </c>
      <c r="G571" s="1">
        <f t="shared" si="25"/>
        <v>0</v>
      </c>
      <c r="H571" s="1">
        <f t="shared" si="26"/>
        <v>0</v>
      </c>
      <c r="I571" s="1" t="b">
        <f>OR(LEFT(Table2[[#This Row],[rxn]],4)="RXN-",Table2[[#This Row],[rxn]]="BIOSYN-BIODILAERO")</f>
        <v>0</v>
      </c>
      <c r="J571" s="1" t="str">
        <f>IF(Table2[[#This Row],[In GSM?]],_xlfn.TEXTAFTER(Table2[[#This Row],[rxn]],"RXN-",,,,"BIOMASS_RT_CLIM"),"")</f>
        <v/>
      </c>
      <c r="K571" s="1" t="str">
        <f>IF(Table2[[#This Row],[In GSM?]],_xlfn.TEXTBEFORE(SUBSTITUTE(Table2[[#This Row],[rxn name]],"_REV-","_FWD-"),"_FWD-",,,,Table2[[#This Row],[rxn name]]),"")</f>
        <v/>
      </c>
      <c r="L571" s="1" t="str">
        <f>IF(Table2[[#This Row],[In GSM?]],_xlfn.TEXTBEFORE(_xlfn.TEXTAFTER(Table2[[#This Row],[rxn name]],Table2[[#This Row],[b4 FWD/REV]]&amp;"_",,,,"FWD"),"-",,,,"FWD"),"")</f>
        <v/>
      </c>
      <c r="M571" s="1" t="str" cm="1">
        <f t="array" ref="M571">IF(Table2[[#This Row],[In GSM?]],_xlfn.SWITCH(Table2[[#This Row],[dir]],"FWD",Table2[[#This Row],[max]],"REV",-Table2[[#This Row],[min]])/1000,"")</f>
        <v/>
      </c>
      <c r="N571" s="1" t="str" cm="1">
        <f t="array" ref="N571">IF(Table2[[#This Row],[In GSM?]],_xlfn.SWITCH(Table2[[#This Row],[dir]],"FWD",Table2[[#This Row],[min]],"REV",-Table2[[#This Row],[max]])/1000,"")</f>
        <v/>
      </c>
      <c r="V571" s="5"/>
    </row>
    <row r="572" spans="1:22" ht="17" x14ac:dyDescent="0.25">
      <c r="A572" t="s">
        <v>1673</v>
      </c>
      <c r="B572">
        <v>-78.904598643806494</v>
      </c>
      <c r="C572">
        <v>-3.8441099999999902E-2</v>
      </c>
      <c r="E572" s="5" t="s">
        <v>330</v>
      </c>
      <c r="F572" s="1" t="str">
        <f t="shared" si="24"/>
        <v>PROWASTE-rt1432</v>
      </c>
      <c r="G572" s="1">
        <f t="shared" si="25"/>
        <v>0</v>
      </c>
      <c r="H572" s="1">
        <f t="shared" si="26"/>
        <v>0</v>
      </c>
      <c r="I572" s="1" t="b">
        <f>OR(LEFT(Table2[[#This Row],[rxn]],4)="RXN-",Table2[[#This Row],[rxn]]="BIOSYN-BIODILAERO")</f>
        <v>0</v>
      </c>
      <c r="J572" s="1" t="str">
        <f>IF(Table2[[#This Row],[In GSM?]],_xlfn.TEXTAFTER(Table2[[#This Row],[rxn]],"RXN-",,,,"BIOMASS_RT_CLIM"),"")</f>
        <v/>
      </c>
      <c r="K572" s="1" t="str">
        <f>IF(Table2[[#This Row],[In GSM?]],_xlfn.TEXTBEFORE(SUBSTITUTE(Table2[[#This Row],[rxn name]],"_REV-","_FWD-"),"_FWD-",,,,Table2[[#This Row],[rxn name]]),"")</f>
        <v/>
      </c>
      <c r="L572" s="1" t="str">
        <f>IF(Table2[[#This Row],[In GSM?]],_xlfn.TEXTBEFORE(_xlfn.TEXTAFTER(Table2[[#This Row],[rxn name]],Table2[[#This Row],[b4 FWD/REV]]&amp;"_",,,,"FWD"),"-",,,,"FWD"),"")</f>
        <v/>
      </c>
      <c r="M572" s="1" t="str" cm="1">
        <f t="array" ref="M572">IF(Table2[[#This Row],[In GSM?]],_xlfn.SWITCH(Table2[[#This Row],[dir]],"FWD",Table2[[#This Row],[max]],"REV",-Table2[[#This Row],[min]])/1000,"")</f>
        <v/>
      </c>
      <c r="N572" s="1" t="str" cm="1">
        <f t="array" ref="N572">IF(Table2[[#This Row],[In GSM?]],_xlfn.SWITCH(Table2[[#This Row],[dir]],"FWD",Table2[[#This Row],[min]],"REV",-Table2[[#This Row],[max]])/1000,"")</f>
        <v/>
      </c>
      <c r="V572" s="5"/>
    </row>
    <row r="573" spans="1:22" ht="17" x14ac:dyDescent="0.25">
      <c r="A573" t="s">
        <v>1674</v>
      </c>
      <c r="B573" s="2">
        <v>1.0000000000000001E-5</v>
      </c>
      <c r="C573">
        <v>52.577448362539002</v>
      </c>
      <c r="E573" s="5" t="s">
        <v>331</v>
      </c>
      <c r="F573" s="1" t="str">
        <f t="shared" si="24"/>
        <v>PROWASTE-rt1437</v>
      </c>
      <c r="G573" s="1">
        <f t="shared" si="25"/>
        <v>0</v>
      </c>
      <c r="H573" s="1">
        <f t="shared" si="26"/>
        <v>0</v>
      </c>
      <c r="I573" s="1" t="b">
        <f>OR(LEFT(Table2[[#This Row],[rxn]],4)="RXN-",Table2[[#This Row],[rxn]]="BIOSYN-BIODILAERO")</f>
        <v>0</v>
      </c>
      <c r="J573" s="1" t="str">
        <f>IF(Table2[[#This Row],[In GSM?]],_xlfn.TEXTAFTER(Table2[[#This Row],[rxn]],"RXN-",,,,"BIOMASS_RT_CLIM"),"")</f>
        <v/>
      </c>
      <c r="K573" s="1" t="str">
        <f>IF(Table2[[#This Row],[In GSM?]],_xlfn.TEXTBEFORE(SUBSTITUTE(Table2[[#This Row],[rxn name]],"_REV-","_FWD-"),"_FWD-",,,,Table2[[#This Row],[rxn name]]),"")</f>
        <v/>
      </c>
      <c r="L573" s="1" t="str">
        <f>IF(Table2[[#This Row],[In GSM?]],_xlfn.TEXTBEFORE(_xlfn.TEXTAFTER(Table2[[#This Row],[rxn name]],Table2[[#This Row],[b4 FWD/REV]]&amp;"_",,,,"FWD"),"-",,,,"FWD"),"")</f>
        <v/>
      </c>
      <c r="M573" s="1" t="str" cm="1">
        <f t="array" ref="M573">IF(Table2[[#This Row],[In GSM?]],_xlfn.SWITCH(Table2[[#This Row],[dir]],"FWD",Table2[[#This Row],[max]],"REV",-Table2[[#This Row],[min]])/1000,"")</f>
        <v/>
      </c>
      <c r="N573" s="1" t="str" cm="1">
        <f t="array" ref="N573">IF(Table2[[#This Row],[In GSM?]],_xlfn.SWITCH(Table2[[#This Row],[dir]],"FWD",Table2[[#This Row],[min]],"REV",-Table2[[#This Row],[max]])/1000,"")</f>
        <v/>
      </c>
      <c r="V573" s="5"/>
    </row>
    <row r="574" spans="1:22" ht="17" x14ac:dyDescent="0.25">
      <c r="A574" t="s">
        <v>1675</v>
      </c>
      <c r="B574">
        <v>8.9477999999999905E-2</v>
      </c>
      <c r="C574">
        <v>3.07764929608574</v>
      </c>
      <c r="E574" s="5" t="s">
        <v>332</v>
      </c>
      <c r="F574" s="1" t="str">
        <f t="shared" si="24"/>
        <v>PROWASTE-rt1441</v>
      </c>
      <c r="G574" s="1">
        <f t="shared" si="25"/>
        <v>0</v>
      </c>
      <c r="H574" s="1">
        <f t="shared" si="26"/>
        <v>0</v>
      </c>
      <c r="I574" s="1" t="b">
        <f>OR(LEFT(Table2[[#This Row],[rxn]],4)="RXN-",Table2[[#This Row],[rxn]]="BIOSYN-BIODILAERO")</f>
        <v>0</v>
      </c>
      <c r="J574" s="1" t="str">
        <f>IF(Table2[[#This Row],[In GSM?]],_xlfn.TEXTAFTER(Table2[[#This Row],[rxn]],"RXN-",,,,"BIOMASS_RT_CLIM"),"")</f>
        <v/>
      </c>
      <c r="K574" s="1" t="str">
        <f>IF(Table2[[#This Row],[In GSM?]],_xlfn.TEXTBEFORE(SUBSTITUTE(Table2[[#This Row],[rxn name]],"_REV-","_FWD-"),"_FWD-",,,,Table2[[#This Row],[rxn name]]),"")</f>
        <v/>
      </c>
      <c r="L574" s="1" t="str">
        <f>IF(Table2[[#This Row],[In GSM?]],_xlfn.TEXTBEFORE(_xlfn.TEXTAFTER(Table2[[#This Row],[rxn name]],Table2[[#This Row],[b4 FWD/REV]]&amp;"_",,,,"FWD"),"-",,,,"FWD"),"")</f>
        <v/>
      </c>
      <c r="M574" s="1" t="str" cm="1">
        <f t="array" ref="M574">IF(Table2[[#This Row],[In GSM?]],_xlfn.SWITCH(Table2[[#This Row],[dir]],"FWD",Table2[[#This Row],[max]],"REV",-Table2[[#This Row],[min]])/1000,"")</f>
        <v/>
      </c>
      <c r="N574" s="1" t="str" cm="1">
        <f t="array" ref="N574">IF(Table2[[#This Row],[In GSM?]],_xlfn.SWITCH(Table2[[#This Row],[dir]],"FWD",Table2[[#This Row],[min]],"REV",-Table2[[#This Row],[max]])/1000,"")</f>
        <v/>
      </c>
      <c r="V574" s="5"/>
    </row>
    <row r="575" spans="1:22" ht="17" x14ac:dyDescent="0.25">
      <c r="A575" t="s">
        <v>1676</v>
      </c>
      <c r="B575" s="2">
        <v>1.00000000002181E-5</v>
      </c>
      <c r="C575" s="2">
        <v>9.9999999999961197E-6</v>
      </c>
      <c r="E575" s="5" t="s">
        <v>333</v>
      </c>
      <c r="F575" s="1" t="str">
        <f t="shared" si="24"/>
        <v>PROWASTE-rt1454</v>
      </c>
      <c r="G575" s="1">
        <f t="shared" si="25"/>
        <v>0</v>
      </c>
      <c r="H575" s="1">
        <f t="shared" si="26"/>
        <v>0</v>
      </c>
      <c r="I575" s="1" t="b">
        <f>OR(LEFT(Table2[[#This Row],[rxn]],4)="RXN-",Table2[[#This Row],[rxn]]="BIOSYN-BIODILAERO")</f>
        <v>0</v>
      </c>
      <c r="J575" s="1" t="str">
        <f>IF(Table2[[#This Row],[In GSM?]],_xlfn.TEXTAFTER(Table2[[#This Row],[rxn]],"RXN-",,,,"BIOMASS_RT_CLIM"),"")</f>
        <v/>
      </c>
      <c r="K575" s="1" t="str">
        <f>IF(Table2[[#This Row],[In GSM?]],_xlfn.TEXTBEFORE(SUBSTITUTE(Table2[[#This Row],[rxn name]],"_REV-","_FWD-"),"_FWD-",,,,Table2[[#This Row],[rxn name]]),"")</f>
        <v/>
      </c>
      <c r="L575" s="1" t="str">
        <f>IF(Table2[[#This Row],[In GSM?]],_xlfn.TEXTBEFORE(_xlfn.TEXTAFTER(Table2[[#This Row],[rxn name]],Table2[[#This Row],[b4 FWD/REV]]&amp;"_",,,,"FWD"),"-",,,,"FWD"),"")</f>
        <v/>
      </c>
      <c r="M575" s="1" t="str" cm="1">
        <f t="array" ref="M575">IF(Table2[[#This Row],[In GSM?]],_xlfn.SWITCH(Table2[[#This Row],[dir]],"FWD",Table2[[#This Row],[max]],"REV",-Table2[[#This Row],[min]])/1000,"")</f>
        <v/>
      </c>
      <c r="N575" s="1" t="str" cm="1">
        <f t="array" ref="N575">IF(Table2[[#This Row],[In GSM?]],_xlfn.SWITCH(Table2[[#This Row],[dir]],"FWD",Table2[[#This Row],[min]],"REV",-Table2[[#This Row],[max]])/1000,"")</f>
        <v/>
      </c>
      <c r="V575" s="5"/>
    </row>
    <row r="576" spans="1:22" ht="17" x14ac:dyDescent="0.25">
      <c r="A576" t="s">
        <v>1677</v>
      </c>
      <c r="B576" s="2">
        <v>1.00000000002181E-5</v>
      </c>
      <c r="C576" s="2">
        <v>9.9999999999961197E-6</v>
      </c>
      <c r="E576" s="5" t="s">
        <v>334</v>
      </c>
      <c r="F576" s="1" t="str">
        <f t="shared" si="24"/>
        <v>PROWASTE-rt1457</v>
      </c>
      <c r="G576" s="1">
        <f t="shared" si="25"/>
        <v>0</v>
      </c>
      <c r="H576" s="1">
        <f t="shared" si="26"/>
        <v>0</v>
      </c>
      <c r="I576" s="1" t="b">
        <f>OR(LEFT(Table2[[#This Row],[rxn]],4)="RXN-",Table2[[#This Row],[rxn]]="BIOSYN-BIODILAERO")</f>
        <v>0</v>
      </c>
      <c r="J576" s="1" t="str">
        <f>IF(Table2[[#This Row],[In GSM?]],_xlfn.TEXTAFTER(Table2[[#This Row],[rxn]],"RXN-",,,,"BIOMASS_RT_CLIM"),"")</f>
        <v/>
      </c>
      <c r="K576" s="1" t="str">
        <f>IF(Table2[[#This Row],[In GSM?]],_xlfn.TEXTBEFORE(SUBSTITUTE(Table2[[#This Row],[rxn name]],"_REV-","_FWD-"),"_FWD-",,,,Table2[[#This Row],[rxn name]]),"")</f>
        <v/>
      </c>
      <c r="L576" s="1" t="str">
        <f>IF(Table2[[#This Row],[In GSM?]],_xlfn.TEXTBEFORE(_xlfn.TEXTAFTER(Table2[[#This Row],[rxn name]],Table2[[#This Row],[b4 FWD/REV]]&amp;"_",,,,"FWD"),"-",,,,"FWD"),"")</f>
        <v/>
      </c>
      <c r="M576" s="1" t="str" cm="1">
        <f t="array" ref="M576">IF(Table2[[#This Row],[In GSM?]],_xlfn.SWITCH(Table2[[#This Row],[dir]],"FWD",Table2[[#This Row],[max]],"REV",-Table2[[#This Row],[min]])/1000,"")</f>
        <v/>
      </c>
      <c r="N576" s="1" t="str" cm="1">
        <f t="array" ref="N576">IF(Table2[[#This Row],[In GSM?]],_xlfn.SWITCH(Table2[[#This Row],[dir]],"FWD",Table2[[#This Row],[min]],"REV",-Table2[[#This Row],[max]])/1000,"")</f>
        <v/>
      </c>
      <c r="V576" s="5"/>
    </row>
    <row r="577" spans="1:22" ht="17" x14ac:dyDescent="0.25">
      <c r="A577" t="s">
        <v>1678</v>
      </c>
      <c r="B577">
        <v>-157.732335087612</v>
      </c>
      <c r="C577">
        <v>78.866157543808598</v>
      </c>
      <c r="E577" s="5" t="s">
        <v>335</v>
      </c>
      <c r="F577" s="1" t="str">
        <f t="shared" si="24"/>
        <v>PROWASTE-rt1470</v>
      </c>
      <c r="G577" s="1">
        <f t="shared" si="25"/>
        <v>0</v>
      </c>
      <c r="H577" s="1">
        <f t="shared" si="26"/>
        <v>0</v>
      </c>
      <c r="I577" s="1" t="b">
        <f>OR(LEFT(Table2[[#This Row],[rxn]],4)="RXN-",Table2[[#This Row],[rxn]]="BIOSYN-BIODILAERO")</f>
        <v>0</v>
      </c>
      <c r="J577" s="1" t="str">
        <f>IF(Table2[[#This Row],[In GSM?]],_xlfn.TEXTAFTER(Table2[[#This Row],[rxn]],"RXN-",,,,"BIOMASS_RT_CLIM"),"")</f>
        <v/>
      </c>
      <c r="K577" s="1" t="str">
        <f>IF(Table2[[#This Row],[In GSM?]],_xlfn.TEXTBEFORE(SUBSTITUTE(Table2[[#This Row],[rxn name]],"_REV-","_FWD-"),"_FWD-",,,,Table2[[#This Row],[rxn name]]),"")</f>
        <v/>
      </c>
      <c r="L577" s="1" t="str">
        <f>IF(Table2[[#This Row],[In GSM?]],_xlfn.TEXTBEFORE(_xlfn.TEXTAFTER(Table2[[#This Row],[rxn name]],Table2[[#This Row],[b4 FWD/REV]]&amp;"_",,,,"FWD"),"-",,,,"FWD"),"")</f>
        <v/>
      </c>
      <c r="M577" s="1" t="str" cm="1">
        <f t="array" ref="M577">IF(Table2[[#This Row],[In GSM?]],_xlfn.SWITCH(Table2[[#This Row],[dir]],"FWD",Table2[[#This Row],[max]],"REV",-Table2[[#This Row],[min]])/1000,"")</f>
        <v/>
      </c>
      <c r="N577" s="1" t="str" cm="1">
        <f t="array" ref="N577">IF(Table2[[#This Row],[In GSM?]],_xlfn.SWITCH(Table2[[#This Row],[dir]],"FWD",Table2[[#This Row],[min]],"REV",-Table2[[#This Row],[max]])/1000,"")</f>
        <v/>
      </c>
      <c r="V577" s="5"/>
    </row>
    <row r="578" spans="1:22" ht="17" x14ac:dyDescent="0.25">
      <c r="A578" t="s">
        <v>1679</v>
      </c>
      <c r="B578">
        <v>1.2117500000003599E-2</v>
      </c>
      <c r="C578">
        <v>5.1763381493044802</v>
      </c>
      <c r="E578" s="5" t="s">
        <v>336</v>
      </c>
      <c r="F578" s="1" t="str">
        <f t="shared" ref="F578:F641" si="27">_xlfn.TEXTBEFORE(E578," ")</f>
        <v>PROWASTE-rt1473</v>
      </c>
      <c r="G578" s="1">
        <f t="shared" ref="G578:G641" si="28">_xlfn.NUMBERVALUE(SUBSTITUTE(_xlfn.TEXTBEFORE(_xlfn.TEXTAFTER(E578," ")," ",-1)," ",""))</f>
        <v>0</v>
      </c>
      <c r="H578" s="1">
        <f t="shared" ref="H578:H641" si="29">_xlfn.NUMBERVALUE(_xlfn.TEXTAFTER(E578," ",-1))</f>
        <v>0</v>
      </c>
      <c r="I578" s="1" t="b">
        <f>OR(LEFT(Table2[[#This Row],[rxn]],4)="RXN-",Table2[[#This Row],[rxn]]="BIOSYN-BIODILAERO")</f>
        <v>0</v>
      </c>
      <c r="J578" s="1" t="str">
        <f>IF(Table2[[#This Row],[In GSM?]],_xlfn.TEXTAFTER(Table2[[#This Row],[rxn]],"RXN-",,,,"BIOMASS_RT_CLIM"),"")</f>
        <v/>
      </c>
      <c r="K578" s="1" t="str">
        <f>IF(Table2[[#This Row],[In GSM?]],_xlfn.TEXTBEFORE(SUBSTITUTE(Table2[[#This Row],[rxn name]],"_REV-","_FWD-"),"_FWD-",,,,Table2[[#This Row],[rxn name]]),"")</f>
        <v/>
      </c>
      <c r="L578" s="1" t="str">
        <f>IF(Table2[[#This Row],[In GSM?]],_xlfn.TEXTBEFORE(_xlfn.TEXTAFTER(Table2[[#This Row],[rxn name]],Table2[[#This Row],[b4 FWD/REV]]&amp;"_",,,,"FWD"),"-",,,,"FWD"),"")</f>
        <v/>
      </c>
      <c r="M578" s="1" t="str" cm="1">
        <f t="array" ref="M578">IF(Table2[[#This Row],[In GSM?]],_xlfn.SWITCH(Table2[[#This Row],[dir]],"FWD",Table2[[#This Row],[max]],"REV",-Table2[[#This Row],[min]])/1000,"")</f>
        <v/>
      </c>
      <c r="N578" s="1" t="str" cm="1">
        <f t="array" ref="N578">IF(Table2[[#This Row],[In GSM?]],_xlfn.SWITCH(Table2[[#This Row],[dir]],"FWD",Table2[[#This Row],[min]],"REV",-Table2[[#This Row],[max]])/1000,"")</f>
        <v/>
      </c>
      <c r="V578" s="5"/>
    </row>
    <row r="579" spans="1:22" ht="17" x14ac:dyDescent="0.25">
      <c r="A579" t="s">
        <v>1680</v>
      </c>
      <c r="B579">
        <v>7.6302000000000002E-3</v>
      </c>
      <c r="C579">
        <v>7.6302000000000002E-3</v>
      </c>
      <c r="E579" s="5" t="s">
        <v>337</v>
      </c>
      <c r="F579" s="1" t="str">
        <f t="shared" si="27"/>
        <v>PROWASTE-rt1480</v>
      </c>
      <c r="G579" s="1">
        <f t="shared" si="28"/>
        <v>0</v>
      </c>
      <c r="H579" s="1">
        <f t="shared" si="29"/>
        <v>0</v>
      </c>
      <c r="I579" s="1" t="b">
        <f>OR(LEFT(Table2[[#This Row],[rxn]],4)="RXN-",Table2[[#This Row],[rxn]]="BIOSYN-BIODILAERO")</f>
        <v>0</v>
      </c>
      <c r="J579" s="1" t="str">
        <f>IF(Table2[[#This Row],[In GSM?]],_xlfn.TEXTAFTER(Table2[[#This Row],[rxn]],"RXN-",,,,"BIOMASS_RT_CLIM"),"")</f>
        <v/>
      </c>
      <c r="K579" s="1" t="str">
        <f>IF(Table2[[#This Row],[In GSM?]],_xlfn.TEXTBEFORE(SUBSTITUTE(Table2[[#This Row],[rxn name]],"_REV-","_FWD-"),"_FWD-",,,,Table2[[#This Row],[rxn name]]),"")</f>
        <v/>
      </c>
      <c r="L579" s="1" t="str">
        <f>IF(Table2[[#This Row],[In GSM?]],_xlfn.TEXTBEFORE(_xlfn.TEXTAFTER(Table2[[#This Row],[rxn name]],Table2[[#This Row],[b4 FWD/REV]]&amp;"_",,,,"FWD"),"-",,,,"FWD"),"")</f>
        <v/>
      </c>
      <c r="M579" s="1" t="str" cm="1">
        <f t="array" ref="M579">IF(Table2[[#This Row],[In GSM?]],_xlfn.SWITCH(Table2[[#This Row],[dir]],"FWD",Table2[[#This Row],[max]],"REV",-Table2[[#This Row],[min]])/1000,"")</f>
        <v/>
      </c>
      <c r="N579" s="1" t="str" cm="1">
        <f t="array" ref="N579">IF(Table2[[#This Row],[In GSM?]],_xlfn.SWITCH(Table2[[#This Row],[dir]],"FWD",Table2[[#This Row],[min]],"REV",-Table2[[#This Row],[max]])/1000,"")</f>
        <v/>
      </c>
      <c r="V579" s="5"/>
    </row>
    <row r="580" spans="1:22" ht="17" x14ac:dyDescent="0.25">
      <c r="A580" t="s">
        <v>1681</v>
      </c>
      <c r="B580">
        <v>7.6302000000000002E-3</v>
      </c>
      <c r="C580">
        <v>7.6302000000000002E-3</v>
      </c>
      <c r="E580" s="5" t="s">
        <v>338</v>
      </c>
      <c r="F580" s="1" t="str">
        <f t="shared" si="27"/>
        <v>PROWASTE-rt1487</v>
      </c>
      <c r="G580" s="1">
        <f t="shared" si="28"/>
        <v>0</v>
      </c>
      <c r="H580" s="1">
        <f t="shared" si="29"/>
        <v>0</v>
      </c>
      <c r="I580" s="1" t="b">
        <f>OR(LEFT(Table2[[#This Row],[rxn]],4)="RXN-",Table2[[#This Row],[rxn]]="BIOSYN-BIODILAERO")</f>
        <v>0</v>
      </c>
      <c r="J580" s="1" t="str">
        <f>IF(Table2[[#This Row],[In GSM?]],_xlfn.TEXTAFTER(Table2[[#This Row],[rxn]],"RXN-",,,,"BIOMASS_RT_CLIM"),"")</f>
        <v/>
      </c>
      <c r="K580" s="1" t="str">
        <f>IF(Table2[[#This Row],[In GSM?]],_xlfn.TEXTBEFORE(SUBSTITUTE(Table2[[#This Row],[rxn name]],"_REV-","_FWD-"),"_FWD-",,,,Table2[[#This Row],[rxn name]]),"")</f>
        <v/>
      </c>
      <c r="L580" s="1" t="str">
        <f>IF(Table2[[#This Row],[In GSM?]],_xlfn.TEXTBEFORE(_xlfn.TEXTAFTER(Table2[[#This Row],[rxn name]],Table2[[#This Row],[b4 FWD/REV]]&amp;"_",,,,"FWD"),"-",,,,"FWD"),"")</f>
        <v/>
      </c>
      <c r="M580" s="1" t="str" cm="1">
        <f t="array" ref="M580">IF(Table2[[#This Row],[In GSM?]],_xlfn.SWITCH(Table2[[#This Row],[dir]],"FWD",Table2[[#This Row],[max]],"REV",-Table2[[#This Row],[min]])/1000,"")</f>
        <v/>
      </c>
      <c r="N580" s="1" t="str" cm="1">
        <f t="array" ref="N580">IF(Table2[[#This Row],[In GSM?]],_xlfn.SWITCH(Table2[[#This Row],[dir]],"FWD",Table2[[#This Row],[min]],"REV",-Table2[[#This Row],[max]])/1000,"")</f>
        <v/>
      </c>
      <c r="V580" s="5"/>
    </row>
    <row r="581" spans="1:22" ht="17" x14ac:dyDescent="0.25">
      <c r="A581" t="s">
        <v>1682</v>
      </c>
      <c r="B581">
        <v>1.2117500000003599E-2</v>
      </c>
      <c r="C581">
        <v>5.1763381493044802</v>
      </c>
      <c r="E581" s="5" t="s">
        <v>339</v>
      </c>
      <c r="F581" s="1" t="str">
        <f t="shared" si="27"/>
        <v>PROWASTE-rt1488</v>
      </c>
      <c r="G581" s="1">
        <f t="shared" si="28"/>
        <v>0</v>
      </c>
      <c r="H581" s="1">
        <f t="shared" si="29"/>
        <v>0</v>
      </c>
      <c r="I581" s="1" t="b">
        <f>OR(LEFT(Table2[[#This Row],[rxn]],4)="RXN-",Table2[[#This Row],[rxn]]="BIOSYN-BIODILAERO")</f>
        <v>0</v>
      </c>
      <c r="J581" s="1" t="str">
        <f>IF(Table2[[#This Row],[In GSM?]],_xlfn.TEXTAFTER(Table2[[#This Row],[rxn]],"RXN-",,,,"BIOMASS_RT_CLIM"),"")</f>
        <v/>
      </c>
      <c r="K581" s="1" t="str">
        <f>IF(Table2[[#This Row],[In GSM?]],_xlfn.TEXTBEFORE(SUBSTITUTE(Table2[[#This Row],[rxn name]],"_REV-","_FWD-"),"_FWD-",,,,Table2[[#This Row],[rxn name]]),"")</f>
        <v/>
      </c>
      <c r="L581" s="1" t="str">
        <f>IF(Table2[[#This Row],[In GSM?]],_xlfn.TEXTBEFORE(_xlfn.TEXTAFTER(Table2[[#This Row],[rxn name]],Table2[[#This Row],[b4 FWD/REV]]&amp;"_",,,,"FWD"),"-",,,,"FWD"),"")</f>
        <v/>
      </c>
      <c r="M581" s="1" t="str" cm="1">
        <f t="array" ref="M581">IF(Table2[[#This Row],[In GSM?]],_xlfn.SWITCH(Table2[[#This Row],[dir]],"FWD",Table2[[#This Row],[max]],"REV",-Table2[[#This Row],[min]])/1000,"")</f>
        <v/>
      </c>
      <c r="N581" s="1" t="str" cm="1">
        <f t="array" ref="N581">IF(Table2[[#This Row],[In GSM?]],_xlfn.SWITCH(Table2[[#This Row],[dir]],"FWD",Table2[[#This Row],[min]],"REV",-Table2[[#This Row],[max]])/1000,"")</f>
        <v/>
      </c>
      <c r="V581" s="5"/>
    </row>
    <row r="582" spans="1:22" ht="17" x14ac:dyDescent="0.25">
      <c r="A582" t="s">
        <v>1683</v>
      </c>
      <c r="B582">
        <v>1.2127500000003601E-2</v>
      </c>
      <c r="C582">
        <v>5.1763481493044798</v>
      </c>
      <c r="E582" s="5" t="s">
        <v>340</v>
      </c>
      <c r="F582" s="1" t="str">
        <f t="shared" si="27"/>
        <v>PROWASTE-rt1518_c</v>
      </c>
      <c r="G582" s="1">
        <f t="shared" si="28"/>
        <v>0</v>
      </c>
      <c r="H582" s="1">
        <f t="shared" si="29"/>
        <v>0</v>
      </c>
      <c r="I582" s="1" t="b">
        <f>OR(LEFT(Table2[[#This Row],[rxn]],4)="RXN-",Table2[[#This Row],[rxn]]="BIOSYN-BIODILAERO")</f>
        <v>0</v>
      </c>
      <c r="J582" s="1" t="str">
        <f>IF(Table2[[#This Row],[In GSM?]],_xlfn.TEXTAFTER(Table2[[#This Row],[rxn]],"RXN-",,,,"BIOMASS_RT_CLIM"),"")</f>
        <v/>
      </c>
      <c r="K582" s="1" t="str">
        <f>IF(Table2[[#This Row],[In GSM?]],_xlfn.TEXTBEFORE(SUBSTITUTE(Table2[[#This Row],[rxn name]],"_REV-","_FWD-"),"_FWD-",,,,Table2[[#This Row],[rxn name]]),"")</f>
        <v/>
      </c>
      <c r="L582" s="1" t="str">
        <f>IF(Table2[[#This Row],[In GSM?]],_xlfn.TEXTBEFORE(_xlfn.TEXTAFTER(Table2[[#This Row],[rxn name]],Table2[[#This Row],[b4 FWD/REV]]&amp;"_",,,,"FWD"),"-",,,,"FWD"),"")</f>
        <v/>
      </c>
      <c r="M582" s="1" t="str" cm="1">
        <f t="array" ref="M582">IF(Table2[[#This Row],[In GSM?]],_xlfn.SWITCH(Table2[[#This Row],[dir]],"FWD",Table2[[#This Row],[max]],"REV",-Table2[[#This Row],[min]])/1000,"")</f>
        <v/>
      </c>
      <c r="N582" s="1" t="str" cm="1">
        <f t="array" ref="N582">IF(Table2[[#This Row],[In GSM?]],_xlfn.SWITCH(Table2[[#This Row],[dir]],"FWD",Table2[[#This Row],[min]],"REV",-Table2[[#This Row],[max]])/1000,"")</f>
        <v/>
      </c>
      <c r="V582" s="5"/>
    </row>
    <row r="583" spans="1:22" ht="17" x14ac:dyDescent="0.25">
      <c r="A583" t="s">
        <v>1684</v>
      </c>
      <c r="B583">
        <v>1.2127500000003601E-2</v>
      </c>
      <c r="C583">
        <v>5.1763481493044798</v>
      </c>
      <c r="E583" s="5" t="s">
        <v>341</v>
      </c>
      <c r="F583" s="1" t="str">
        <f t="shared" si="27"/>
        <v>PROWASTE-rt1518_m</v>
      </c>
      <c r="G583" s="1">
        <f t="shared" si="28"/>
        <v>0</v>
      </c>
      <c r="H583" s="1">
        <f t="shared" si="29"/>
        <v>0</v>
      </c>
      <c r="I583" s="1" t="b">
        <f>OR(LEFT(Table2[[#This Row],[rxn]],4)="RXN-",Table2[[#This Row],[rxn]]="BIOSYN-BIODILAERO")</f>
        <v>0</v>
      </c>
      <c r="J583" s="1" t="str">
        <f>IF(Table2[[#This Row],[In GSM?]],_xlfn.TEXTAFTER(Table2[[#This Row],[rxn]],"RXN-",,,,"BIOMASS_RT_CLIM"),"")</f>
        <v/>
      </c>
      <c r="K583" s="1" t="str">
        <f>IF(Table2[[#This Row],[In GSM?]],_xlfn.TEXTBEFORE(SUBSTITUTE(Table2[[#This Row],[rxn name]],"_REV-","_FWD-"),"_FWD-",,,,Table2[[#This Row],[rxn name]]),"")</f>
        <v/>
      </c>
      <c r="L583" s="1" t="str">
        <f>IF(Table2[[#This Row],[In GSM?]],_xlfn.TEXTBEFORE(_xlfn.TEXTAFTER(Table2[[#This Row],[rxn name]],Table2[[#This Row],[b4 FWD/REV]]&amp;"_",,,,"FWD"),"-",,,,"FWD"),"")</f>
        <v/>
      </c>
      <c r="M583" s="1" t="str" cm="1">
        <f t="array" ref="M583">IF(Table2[[#This Row],[In GSM?]],_xlfn.SWITCH(Table2[[#This Row],[dir]],"FWD",Table2[[#This Row],[max]],"REV",-Table2[[#This Row],[min]])/1000,"")</f>
        <v/>
      </c>
      <c r="N583" s="1" t="str" cm="1">
        <f t="array" ref="N583">IF(Table2[[#This Row],[In GSM?]],_xlfn.SWITCH(Table2[[#This Row],[dir]],"FWD",Table2[[#This Row],[min]],"REV",-Table2[[#This Row],[max]])/1000,"")</f>
        <v/>
      </c>
      <c r="V583" s="5"/>
    </row>
    <row r="584" spans="1:22" ht="17" x14ac:dyDescent="0.25">
      <c r="A584" t="s">
        <v>1685</v>
      </c>
      <c r="B584">
        <v>0</v>
      </c>
      <c r="C584">
        <v>63.701232364737997</v>
      </c>
      <c r="E584" s="5" t="s">
        <v>342</v>
      </c>
      <c r="F584" s="1" t="str">
        <f t="shared" si="27"/>
        <v>PROWASTE-rt1519</v>
      </c>
      <c r="G584" s="1">
        <f t="shared" si="28"/>
        <v>0</v>
      </c>
      <c r="H584" s="1">
        <f t="shared" si="29"/>
        <v>0</v>
      </c>
      <c r="I584" s="1" t="b">
        <f>OR(LEFT(Table2[[#This Row],[rxn]],4)="RXN-",Table2[[#This Row],[rxn]]="BIOSYN-BIODILAERO")</f>
        <v>0</v>
      </c>
      <c r="J584" s="1" t="str">
        <f>IF(Table2[[#This Row],[In GSM?]],_xlfn.TEXTAFTER(Table2[[#This Row],[rxn]],"RXN-",,,,"BIOMASS_RT_CLIM"),"")</f>
        <v/>
      </c>
      <c r="K584" s="1" t="str">
        <f>IF(Table2[[#This Row],[In GSM?]],_xlfn.TEXTBEFORE(SUBSTITUTE(Table2[[#This Row],[rxn name]],"_REV-","_FWD-"),"_FWD-",,,,Table2[[#This Row],[rxn name]]),"")</f>
        <v/>
      </c>
      <c r="L584" s="1" t="str">
        <f>IF(Table2[[#This Row],[In GSM?]],_xlfn.TEXTBEFORE(_xlfn.TEXTAFTER(Table2[[#This Row],[rxn name]],Table2[[#This Row],[b4 FWD/REV]]&amp;"_",,,,"FWD"),"-",,,,"FWD"),"")</f>
        <v/>
      </c>
      <c r="M584" s="1" t="str" cm="1">
        <f t="array" ref="M584">IF(Table2[[#This Row],[In GSM?]],_xlfn.SWITCH(Table2[[#This Row],[dir]],"FWD",Table2[[#This Row],[max]],"REV",-Table2[[#This Row],[min]])/1000,"")</f>
        <v/>
      </c>
      <c r="N584" s="1" t="str" cm="1">
        <f t="array" ref="N584">IF(Table2[[#This Row],[In GSM?]],_xlfn.SWITCH(Table2[[#This Row],[dir]],"FWD",Table2[[#This Row],[min]],"REV",-Table2[[#This Row],[max]])/1000,"")</f>
        <v/>
      </c>
      <c r="V584" s="5"/>
    </row>
    <row r="585" spans="1:22" ht="17" x14ac:dyDescent="0.25">
      <c r="A585" t="s">
        <v>1686</v>
      </c>
      <c r="B585">
        <v>0</v>
      </c>
      <c r="C585">
        <v>0</v>
      </c>
      <c r="E585" s="5" t="s">
        <v>343</v>
      </c>
      <c r="F585" s="1" t="str">
        <f t="shared" si="27"/>
        <v>PROWASTE-rt1520</v>
      </c>
      <c r="G585" s="1">
        <f t="shared" si="28"/>
        <v>0</v>
      </c>
      <c r="H585" s="1">
        <f t="shared" si="29"/>
        <v>0</v>
      </c>
      <c r="I585" s="1" t="b">
        <f>OR(LEFT(Table2[[#This Row],[rxn]],4)="RXN-",Table2[[#This Row],[rxn]]="BIOSYN-BIODILAERO")</f>
        <v>0</v>
      </c>
      <c r="J585" s="1" t="str">
        <f>IF(Table2[[#This Row],[In GSM?]],_xlfn.TEXTAFTER(Table2[[#This Row],[rxn]],"RXN-",,,,"BIOMASS_RT_CLIM"),"")</f>
        <v/>
      </c>
      <c r="K585" s="1" t="str">
        <f>IF(Table2[[#This Row],[In GSM?]],_xlfn.TEXTBEFORE(SUBSTITUTE(Table2[[#This Row],[rxn name]],"_REV-","_FWD-"),"_FWD-",,,,Table2[[#This Row],[rxn name]]),"")</f>
        <v/>
      </c>
      <c r="L585" s="1" t="str">
        <f>IF(Table2[[#This Row],[In GSM?]],_xlfn.TEXTBEFORE(_xlfn.TEXTAFTER(Table2[[#This Row],[rxn name]],Table2[[#This Row],[b4 FWD/REV]]&amp;"_",,,,"FWD"),"-",,,,"FWD"),"")</f>
        <v/>
      </c>
      <c r="M585" s="1" t="str" cm="1">
        <f t="array" ref="M585">IF(Table2[[#This Row],[In GSM?]],_xlfn.SWITCH(Table2[[#This Row],[dir]],"FWD",Table2[[#This Row],[max]],"REV",-Table2[[#This Row],[min]])/1000,"")</f>
        <v/>
      </c>
      <c r="N585" s="1" t="str" cm="1">
        <f t="array" ref="N585">IF(Table2[[#This Row],[In GSM?]],_xlfn.SWITCH(Table2[[#This Row],[dir]],"FWD",Table2[[#This Row],[min]],"REV",-Table2[[#This Row],[max]])/1000,"")</f>
        <v/>
      </c>
      <c r="V585" s="5"/>
    </row>
    <row r="586" spans="1:22" ht="17" x14ac:dyDescent="0.25">
      <c r="A586" t="s">
        <v>1687</v>
      </c>
      <c r="B586">
        <v>0</v>
      </c>
      <c r="C586">
        <v>4.0404999999999998E-4</v>
      </c>
      <c r="E586" s="5" t="s">
        <v>344</v>
      </c>
      <c r="F586" s="1" t="str">
        <f t="shared" si="27"/>
        <v>PROWASTE-rt1532</v>
      </c>
      <c r="G586" s="1">
        <f t="shared" si="28"/>
        <v>0</v>
      </c>
      <c r="H586" s="1">
        <f t="shared" si="29"/>
        <v>0</v>
      </c>
      <c r="I586" s="1" t="b">
        <f>OR(LEFT(Table2[[#This Row],[rxn]],4)="RXN-",Table2[[#This Row],[rxn]]="BIOSYN-BIODILAERO")</f>
        <v>0</v>
      </c>
      <c r="J586" s="1" t="str">
        <f>IF(Table2[[#This Row],[In GSM?]],_xlfn.TEXTAFTER(Table2[[#This Row],[rxn]],"RXN-",,,,"BIOMASS_RT_CLIM"),"")</f>
        <v/>
      </c>
      <c r="K586" s="1" t="str">
        <f>IF(Table2[[#This Row],[In GSM?]],_xlfn.TEXTBEFORE(SUBSTITUTE(Table2[[#This Row],[rxn name]],"_REV-","_FWD-"),"_FWD-",,,,Table2[[#This Row],[rxn name]]),"")</f>
        <v/>
      </c>
      <c r="L586" s="1" t="str">
        <f>IF(Table2[[#This Row],[In GSM?]],_xlfn.TEXTBEFORE(_xlfn.TEXTAFTER(Table2[[#This Row],[rxn name]],Table2[[#This Row],[b4 FWD/REV]]&amp;"_",,,,"FWD"),"-",,,,"FWD"),"")</f>
        <v/>
      </c>
      <c r="M586" s="1" t="str" cm="1">
        <f t="array" ref="M586">IF(Table2[[#This Row],[In GSM?]],_xlfn.SWITCH(Table2[[#This Row],[dir]],"FWD",Table2[[#This Row],[max]],"REV",-Table2[[#This Row],[min]])/1000,"")</f>
        <v/>
      </c>
      <c r="N586" s="1" t="str" cm="1">
        <f t="array" ref="N586">IF(Table2[[#This Row],[In GSM?]],_xlfn.SWITCH(Table2[[#This Row],[dir]],"FWD",Table2[[#This Row],[min]],"REV",-Table2[[#This Row],[max]])/1000,"")</f>
        <v/>
      </c>
      <c r="V586" s="5"/>
    </row>
    <row r="587" spans="1:22" ht="17" x14ac:dyDescent="0.25">
      <c r="A587" t="s">
        <v>1688</v>
      </c>
      <c r="B587">
        <v>0</v>
      </c>
      <c r="C587">
        <v>1.82023775438927</v>
      </c>
      <c r="E587" s="5" t="s">
        <v>345</v>
      </c>
      <c r="F587" s="1" t="str">
        <f t="shared" si="27"/>
        <v>PROWASTE-rt1537</v>
      </c>
      <c r="G587" s="1">
        <f t="shared" si="28"/>
        <v>0</v>
      </c>
      <c r="H587" s="1">
        <f t="shared" si="29"/>
        <v>0</v>
      </c>
      <c r="I587" s="1" t="b">
        <f>OR(LEFT(Table2[[#This Row],[rxn]],4)="RXN-",Table2[[#This Row],[rxn]]="BIOSYN-BIODILAERO")</f>
        <v>0</v>
      </c>
      <c r="J587" s="1" t="str">
        <f>IF(Table2[[#This Row],[In GSM?]],_xlfn.TEXTAFTER(Table2[[#This Row],[rxn]],"RXN-",,,,"BIOMASS_RT_CLIM"),"")</f>
        <v/>
      </c>
      <c r="K587" s="1" t="str">
        <f>IF(Table2[[#This Row],[In GSM?]],_xlfn.TEXTBEFORE(SUBSTITUTE(Table2[[#This Row],[rxn name]],"_REV-","_FWD-"),"_FWD-",,,,Table2[[#This Row],[rxn name]]),"")</f>
        <v/>
      </c>
      <c r="L587" s="1" t="str">
        <f>IF(Table2[[#This Row],[In GSM?]],_xlfn.TEXTBEFORE(_xlfn.TEXTAFTER(Table2[[#This Row],[rxn name]],Table2[[#This Row],[b4 FWD/REV]]&amp;"_",,,,"FWD"),"-",,,,"FWD"),"")</f>
        <v/>
      </c>
      <c r="M587" s="1" t="str" cm="1">
        <f t="array" ref="M587">IF(Table2[[#This Row],[In GSM?]],_xlfn.SWITCH(Table2[[#This Row],[dir]],"FWD",Table2[[#This Row],[max]],"REV",-Table2[[#This Row],[min]])/1000,"")</f>
        <v/>
      </c>
      <c r="N587" s="1" t="str" cm="1">
        <f t="array" ref="N587">IF(Table2[[#This Row],[In GSM?]],_xlfn.SWITCH(Table2[[#This Row],[dir]],"FWD",Table2[[#This Row],[min]],"REV",-Table2[[#This Row],[max]])/1000,"")</f>
        <v/>
      </c>
      <c r="V587" s="5"/>
    </row>
    <row r="588" spans="1:22" ht="17" x14ac:dyDescent="0.25">
      <c r="A588" t="s">
        <v>1689</v>
      </c>
      <c r="B588" s="2">
        <v>4.0000000000000003E-5</v>
      </c>
      <c r="C588" s="2">
        <v>4.0000000000000003E-5</v>
      </c>
      <c r="E588" s="5" t="s">
        <v>346</v>
      </c>
      <c r="F588" s="1" t="str">
        <f t="shared" si="27"/>
        <v>PROWASTE-rt1542</v>
      </c>
      <c r="G588" s="1">
        <f t="shared" si="28"/>
        <v>0</v>
      </c>
      <c r="H588" s="1">
        <f t="shared" si="29"/>
        <v>0</v>
      </c>
      <c r="I588" s="1" t="b">
        <f>OR(LEFT(Table2[[#This Row],[rxn]],4)="RXN-",Table2[[#This Row],[rxn]]="BIOSYN-BIODILAERO")</f>
        <v>0</v>
      </c>
      <c r="J588" s="1" t="str">
        <f>IF(Table2[[#This Row],[In GSM?]],_xlfn.TEXTAFTER(Table2[[#This Row],[rxn]],"RXN-",,,,"BIOMASS_RT_CLIM"),"")</f>
        <v/>
      </c>
      <c r="K588" s="1" t="str">
        <f>IF(Table2[[#This Row],[In GSM?]],_xlfn.TEXTBEFORE(SUBSTITUTE(Table2[[#This Row],[rxn name]],"_REV-","_FWD-"),"_FWD-",,,,Table2[[#This Row],[rxn name]]),"")</f>
        <v/>
      </c>
      <c r="L588" s="1" t="str">
        <f>IF(Table2[[#This Row],[In GSM?]],_xlfn.TEXTBEFORE(_xlfn.TEXTAFTER(Table2[[#This Row],[rxn name]],Table2[[#This Row],[b4 FWD/REV]]&amp;"_",,,,"FWD"),"-",,,,"FWD"),"")</f>
        <v/>
      </c>
      <c r="M588" s="1" t="str" cm="1">
        <f t="array" ref="M588">IF(Table2[[#This Row],[In GSM?]],_xlfn.SWITCH(Table2[[#This Row],[dir]],"FWD",Table2[[#This Row],[max]],"REV",-Table2[[#This Row],[min]])/1000,"")</f>
        <v/>
      </c>
      <c r="N588" s="1" t="str" cm="1">
        <f t="array" ref="N588">IF(Table2[[#This Row],[In GSM?]],_xlfn.SWITCH(Table2[[#This Row],[dir]],"FWD",Table2[[#This Row],[min]],"REV",-Table2[[#This Row],[max]])/1000,"")</f>
        <v/>
      </c>
      <c r="V588" s="5"/>
    </row>
    <row r="589" spans="1:22" ht="17" x14ac:dyDescent="0.25">
      <c r="A589" t="s">
        <v>1690</v>
      </c>
      <c r="B589">
        <v>0</v>
      </c>
      <c r="C589">
        <v>0.91011887719463602</v>
      </c>
      <c r="E589" s="5" t="s">
        <v>347</v>
      </c>
      <c r="F589" s="1" t="str">
        <f t="shared" si="27"/>
        <v>PROWASTE-rt1544_e</v>
      </c>
      <c r="G589" s="1">
        <f t="shared" si="28"/>
        <v>0</v>
      </c>
      <c r="H589" s="1">
        <f t="shared" si="29"/>
        <v>0</v>
      </c>
      <c r="I589" s="1" t="b">
        <f>OR(LEFT(Table2[[#This Row],[rxn]],4)="RXN-",Table2[[#This Row],[rxn]]="BIOSYN-BIODILAERO")</f>
        <v>0</v>
      </c>
      <c r="J589" s="1" t="str">
        <f>IF(Table2[[#This Row],[In GSM?]],_xlfn.TEXTAFTER(Table2[[#This Row],[rxn]],"RXN-",,,,"BIOMASS_RT_CLIM"),"")</f>
        <v/>
      </c>
      <c r="K589" s="1" t="str">
        <f>IF(Table2[[#This Row],[In GSM?]],_xlfn.TEXTBEFORE(SUBSTITUTE(Table2[[#This Row],[rxn name]],"_REV-","_FWD-"),"_FWD-",,,,Table2[[#This Row],[rxn name]]),"")</f>
        <v/>
      </c>
      <c r="L589" s="1" t="str">
        <f>IF(Table2[[#This Row],[In GSM?]],_xlfn.TEXTBEFORE(_xlfn.TEXTAFTER(Table2[[#This Row],[rxn name]],Table2[[#This Row],[b4 FWD/REV]]&amp;"_",,,,"FWD"),"-",,,,"FWD"),"")</f>
        <v/>
      </c>
      <c r="M589" s="1" t="str" cm="1">
        <f t="array" ref="M589">IF(Table2[[#This Row],[In GSM?]],_xlfn.SWITCH(Table2[[#This Row],[dir]],"FWD",Table2[[#This Row],[max]],"REV",-Table2[[#This Row],[min]])/1000,"")</f>
        <v/>
      </c>
      <c r="N589" s="1" t="str" cm="1">
        <f t="array" ref="N589">IF(Table2[[#This Row],[In GSM?]],_xlfn.SWITCH(Table2[[#This Row],[dir]],"FWD",Table2[[#This Row],[min]],"REV",-Table2[[#This Row],[max]])/1000,"")</f>
        <v/>
      </c>
      <c r="V589" s="5"/>
    </row>
    <row r="590" spans="1:22" ht="17" x14ac:dyDescent="0.25">
      <c r="A590" t="s">
        <v>1691</v>
      </c>
      <c r="B590">
        <v>0</v>
      </c>
      <c r="C590">
        <v>1.82023775438927</v>
      </c>
      <c r="E590" s="5" t="s">
        <v>348</v>
      </c>
      <c r="F590" s="1" t="str">
        <f t="shared" si="27"/>
        <v>PROWASTE-rt1544_l</v>
      </c>
      <c r="G590" s="1">
        <f t="shared" si="28"/>
        <v>0</v>
      </c>
      <c r="H590" s="1">
        <f t="shared" si="29"/>
        <v>0</v>
      </c>
      <c r="I590" s="1" t="b">
        <f>OR(LEFT(Table2[[#This Row],[rxn]],4)="RXN-",Table2[[#This Row],[rxn]]="BIOSYN-BIODILAERO")</f>
        <v>0</v>
      </c>
      <c r="J590" s="1" t="str">
        <f>IF(Table2[[#This Row],[In GSM?]],_xlfn.TEXTAFTER(Table2[[#This Row],[rxn]],"RXN-",,,,"BIOMASS_RT_CLIM"),"")</f>
        <v/>
      </c>
      <c r="K590" s="1" t="str">
        <f>IF(Table2[[#This Row],[In GSM?]],_xlfn.TEXTBEFORE(SUBSTITUTE(Table2[[#This Row],[rxn name]],"_REV-","_FWD-"),"_FWD-",,,,Table2[[#This Row],[rxn name]]),"")</f>
        <v/>
      </c>
      <c r="L590" s="1" t="str">
        <f>IF(Table2[[#This Row],[In GSM?]],_xlfn.TEXTBEFORE(_xlfn.TEXTAFTER(Table2[[#This Row],[rxn name]],Table2[[#This Row],[b4 FWD/REV]]&amp;"_",,,,"FWD"),"-",,,,"FWD"),"")</f>
        <v/>
      </c>
      <c r="M590" s="1" t="str" cm="1">
        <f t="array" ref="M590">IF(Table2[[#This Row],[In GSM?]],_xlfn.SWITCH(Table2[[#This Row],[dir]],"FWD",Table2[[#This Row],[max]],"REV",-Table2[[#This Row],[min]])/1000,"")</f>
        <v/>
      </c>
      <c r="N590" s="1" t="str" cm="1">
        <f t="array" ref="N590">IF(Table2[[#This Row],[In GSM?]],_xlfn.SWITCH(Table2[[#This Row],[dir]],"FWD",Table2[[#This Row],[min]],"REV",-Table2[[#This Row],[max]])/1000,"")</f>
        <v/>
      </c>
      <c r="V590" s="5"/>
    </row>
    <row r="591" spans="1:22" ht="17" x14ac:dyDescent="0.25">
      <c r="A591" t="s">
        <v>1692</v>
      </c>
      <c r="B591">
        <v>1.4865099999999999E-2</v>
      </c>
      <c r="C591">
        <v>2.2469746776962198</v>
      </c>
      <c r="E591" s="5" t="s">
        <v>349</v>
      </c>
      <c r="F591" s="1" t="str">
        <f t="shared" si="27"/>
        <v>PROWASTE-rt1544_rm</v>
      </c>
      <c r="G591" s="1">
        <f t="shared" si="28"/>
        <v>0</v>
      </c>
      <c r="H591" s="1">
        <f t="shared" si="29"/>
        <v>0</v>
      </c>
      <c r="I591" s="1" t="b">
        <f>OR(LEFT(Table2[[#This Row],[rxn]],4)="RXN-",Table2[[#This Row],[rxn]]="BIOSYN-BIODILAERO")</f>
        <v>0</v>
      </c>
      <c r="J591" s="1" t="str">
        <f>IF(Table2[[#This Row],[In GSM?]],_xlfn.TEXTAFTER(Table2[[#This Row],[rxn]],"RXN-",,,,"BIOMASS_RT_CLIM"),"")</f>
        <v/>
      </c>
      <c r="K591" s="1" t="str">
        <f>IF(Table2[[#This Row],[In GSM?]],_xlfn.TEXTBEFORE(SUBSTITUTE(Table2[[#This Row],[rxn name]],"_REV-","_FWD-"),"_FWD-",,,,Table2[[#This Row],[rxn name]]),"")</f>
        <v/>
      </c>
      <c r="L591" s="1" t="str">
        <f>IF(Table2[[#This Row],[In GSM?]],_xlfn.TEXTBEFORE(_xlfn.TEXTAFTER(Table2[[#This Row],[rxn name]],Table2[[#This Row],[b4 FWD/REV]]&amp;"_",,,,"FWD"),"-",,,,"FWD"),"")</f>
        <v/>
      </c>
      <c r="M591" s="1" t="str" cm="1">
        <f t="array" ref="M591">IF(Table2[[#This Row],[In GSM?]],_xlfn.SWITCH(Table2[[#This Row],[dir]],"FWD",Table2[[#This Row],[max]],"REV",-Table2[[#This Row],[min]])/1000,"")</f>
        <v/>
      </c>
      <c r="N591" s="1" t="str" cm="1">
        <f t="array" ref="N591">IF(Table2[[#This Row],[In GSM?]],_xlfn.SWITCH(Table2[[#This Row],[dir]],"FWD",Table2[[#This Row],[min]],"REV",-Table2[[#This Row],[max]])/1000,"")</f>
        <v/>
      </c>
      <c r="V591" s="5"/>
    </row>
    <row r="592" spans="1:22" ht="17" x14ac:dyDescent="0.25">
      <c r="A592" t="s">
        <v>1693</v>
      </c>
      <c r="B592">
        <v>7.7488000000000001E-3</v>
      </c>
      <c r="C592">
        <v>7.7488000000000001E-3</v>
      </c>
      <c r="E592" s="5" t="s">
        <v>350</v>
      </c>
      <c r="F592" s="1" t="str">
        <f t="shared" si="27"/>
        <v>PROWASTE-rt1561</v>
      </c>
      <c r="G592" s="1">
        <f t="shared" si="28"/>
        <v>0</v>
      </c>
      <c r="H592" s="1">
        <f t="shared" si="29"/>
        <v>0</v>
      </c>
      <c r="I592" s="1" t="b">
        <f>OR(LEFT(Table2[[#This Row],[rxn]],4)="RXN-",Table2[[#This Row],[rxn]]="BIOSYN-BIODILAERO")</f>
        <v>0</v>
      </c>
      <c r="J592" s="1" t="str">
        <f>IF(Table2[[#This Row],[In GSM?]],_xlfn.TEXTAFTER(Table2[[#This Row],[rxn]],"RXN-",,,,"BIOMASS_RT_CLIM"),"")</f>
        <v/>
      </c>
      <c r="K592" s="1" t="str">
        <f>IF(Table2[[#This Row],[In GSM?]],_xlfn.TEXTBEFORE(SUBSTITUTE(Table2[[#This Row],[rxn name]],"_REV-","_FWD-"),"_FWD-",,,,Table2[[#This Row],[rxn name]]),"")</f>
        <v/>
      </c>
      <c r="L592" s="1" t="str">
        <f>IF(Table2[[#This Row],[In GSM?]],_xlfn.TEXTBEFORE(_xlfn.TEXTAFTER(Table2[[#This Row],[rxn name]],Table2[[#This Row],[b4 FWD/REV]]&amp;"_",,,,"FWD"),"-",,,,"FWD"),"")</f>
        <v/>
      </c>
      <c r="M592" s="1" t="str" cm="1">
        <f t="array" ref="M592">IF(Table2[[#This Row],[In GSM?]],_xlfn.SWITCH(Table2[[#This Row],[dir]],"FWD",Table2[[#This Row],[max]],"REV",-Table2[[#This Row],[min]])/1000,"")</f>
        <v/>
      </c>
      <c r="N592" s="1" t="str" cm="1">
        <f t="array" ref="N592">IF(Table2[[#This Row],[In GSM?]],_xlfn.SWITCH(Table2[[#This Row],[dir]],"FWD",Table2[[#This Row],[min]],"REV",-Table2[[#This Row],[max]])/1000,"")</f>
        <v/>
      </c>
      <c r="V592" s="5"/>
    </row>
    <row r="593" spans="1:22" ht="17" x14ac:dyDescent="0.25">
      <c r="A593" t="s">
        <v>1694</v>
      </c>
      <c r="B593">
        <v>0</v>
      </c>
      <c r="C593">
        <v>15.7098285925863</v>
      </c>
      <c r="E593" s="5" t="s">
        <v>351</v>
      </c>
      <c r="F593" s="1" t="str">
        <f t="shared" si="27"/>
        <v>PROWASTE-rt1567</v>
      </c>
      <c r="G593" s="1">
        <f t="shared" si="28"/>
        <v>0</v>
      </c>
      <c r="H593" s="1">
        <f t="shared" si="29"/>
        <v>0</v>
      </c>
      <c r="I593" s="1" t="b">
        <f>OR(LEFT(Table2[[#This Row],[rxn]],4)="RXN-",Table2[[#This Row],[rxn]]="BIOSYN-BIODILAERO")</f>
        <v>0</v>
      </c>
      <c r="J593" s="1" t="str">
        <f>IF(Table2[[#This Row],[In GSM?]],_xlfn.TEXTAFTER(Table2[[#This Row],[rxn]],"RXN-",,,,"BIOMASS_RT_CLIM"),"")</f>
        <v/>
      </c>
      <c r="K593" s="1" t="str">
        <f>IF(Table2[[#This Row],[In GSM?]],_xlfn.TEXTBEFORE(SUBSTITUTE(Table2[[#This Row],[rxn name]],"_REV-","_FWD-"),"_FWD-",,,,Table2[[#This Row],[rxn name]]),"")</f>
        <v/>
      </c>
      <c r="L593" s="1" t="str">
        <f>IF(Table2[[#This Row],[In GSM?]],_xlfn.TEXTBEFORE(_xlfn.TEXTAFTER(Table2[[#This Row],[rxn name]],Table2[[#This Row],[b4 FWD/REV]]&amp;"_",,,,"FWD"),"-",,,,"FWD"),"")</f>
        <v/>
      </c>
      <c r="M593" s="1" t="str" cm="1">
        <f t="array" ref="M593">IF(Table2[[#This Row],[In GSM?]],_xlfn.SWITCH(Table2[[#This Row],[dir]],"FWD",Table2[[#This Row],[max]],"REV",-Table2[[#This Row],[min]])/1000,"")</f>
        <v/>
      </c>
      <c r="N593" s="1" t="str" cm="1">
        <f t="array" ref="N593">IF(Table2[[#This Row],[In GSM?]],_xlfn.SWITCH(Table2[[#This Row],[dir]],"FWD",Table2[[#This Row],[min]],"REV",-Table2[[#This Row],[max]])/1000,"")</f>
        <v/>
      </c>
      <c r="V593" s="5"/>
    </row>
    <row r="594" spans="1:22" ht="17" x14ac:dyDescent="0.25">
      <c r="A594" t="s">
        <v>1695</v>
      </c>
      <c r="B594">
        <v>1.6683699999999999E-2</v>
      </c>
      <c r="C594">
        <v>1.6683699999999999E-2</v>
      </c>
      <c r="E594" s="5" t="s">
        <v>352</v>
      </c>
      <c r="F594" s="1" t="str">
        <f t="shared" si="27"/>
        <v>PROWASTE-rt1572</v>
      </c>
      <c r="G594" s="1">
        <f t="shared" si="28"/>
        <v>0</v>
      </c>
      <c r="H594" s="1">
        <f t="shared" si="29"/>
        <v>0</v>
      </c>
      <c r="I594" s="1" t="b">
        <f>OR(LEFT(Table2[[#This Row],[rxn]],4)="RXN-",Table2[[#This Row],[rxn]]="BIOSYN-BIODILAERO")</f>
        <v>0</v>
      </c>
      <c r="J594" s="1" t="str">
        <f>IF(Table2[[#This Row],[In GSM?]],_xlfn.TEXTAFTER(Table2[[#This Row],[rxn]],"RXN-",,,,"BIOMASS_RT_CLIM"),"")</f>
        <v/>
      </c>
      <c r="K594" s="1" t="str">
        <f>IF(Table2[[#This Row],[In GSM?]],_xlfn.TEXTBEFORE(SUBSTITUTE(Table2[[#This Row],[rxn name]],"_REV-","_FWD-"),"_FWD-",,,,Table2[[#This Row],[rxn name]]),"")</f>
        <v/>
      </c>
      <c r="L594" s="1" t="str">
        <f>IF(Table2[[#This Row],[In GSM?]],_xlfn.TEXTBEFORE(_xlfn.TEXTAFTER(Table2[[#This Row],[rxn name]],Table2[[#This Row],[b4 FWD/REV]]&amp;"_",,,,"FWD"),"-",,,,"FWD"),"")</f>
        <v/>
      </c>
      <c r="M594" s="1" t="str" cm="1">
        <f t="array" ref="M594">IF(Table2[[#This Row],[In GSM?]],_xlfn.SWITCH(Table2[[#This Row],[dir]],"FWD",Table2[[#This Row],[max]],"REV",-Table2[[#This Row],[min]])/1000,"")</f>
        <v/>
      </c>
      <c r="N594" s="1" t="str" cm="1">
        <f t="array" ref="N594">IF(Table2[[#This Row],[In GSM?]],_xlfn.SWITCH(Table2[[#This Row],[dir]],"FWD",Table2[[#This Row],[min]],"REV",-Table2[[#This Row],[max]])/1000,"")</f>
        <v/>
      </c>
      <c r="V594" s="5"/>
    </row>
    <row r="595" spans="1:22" ht="17" x14ac:dyDescent="0.25">
      <c r="A595" t="s">
        <v>1696</v>
      </c>
      <c r="B595" s="2">
        <v>5.0000000000000004E-6</v>
      </c>
      <c r="C595" s="2">
        <v>5.0000000000000004E-6</v>
      </c>
      <c r="E595" s="5" t="s">
        <v>353</v>
      </c>
      <c r="F595" s="1" t="str">
        <f t="shared" si="27"/>
        <v>PROWASTE-rt1577</v>
      </c>
      <c r="G595" s="1">
        <f t="shared" si="28"/>
        <v>0</v>
      </c>
      <c r="H595" s="1">
        <f t="shared" si="29"/>
        <v>0</v>
      </c>
      <c r="I595" s="1" t="b">
        <f>OR(LEFT(Table2[[#This Row],[rxn]],4)="RXN-",Table2[[#This Row],[rxn]]="BIOSYN-BIODILAERO")</f>
        <v>0</v>
      </c>
      <c r="J595" s="1" t="str">
        <f>IF(Table2[[#This Row],[In GSM?]],_xlfn.TEXTAFTER(Table2[[#This Row],[rxn]],"RXN-",,,,"BIOMASS_RT_CLIM"),"")</f>
        <v/>
      </c>
      <c r="K595" s="1" t="str">
        <f>IF(Table2[[#This Row],[In GSM?]],_xlfn.TEXTBEFORE(SUBSTITUTE(Table2[[#This Row],[rxn name]],"_REV-","_FWD-"),"_FWD-",,,,Table2[[#This Row],[rxn name]]),"")</f>
        <v/>
      </c>
      <c r="L595" s="1" t="str">
        <f>IF(Table2[[#This Row],[In GSM?]],_xlfn.TEXTBEFORE(_xlfn.TEXTAFTER(Table2[[#This Row],[rxn name]],Table2[[#This Row],[b4 FWD/REV]]&amp;"_",,,,"FWD"),"-",,,,"FWD"),"")</f>
        <v/>
      </c>
      <c r="M595" s="1" t="str" cm="1">
        <f t="array" ref="M595">IF(Table2[[#This Row],[In GSM?]],_xlfn.SWITCH(Table2[[#This Row],[dir]],"FWD",Table2[[#This Row],[max]],"REV",-Table2[[#This Row],[min]])/1000,"")</f>
        <v/>
      </c>
      <c r="N595" s="1" t="str" cm="1">
        <f t="array" ref="N595">IF(Table2[[#This Row],[In GSM?]],_xlfn.SWITCH(Table2[[#This Row],[dir]],"FWD",Table2[[#This Row],[min]],"REV",-Table2[[#This Row],[max]])/1000,"")</f>
        <v/>
      </c>
      <c r="V595" s="5"/>
    </row>
    <row r="596" spans="1:22" ht="17" x14ac:dyDescent="0.25">
      <c r="A596" t="s">
        <v>1697</v>
      </c>
      <c r="B596">
        <v>0</v>
      </c>
      <c r="C596">
        <v>0</v>
      </c>
      <c r="E596" s="5" t="s">
        <v>354</v>
      </c>
      <c r="F596" s="1" t="str">
        <f t="shared" si="27"/>
        <v>PROWASTE-rt1591</v>
      </c>
      <c r="G596" s="1">
        <f t="shared" si="28"/>
        <v>0</v>
      </c>
      <c r="H596" s="1">
        <f t="shared" si="29"/>
        <v>0</v>
      </c>
      <c r="I596" s="1" t="b">
        <f>OR(LEFT(Table2[[#This Row],[rxn]],4)="RXN-",Table2[[#This Row],[rxn]]="BIOSYN-BIODILAERO")</f>
        <v>0</v>
      </c>
      <c r="J596" s="1" t="str">
        <f>IF(Table2[[#This Row],[In GSM?]],_xlfn.TEXTAFTER(Table2[[#This Row],[rxn]],"RXN-",,,,"BIOMASS_RT_CLIM"),"")</f>
        <v/>
      </c>
      <c r="K596" s="1" t="str">
        <f>IF(Table2[[#This Row],[In GSM?]],_xlfn.TEXTBEFORE(SUBSTITUTE(Table2[[#This Row],[rxn name]],"_REV-","_FWD-"),"_FWD-",,,,Table2[[#This Row],[rxn name]]),"")</f>
        <v/>
      </c>
      <c r="L596" s="1" t="str">
        <f>IF(Table2[[#This Row],[In GSM?]],_xlfn.TEXTBEFORE(_xlfn.TEXTAFTER(Table2[[#This Row],[rxn name]],Table2[[#This Row],[b4 FWD/REV]]&amp;"_",,,,"FWD"),"-",,,,"FWD"),"")</f>
        <v/>
      </c>
      <c r="M596" s="1" t="str" cm="1">
        <f t="array" ref="M596">IF(Table2[[#This Row],[In GSM?]],_xlfn.SWITCH(Table2[[#This Row],[dir]],"FWD",Table2[[#This Row],[max]],"REV",-Table2[[#This Row],[min]])/1000,"")</f>
        <v/>
      </c>
      <c r="N596" s="1" t="str" cm="1">
        <f t="array" ref="N596">IF(Table2[[#This Row],[In GSM?]],_xlfn.SWITCH(Table2[[#This Row],[dir]],"FWD",Table2[[#This Row],[min]],"REV",-Table2[[#This Row],[max]])/1000,"")</f>
        <v/>
      </c>
      <c r="V596" s="5"/>
    </row>
    <row r="597" spans="1:22" ht="17" x14ac:dyDescent="0.25">
      <c r="A597" t="s">
        <v>1698</v>
      </c>
      <c r="B597">
        <v>0</v>
      </c>
      <c r="C597">
        <v>0</v>
      </c>
      <c r="E597" s="5" t="s">
        <v>355</v>
      </c>
      <c r="F597" s="1" t="str">
        <f t="shared" si="27"/>
        <v>PROWASTE-rt1611</v>
      </c>
      <c r="G597" s="1">
        <f t="shared" si="28"/>
        <v>0</v>
      </c>
      <c r="H597" s="1">
        <f t="shared" si="29"/>
        <v>0</v>
      </c>
      <c r="I597" s="1" t="b">
        <f>OR(LEFT(Table2[[#This Row],[rxn]],4)="RXN-",Table2[[#This Row],[rxn]]="BIOSYN-BIODILAERO")</f>
        <v>0</v>
      </c>
      <c r="J597" s="1" t="str">
        <f>IF(Table2[[#This Row],[In GSM?]],_xlfn.TEXTAFTER(Table2[[#This Row],[rxn]],"RXN-",,,,"BIOMASS_RT_CLIM"),"")</f>
        <v/>
      </c>
      <c r="K597" s="1" t="str">
        <f>IF(Table2[[#This Row],[In GSM?]],_xlfn.TEXTBEFORE(SUBSTITUTE(Table2[[#This Row],[rxn name]],"_REV-","_FWD-"),"_FWD-",,,,Table2[[#This Row],[rxn name]]),"")</f>
        <v/>
      </c>
      <c r="L597" s="1" t="str">
        <f>IF(Table2[[#This Row],[In GSM?]],_xlfn.TEXTBEFORE(_xlfn.TEXTAFTER(Table2[[#This Row],[rxn name]],Table2[[#This Row],[b4 FWD/REV]]&amp;"_",,,,"FWD"),"-",,,,"FWD"),"")</f>
        <v/>
      </c>
      <c r="M597" s="1" t="str" cm="1">
        <f t="array" ref="M597">IF(Table2[[#This Row],[In GSM?]],_xlfn.SWITCH(Table2[[#This Row],[dir]],"FWD",Table2[[#This Row],[max]],"REV",-Table2[[#This Row],[min]])/1000,"")</f>
        <v/>
      </c>
      <c r="N597" s="1" t="str" cm="1">
        <f t="array" ref="N597">IF(Table2[[#This Row],[In GSM?]],_xlfn.SWITCH(Table2[[#This Row],[dir]],"FWD",Table2[[#This Row],[min]],"REV",-Table2[[#This Row],[max]])/1000,"")</f>
        <v/>
      </c>
      <c r="V597" s="5"/>
    </row>
    <row r="598" spans="1:22" ht="17" x14ac:dyDescent="0.25">
      <c r="A598" t="s">
        <v>1699</v>
      </c>
      <c r="B598">
        <v>0</v>
      </c>
      <c r="C598">
        <v>0</v>
      </c>
      <c r="E598" s="5" t="s">
        <v>356</v>
      </c>
      <c r="F598" s="1" t="str">
        <f t="shared" si="27"/>
        <v>PROWASTE-rt1613</v>
      </c>
      <c r="G598" s="1">
        <f t="shared" si="28"/>
        <v>0</v>
      </c>
      <c r="H598" s="1">
        <f t="shared" si="29"/>
        <v>0</v>
      </c>
      <c r="I598" s="1" t="b">
        <f>OR(LEFT(Table2[[#This Row],[rxn]],4)="RXN-",Table2[[#This Row],[rxn]]="BIOSYN-BIODILAERO")</f>
        <v>0</v>
      </c>
      <c r="J598" s="1" t="str">
        <f>IF(Table2[[#This Row],[In GSM?]],_xlfn.TEXTAFTER(Table2[[#This Row],[rxn]],"RXN-",,,,"BIOMASS_RT_CLIM"),"")</f>
        <v/>
      </c>
      <c r="K598" s="1" t="str">
        <f>IF(Table2[[#This Row],[In GSM?]],_xlfn.TEXTBEFORE(SUBSTITUTE(Table2[[#This Row],[rxn name]],"_REV-","_FWD-"),"_FWD-",,,,Table2[[#This Row],[rxn name]]),"")</f>
        <v/>
      </c>
      <c r="L598" s="1" t="str">
        <f>IF(Table2[[#This Row],[In GSM?]],_xlfn.TEXTBEFORE(_xlfn.TEXTAFTER(Table2[[#This Row],[rxn name]],Table2[[#This Row],[b4 FWD/REV]]&amp;"_",,,,"FWD"),"-",,,,"FWD"),"")</f>
        <v/>
      </c>
      <c r="M598" s="1" t="str" cm="1">
        <f t="array" ref="M598">IF(Table2[[#This Row],[In GSM?]],_xlfn.SWITCH(Table2[[#This Row],[dir]],"FWD",Table2[[#This Row],[max]],"REV",-Table2[[#This Row],[min]])/1000,"")</f>
        <v/>
      </c>
      <c r="N598" s="1" t="str" cm="1">
        <f t="array" ref="N598">IF(Table2[[#This Row],[In GSM?]],_xlfn.SWITCH(Table2[[#This Row],[dir]],"FWD",Table2[[#This Row],[min]],"REV",-Table2[[#This Row],[max]])/1000,"")</f>
        <v/>
      </c>
      <c r="V598" s="5"/>
    </row>
    <row r="599" spans="1:22" ht="17" x14ac:dyDescent="0.25">
      <c r="A599" t="s">
        <v>1700</v>
      </c>
      <c r="B599">
        <v>-2.6406381374569601</v>
      </c>
      <c r="C599">
        <v>5.1715380493044796</v>
      </c>
      <c r="E599" s="5" t="s">
        <v>357</v>
      </c>
      <c r="F599" s="1" t="str">
        <f t="shared" si="27"/>
        <v>PROWASTE-rt1622_c</v>
      </c>
      <c r="G599" s="1">
        <f t="shared" si="28"/>
        <v>0</v>
      </c>
      <c r="H599" s="1">
        <f t="shared" si="29"/>
        <v>0</v>
      </c>
      <c r="I599" s="1" t="b">
        <f>OR(LEFT(Table2[[#This Row],[rxn]],4)="RXN-",Table2[[#This Row],[rxn]]="BIOSYN-BIODILAERO")</f>
        <v>0</v>
      </c>
      <c r="J599" s="1" t="str">
        <f>IF(Table2[[#This Row],[In GSM?]],_xlfn.TEXTAFTER(Table2[[#This Row],[rxn]],"RXN-",,,,"BIOMASS_RT_CLIM"),"")</f>
        <v/>
      </c>
      <c r="K599" s="1" t="str">
        <f>IF(Table2[[#This Row],[In GSM?]],_xlfn.TEXTBEFORE(SUBSTITUTE(Table2[[#This Row],[rxn name]],"_REV-","_FWD-"),"_FWD-",,,,Table2[[#This Row],[rxn name]]),"")</f>
        <v/>
      </c>
      <c r="L599" s="1" t="str">
        <f>IF(Table2[[#This Row],[In GSM?]],_xlfn.TEXTBEFORE(_xlfn.TEXTAFTER(Table2[[#This Row],[rxn name]],Table2[[#This Row],[b4 FWD/REV]]&amp;"_",,,,"FWD"),"-",,,,"FWD"),"")</f>
        <v/>
      </c>
      <c r="M599" s="1" t="str" cm="1">
        <f t="array" ref="M599">IF(Table2[[#This Row],[In GSM?]],_xlfn.SWITCH(Table2[[#This Row],[dir]],"FWD",Table2[[#This Row],[max]],"REV",-Table2[[#This Row],[min]])/1000,"")</f>
        <v/>
      </c>
      <c r="N599" s="1" t="str" cm="1">
        <f t="array" ref="N599">IF(Table2[[#This Row],[In GSM?]],_xlfn.SWITCH(Table2[[#This Row],[dir]],"FWD",Table2[[#This Row],[min]],"REV",-Table2[[#This Row],[max]])/1000,"")</f>
        <v/>
      </c>
      <c r="V599" s="5"/>
    </row>
    <row r="600" spans="1:22" ht="17" x14ac:dyDescent="0.25">
      <c r="A600" t="s">
        <v>1701</v>
      </c>
      <c r="B600">
        <v>0</v>
      </c>
      <c r="C600">
        <v>0</v>
      </c>
      <c r="E600" s="5" t="s">
        <v>358</v>
      </c>
      <c r="F600" s="1" t="str">
        <f t="shared" si="27"/>
        <v>PROWASTE-rt1622_m</v>
      </c>
      <c r="G600" s="1">
        <f t="shared" si="28"/>
        <v>0</v>
      </c>
      <c r="H600" s="1">
        <f t="shared" si="29"/>
        <v>0</v>
      </c>
      <c r="I600" s="1" t="b">
        <f>OR(LEFT(Table2[[#This Row],[rxn]],4)="RXN-",Table2[[#This Row],[rxn]]="BIOSYN-BIODILAERO")</f>
        <v>0</v>
      </c>
      <c r="J600" s="1" t="str">
        <f>IF(Table2[[#This Row],[In GSM?]],_xlfn.TEXTAFTER(Table2[[#This Row],[rxn]],"RXN-",,,,"BIOMASS_RT_CLIM"),"")</f>
        <v/>
      </c>
      <c r="K600" s="1" t="str">
        <f>IF(Table2[[#This Row],[In GSM?]],_xlfn.TEXTBEFORE(SUBSTITUTE(Table2[[#This Row],[rxn name]],"_REV-","_FWD-"),"_FWD-",,,,Table2[[#This Row],[rxn name]]),"")</f>
        <v/>
      </c>
      <c r="L600" s="1" t="str">
        <f>IF(Table2[[#This Row],[In GSM?]],_xlfn.TEXTBEFORE(_xlfn.TEXTAFTER(Table2[[#This Row],[rxn name]],Table2[[#This Row],[b4 FWD/REV]]&amp;"_",,,,"FWD"),"-",,,,"FWD"),"")</f>
        <v/>
      </c>
      <c r="M600" s="1" t="str" cm="1">
        <f t="array" ref="M600">IF(Table2[[#This Row],[In GSM?]],_xlfn.SWITCH(Table2[[#This Row],[dir]],"FWD",Table2[[#This Row],[max]],"REV",-Table2[[#This Row],[min]])/1000,"")</f>
        <v/>
      </c>
      <c r="N600" s="1" t="str" cm="1">
        <f t="array" ref="N600">IF(Table2[[#This Row],[In GSM?]],_xlfn.SWITCH(Table2[[#This Row],[dir]],"FWD",Table2[[#This Row],[min]],"REV",-Table2[[#This Row],[max]])/1000,"")</f>
        <v/>
      </c>
      <c r="V600" s="5"/>
    </row>
    <row r="601" spans="1:22" ht="17" x14ac:dyDescent="0.25">
      <c r="A601" t="s">
        <v>1702</v>
      </c>
      <c r="B601">
        <v>0</v>
      </c>
      <c r="C601">
        <v>0</v>
      </c>
      <c r="E601" s="5" t="s">
        <v>359</v>
      </c>
      <c r="F601" s="1" t="str">
        <f t="shared" si="27"/>
        <v>PROWASTE-rt1627</v>
      </c>
      <c r="G601" s="1">
        <f t="shared" si="28"/>
        <v>0</v>
      </c>
      <c r="H601" s="1">
        <f t="shared" si="29"/>
        <v>0</v>
      </c>
      <c r="I601" s="1" t="b">
        <f>OR(LEFT(Table2[[#This Row],[rxn]],4)="RXN-",Table2[[#This Row],[rxn]]="BIOSYN-BIODILAERO")</f>
        <v>0</v>
      </c>
      <c r="J601" s="1" t="str">
        <f>IF(Table2[[#This Row],[In GSM?]],_xlfn.TEXTAFTER(Table2[[#This Row],[rxn]],"RXN-",,,,"BIOMASS_RT_CLIM"),"")</f>
        <v/>
      </c>
      <c r="K601" s="1" t="str">
        <f>IF(Table2[[#This Row],[In GSM?]],_xlfn.TEXTBEFORE(SUBSTITUTE(Table2[[#This Row],[rxn name]],"_REV-","_FWD-"),"_FWD-",,,,Table2[[#This Row],[rxn name]]),"")</f>
        <v/>
      </c>
      <c r="L601" s="1" t="str">
        <f>IF(Table2[[#This Row],[In GSM?]],_xlfn.TEXTBEFORE(_xlfn.TEXTAFTER(Table2[[#This Row],[rxn name]],Table2[[#This Row],[b4 FWD/REV]]&amp;"_",,,,"FWD"),"-",,,,"FWD"),"")</f>
        <v/>
      </c>
      <c r="M601" s="1" t="str" cm="1">
        <f t="array" ref="M601">IF(Table2[[#This Row],[In GSM?]],_xlfn.SWITCH(Table2[[#This Row],[dir]],"FWD",Table2[[#This Row],[max]],"REV",-Table2[[#This Row],[min]])/1000,"")</f>
        <v/>
      </c>
      <c r="N601" s="1" t="str" cm="1">
        <f t="array" ref="N601">IF(Table2[[#This Row],[In GSM?]],_xlfn.SWITCH(Table2[[#This Row],[dir]],"FWD",Table2[[#This Row],[min]],"REV",-Table2[[#This Row],[max]])/1000,"")</f>
        <v/>
      </c>
      <c r="V601" s="5"/>
    </row>
    <row r="602" spans="1:22" ht="17" x14ac:dyDescent="0.25">
      <c r="A602" t="s">
        <v>1703</v>
      </c>
      <c r="B602">
        <v>0</v>
      </c>
      <c r="C602">
        <v>0</v>
      </c>
      <c r="E602" s="5" t="s">
        <v>360</v>
      </c>
      <c r="F602" s="1" t="str">
        <f t="shared" si="27"/>
        <v>PROWASTE-rt1632</v>
      </c>
      <c r="G602" s="1">
        <f t="shared" si="28"/>
        <v>0</v>
      </c>
      <c r="H602" s="1">
        <f t="shared" si="29"/>
        <v>0</v>
      </c>
      <c r="I602" s="1" t="b">
        <f>OR(LEFT(Table2[[#This Row],[rxn]],4)="RXN-",Table2[[#This Row],[rxn]]="BIOSYN-BIODILAERO")</f>
        <v>0</v>
      </c>
      <c r="J602" s="1" t="str">
        <f>IF(Table2[[#This Row],[In GSM?]],_xlfn.TEXTAFTER(Table2[[#This Row],[rxn]],"RXN-",,,,"BIOMASS_RT_CLIM"),"")</f>
        <v/>
      </c>
      <c r="K602" s="1" t="str">
        <f>IF(Table2[[#This Row],[In GSM?]],_xlfn.TEXTBEFORE(SUBSTITUTE(Table2[[#This Row],[rxn name]],"_REV-","_FWD-"),"_FWD-",,,,Table2[[#This Row],[rxn name]]),"")</f>
        <v/>
      </c>
      <c r="L602" s="1" t="str">
        <f>IF(Table2[[#This Row],[In GSM?]],_xlfn.TEXTBEFORE(_xlfn.TEXTAFTER(Table2[[#This Row],[rxn name]],Table2[[#This Row],[b4 FWD/REV]]&amp;"_",,,,"FWD"),"-",,,,"FWD"),"")</f>
        <v/>
      </c>
      <c r="M602" s="1" t="str" cm="1">
        <f t="array" ref="M602">IF(Table2[[#This Row],[In GSM?]],_xlfn.SWITCH(Table2[[#This Row],[dir]],"FWD",Table2[[#This Row],[max]],"REV",-Table2[[#This Row],[min]])/1000,"")</f>
        <v/>
      </c>
      <c r="N602" s="1" t="str" cm="1">
        <f t="array" ref="N602">IF(Table2[[#This Row],[In GSM?]],_xlfn.SWITCH(Table2[[#This Row],[dir]],"FWD",Table2[[#This Row],[min]],"REV",-Table2[[#This Row],[max]])/1000,"")</f>
        <v/>
      </c>
      <c r="V602" s="5"/>
    </row>
    <row r="603" spans="1:22" ht="17" x14ac:dyDescent="0.25">
      <c r="A603" t="s">
        <v>1704</v>
      </c>
      <c r="B603">
        <v>0</v>
      </c>
      <c r="C603">
        <v>45.635986007869299</v>
      </c>
      <c r="E603" s="5" t="s">
        <v>361</v>
      </c>
      <c r="F603" s="1" t="str">
        <f t="shared" si="27"/>
        <v>PROWASTE-rt1634</v>
      </c>
      <c r="G603" s="1">
        <f t="shared" si="28"/>
        <v>0</v>
      </c>
      <c r="H603" s="1">
        <f t="shared" si="29"/>
        <v>0</v>
      </c>
      <c r="I603" s="1" t="b">
        <f>OR(LEFT(Table2[[#This Row],[rxn]],4)="RXN-",Table2[[#This Row],[rxn]]="BIOSYN-BIODILAERO")</f>
        <v>0</v>
      </c>
      <c r="J603" s="1" t="str">
        <f>IF(Table2[[#This Row],[In GSM?]],_xlfn.TEXTAFTER(Table2[[#This Row],[rxn]],"RXN-",,,,"BIOMASS_RT_CLIM"),"")</f>
        <v/>
      </c>
      <c r="K603" s="1" t="str">
        <f>IF(Table2[[#This Row],[In GSM?]],_xlfn.TEXTBEFORE(SUBSTITUTE(Table2[[#This Row],[rxn name]],"_REV-","_FWD-"),"_FWD-",,,,Table2[[#This Row],[rxn name]]),"")</f>
        <v/>
      </c>
      <c r="L603" s="1" t="str">
        <f>IF(Table2[[#This Row],[In GSM?]],_xlfn.TEXTBEFORE(_xlfn.TEXTAFTER(Table2[[#This Row],[rxn name]],Table2[[#This Row],[b4 FWD/REV]]&amp;"_",,,,"FWD"),"-",,,,"FWD"),"")</f>
        <v/>
      </c>
      <c r="M603" s="1" t="str" cm="1">
        <f t="array" ref="M603">IF(Table2[[#This Row],[In GSM?]],_xlfn.SWITCH(Table2[[#This Row],[dir]],"FWD",Table2[[#This Row],[max]],"REV",-Table2[[#This Row],[min]])/1000,"")</f>
        <v/>
      </c>
      <c r="N603" s="1" t="str" cm="1">
        <f t="array" ref="N603">IF(Table2[[#This Row],[In GSM?]],_xlfn.SWITCH(Table2[[#This Row],[dir]],"FWD",Table2[[#This Row],[min]],"REV",-Table2[[#This Row],[max]])/1000,"")</f>
        <v/>
      </c>
      <c r="V603" s="5"/>
    </row>
    <row r="604" spans="1:22" ht="17" x14ac:dyDescent="0.25">
      <c r="A604" t="s">
        <v>1705</v>
      </c>
      <c r="B604">
        <v>0</v>
      </c>
      <c r="C604">
        <v>15.7265122925862</v>
      </c>
      <c r="E604" s="5" t="s">
        <v>362</v>
      </c>
      <c r="F604" s="1" t="str">
        <f t="shared" si="27"/>
        <v>PROWASTE-rt1639</v>
      </c>
      <c r="G604" s="1">
        <f t="shared" si="28"/>
        <v>0</v>
      </c>
      <c r="H604" s="1">
        <f t="shared" si="29"/>
        <v>0</v>
      </c>
      <c r="I604" s="1" t="b">
        <f>OR(LEFT(Table2[[#This Row],[rxn]],4)="RXN-",Table2[[#This Row],[rxn]]="BIOSYN-BIODILAERO")</f>
        <v>0</v>
      </c>
      <c r="J604" s="1" t="str">
        <f>IF(Table2[[#This Row],[In GSM?]],_xlfn.TEXTAFTER(Table2[[#This Row],[rxn]],"RXN-",,,,"BIOMASS_RT_CLIM"),"")</f>
        <v/>
      </c>
      <c r="K604" s="1" t="str">
        <f>IF(Table2[[#This Row],[In GSM?]],_xlfn.TEXTBEFORE(SUBSTITUTE(Table2[[#This Row],[rxn name]],"_REV-","_FWD-"),"_FWD-",,,,Table2[[#This Row],[rxn name]]),"")</f>
        <v/>
      </c>
      <c r="L604" s="1" t="str">
        <f>IF(Table2[[#This Row],[In GSM?]],_xlfn.TEXTBEFORE(_xlfn.TEXTAFTER(Table2[[#This Row],[rxn name]],Table2[[#This Row],[b4 FWD/REV]]&amp;"_",,,,"FWD"),"-",,,,"FWD"),"")</f>
        <v/>
      </c>
      <c r="M604" s="1" t="str" cm="1">
        <f t="array" ref="M604">IF(Table2[[#This Row],[In GSM?]],_xlfn.SWITCH(Table2[[#This Row],[dir]],"FWD",Table2[[#This Row],[max]],"REV",-Table2[[#This Row],[min]])/1000,"")</f>
        <v/>
      </c>
      <c r="N604" s="1" t="str" cm="1">
        <f t="array" ref="N604">IF(Table2[[#This Row],[In GSM?]],_xlfn.SWITCH(Table2[[#This Row],[dir]],"FWD",Table2[[#This Row],[min]],"REV",-Table2[[#This Row],[max]])/1000,"")</f>
        <v/>
      </c>
      <c r="V604" s="5"/>
    </row>
    <row r="605" spans="1:22" ht="17" x14ac:dyDescent="0.25">
      <c r="A605" t="s">
        <v>1706</v>
      </c>
      <c r="B605">
        <v>0</v>
      </c>
      <c r="C605">
        <v>158.282667185523</v>
      </c>
      <c r="E605" s="5" t="s">
        <v>363</v>
      </c>
      <c r="F605" s="1" t="str">
        <f t="shared" si="27"/>
        <v>PROWASTE-rt1642</v>
      </c>
      <c r="G605" s="1">
        <f t="shared" si="28"/>
        <v>0</v>
      </c>
      <c r="H605" s="1">
        <f t="shared" si="29"/>
        <v>0</v>
      </c>
      <c r="I605" s="1" t="b">
        <f>OR(LEFT(Table2[[#This Row],[rxn]],4)="RXN-",Table2[[#This Row],[rxn]]="BIOSYN-BIODILAERO")</f>
        <v>0</v>
      </c>
      <c r="J605" s="1" t="str">
        <f>IF(Table2[[#This Row],[In GSM?]],_xlfn.TEXTAFTER(Table2[[#This Row],[rxn]],"RXN-",,,,"BIOMASS_RT_CLIM"),"")</f>
        <v/>
      </c>
      <c r="K605" s="1" t="str">
        <f>IF(Table2[[#This Row],[In GSM?]],_xlfn.TEXTBEFORE(SUBSTITUTE(Table2[[#This Row],[rxn name]],"_REV-","_FWD-"),"_FWD-",,,,Table2[[#This Row],[rxn name]]),"")</f>
        <v/>
      </c>
      <c r="L605" s="1" t="str">
        <f>IF(Table2[[#This Row],[In GSM?]],_xlfn.TEXTBEFORE(_xlfn.TEXTAFTER(Table2[[#This Row],[rxn name]],Table2[[#This Row],[b4 FWD/REV]]&amp;"_",,,,"FWD"),"-",,,,"FWD"),"")</f>
        <v/>
      </c>
      <c r="M605" s="1" t="str" cm="1">
        <f t="array" ref="M605">IF(Table2[[#This Row],[In GSM?]],_xlfn.SWITCH(Table2[[#This Row],[dir]],"FWD",Table2[[#This Row],[max]],"REV",-Table2[[#This Row],[min]])/1000,"")</f>
        <v/>
      </c>
      <c r="N605" s="1" t="str" cm="1">
        <f t="array" ref="N605">IF(Table2[[#This Row],[In GSM?]],_xlfn.SWITCH(Table2[[#This Row],[dir]],"FWD",Table2[[#This Row],[min]],"REV",-Table2[[#This Row],[max]])/1000,"")</f>
        <v/>
      </c>
      <c r="V605" s="5"/>
    </row>
    <row r="606" spans="1:22" ht="17" x14ac:dyDescent="0.25">
      <c r="A606" t="s">
        <v>1707</v>
      </c>
      <c r="B606">
        <v>0</v>
      </c>
      <c r="C606">
        <v>17.335645689928</v>
      </c>
      <c r="E606" s="5" t="s">
        <v>364</v>
      </c>
      <c r="F606" s="1" t="str">
        <f t="shared" si="27"/>
        <v>PROWASTE-rt1644</v>
      </c>
      <c r="G606" s="1">
        <f t="shared" si="28"/>
        <v>0</v>
      </c>
      <c r="H606" s="1">
        <f t="shared" si="29"/>
        <v>0</v>
      </c>
      <c r="I606" s="1" t="b">
        <f>OR(LEFT(Table2[[#This Row],[rxn]],4)="RXN-",Table2[[#This Row],[rxn]]="BIOSYN-BIODILAERO")</f>
        <v>0</v>
      </c>
      <c r="J606" s="1" t="str">
        <f>IF(Table2[[#This Row],[In GSM?]],_xlfn.TEXTAFTER(Table2[[#This Row],[rxn]],"RXN-",,,,"BIOMASS_RT_CLIM"),"")</f>
        <v/>
      </c>
      <c r="K606" s="1" t="str">
        <f>IF(Table2[[#This Row],[In GSM?]],_xlfn.TEXTBEFORE(SUBSTITUTE(Table2[[#This Row],[rxn name]],"_REV-","_FWD-"),"_FWD-",,,,Table2[[#This Row],[rxn name]]),"")</f>
        <v/>
      </c>
      <c r="L606" s="1" t="str">
        <f>IF(Table2[[#This Row],[In GSM?]],_xlfn.TEXTBEFORE(_xlfn.TEXTAFTER(Table2[[#This Row],[rxn name]],Table2[[#This Row],[b4 FWD/REV]]&amp;"_",,,,"FWD"),"-",,,,"FWD"),"")</f>
        <v/>
      </c>
      <c r="M606" s="1" t="str" cm="1">
        <f t="array" ref="M606">IF(Table2[[#This Row],[In GSM?]],_xlfn.SWITCH(Table2[[#This Row],[dir]],"FWD",Table2[[#This Row],[max]],"REV",-Table2[[#This Row],[min]])/1000,"")</f>
        <v/>
      </c>
      <c r="N606" s="1" t="str" cm="1">
        <f t="array" ref="N606">IF(Table2[[#This Row],[In GSM?]],_xlfn.SWITCH(Table2[[#This Row],[dir]],"FWD",Table2[[#This Row],[min]],"REV",-Table2[[#This Row],[max]])/1000,"")</f>
        <v/>
      </c>
      <c r="V606" s="5"/>
    </row>
    <row r="607" spans="1:22" ht="17" x14ac:dyDescent="0.25">
      <c r="A607" t="s">
        <v>1708</v>
      </c>
      <c r="B607">
        <v>0</v>
      </c>
      <c r="C607">
        <v>4.3534814726294</v>
      </c>
      <c r="E607" s="5" t="s">
        <v>365</v>
      </c>
      <c r="F607" s="1" t="str">
        <f t="shared" si="27"/>
        <v>PROWASTE-rt1648</v>
      </c>
      <c r="G607" s="1">
        <f t="shared" si="28"/>
        <v>0</v>
      </c>
      <c r="H607" s="1">
        <f t="shared" si="29"/>
        <v>0</v>
      </c>
      <c r="I607" s="1" t="b">
        <f>OR(LEFT(Table2[[#This Row],[rxn]],4)="RXN-",Table2[[#This Row],[rxn]]="BIOSYN-BIODILAERO")</f>
        <v>0</v>
      </c>
      <c r="J607" s="1" t="str">
        <f>IF(Table2[[#This Row],[In GSM?]],_xlfn.TEXTAFTER(Table2[[#This Row],[rxn]],"RXN-",,,,"BIOMASS_RT_CLIM"),"")</f>
        <v/>
      </c>
      <c r="K607" s="1" t="str">
        <f>IF(Table2[[#This Row],[In GSM?]],_xlfn.TEXTBEFORE(SUBSTITUTE(Table2[[#This Row],[rxn name]],"_REV-","_FWD-"),"_FWD-",,,,Table2[[#This Row],[rxn name]]),"")</f>
        <v/>
      </c>
      <c r="L607" s="1" t="str">
        <f>IF(Table2[[#This Row],[In GSM?]],_xlfn.TEXTBEFORE(_xlfn.TEXTAFTER(Table2[[#This Row],[rxn name]],Table2[[#This Row],[b4 FWD/REV]]&amp;"_",,,,"FWD"),"-",,,,"FWD"),"")</f>
        <v/>
      </c>
      <c r="M607" s="1" t="str" cm="1">
        <f t="array" ref="M607">IF(Table2[[#This Row],[In GSM?]],_xlfn.SWITCH(Table2[[#This Row],[dir]],"FWD",Table2[[#This Row],[max]],"REV",-Table2[[#This Row],[min]])/1000,"")</f>
        <v/>
      </c>
      <c r="N607" s="1" t="str" cm="1">
        <f t="array" ref="N607">IF(Table2[[#This Row],[In GSM?]],_xlfn.SWITCH(Table2[[#This Row],[dir]],"FWD",Table2[[#This Row],[min]],"REV",-Table2[[#This Row],[max]])/1000,"")</f>
        <v/>
      </c>
      <c r="V607" s="5"/>
    </row>
    <row r="608" spans="1:22" ht="17" x14ac:dyDescent="0.25">
      <c r="A608" t="s">
        <v>1709</v>
      </c>
      <c r="B608">
        <v>0</v>
      </c>
      <c r="C608">
        <v>17.335645689927901</v>
      </c>
      <c r="E608" s="5" t="s">
        <v>366</v>
      </c>
      <c r="F608" s="1" t="str">
        <f t="shared" si="27"/>
        <v>PROWASTE-rt1661</v>
      </c>
      <c r="G608" s="1">
        <f t="shared" si="28"/>
        <v>0</v>
      </c>
      <c r="H608" s="1">
        <f t="shared" si="29"/>
        <v>0</v>
      </c>
      <c r="I608" s="1" t="b">
        <f>OR(LEFT(Table2[[#This Row],[rxn]],4)="RXN-",Table2[[#This Row],[rxn]]="BIOSYN-BIODILAERO")</f>
        <v>0</v>
      </c>
      <c r="J608" s="1" t="str">
        <f>IF(Table2[[#This Row],[In GSM?]],_xlfn.TEXTAFTER(Table2[[#This Row],[rxn]],"RXN-",,,,"BIOMASS_RT_CLIM"),"")</f>
        <v/>
      </c>
      <c r="K608" s="1" t="str">
        <f>IF(Table2[[#This Row],[In GSM?]],_xlfn.TEXTBEFORE(SUBSTITUTE(Table2[[#This Row],[rxn name]],"_REV-","_FWD-"),"_FWD-",,,,Table2[[#This Row],[rxn name]]),"")</f>
        <v/>
      </c>
      <c r="L608" s="1" t="str">
        <f>IF(Table2[[#This Row],[In GSM?]],_xlfn.TEXTBEFORE(_xlfn.TEXTAFTER(Table2[[#This Row],[rxn name]],Table2[[#This Row],[b4 FWD/REV]]&amp;"_",,,,"FWD"),"-",,,,"FWD"),"")</f>
        <v/>
      </c>
      <c r="M608" s="1" t="str" cm="1">
        <f t="array" ref="M608">IF(Table2[[#This Row],[In GSM?]],_xlfn.SWITCH(Table2[[#This Row],[dir]],"FWD",Table2[[#This Row],[max]],"REV",-Table2[[#This Row],[min]])/1000,"")</f>
        <v/>
      </c>
      <c r="N608" s="1" t="str" cm="1">
        <f t="array" ref="N608">IF(Table2[[#This Row],[In GSM?]],_xlfn.SWITCH(Table2[[#This Row],[dir]],"FWD",Table2[[#This Row],[min]],"REV",-Table2[[#This Row],[max]])/1000,"")</f>
        <v/>
      </c>
      <c r="V608" s="5"/>
    </row>
    <row r="609" spans="1:22" ht="17" x14ac:dyDescent="0.25">
      <c r="A609" t="s">
        <v>1710</v>
      </c>
      <c r="B609">
        <v>0</v>
      </c>
      <c r="C609">
        <v>158.784862919239</v>
      </c>
      <c r="E609" s="5" t="s">
        <v>367</v>
      </c>
      <c r="F609" s="1" t="str">
        <f t="shared" si="27"/>
        <v>PROWASTE-rt1670</v>
      </c>
      <c r="G609" s="1">
        <f t="shared" si="28"/>
        <v>0</v>
      </c>
      <c r="H609" s="1">
        <f t="shared" si="29"/>
        <v>0</v>
      </c>
      <c r="I609" s="1" t="b">
        <f>OR(LEFT(Table2[[#This Row],[rxn]],4)="RXN-",Table2[[#This Row],[rxn]]="BIOSYN-BIODILAERO")</f>
        <v>0</v>
      </c>
      <c r="J609" s="1" t="str">
        <f>IF(Table2[[#This Row],[In GSM?]],_xlfn.TEXTAFTER(Table2[[#This Row],[rxn]],"RXN-",,,,"BIOMASS_RT_CLIM"),"")</f>
        <v/>
      </c>
      <c r="K609" s="1" t="str">
        <f>IF(Table2[[#This Row],[In GSM?]],_xlfn.TEXTBEFORE(SUBSTITUTE(Table2[[#This Row],[rxn name]],"_REV-","_FWD-"),"_FWD-",,,,Table2[[#This Row],[rxn name]]),"")</f>
        <v/>
      </c>
      <c r="L609" s="1" t="str">
        <f>IF(Table2[[#This Row],[In GSM?]],_xlfn.TEXTBEFORE(_xlfn.TEXTAFTER(Table2[[#This Row],[rxn name]],Table2[[#This Row],[b4 FWD/REV]]&amp;"_",,,,"FWD"),"-",,,,"FWD"),"")</f>
        <v/>
      </c>
      <c r="M609" s="1" t="str" cm="1">
        <f t="array" ref="M609">IF(Table2[[#This Row],[In GSM?]],_xlfn.SWITCH(Table2[[#This Row],[dir]],"FWD",Table2[[#This Row],[max]],"REV",-Table2[[#This Row],[min]])/1000,"")</f>
        <v/>
      </c>
      <c r="N609" s="1" t="str" cm="1">
        <f t="array" ref="N609">IF(Table2[[#This Row],[In GSM?]],_xlfn.SWITCH(Table2[[#This Row],[dir]],"FWD",Table2[[#This Row],[min]],"REV",-Table2[[#This Row],[max]])/1000,"")</f>
        <v/>
      </c>
      <c r="V609" s="5"/>
    </row>
    <row r="610" spans="1:22" ht="17" x14ac:dyDescent="0.25">
      <c r="A610" t="s">
        <v>1711</v>
      </c>
      <c r="B610" s="2">
        <v>1.0000000000000001E-5</v>
      </c>
      <c r="C610" s="2">
        <v>1.0000000000000001E-5</v>
      </c>
      <c r="E610" s="5" t="s">
        <v>368</v>
      </c>
      <c r="F610" s="1" t="str">
        <f t="shared" si="27"/>
        <v>PROWASTE-rt1672</v>
      </c>
      <c r="G610" s="1">
        <f t="shared" si="28"/>
        <v>0</v>
      </c>
      <c r="H610" s="1">
        <f t="shared" si="29"/>
        <v>0</v>
      </c>
      <c r="I610" s="1" t="b">
        <f>OR(LEFT(Table2[[#This Row],[rxn]],4)="RXN-",Table2[[#This Row],[rxn]]="BIOSYN-BIODILAERO")</f>
        <v>0</v>
      </c>
      <c r="J610" s="1" t="str">
        <f>IF(Table2[[#This Row],[In GSM?]],_xlfn.TEXTAFTER(Table2[[#This Row],[rxn]],"RXN-",,,,"BIOMASS_RT_CLIM"),"")</f>
        <v/>
      </c>
      <c r="K610" s="1" t="str">
        <f>IF(Table2[[#This Row],[In GSM?]],_xlfn.TEXTBEFORE(SUBSTITUTE(Table2[[#This Row],[rxn name]],"_REV-","_FWD-"),"_FWD-",,,,Table2[[#This Row],[rxn name]]),"")</f>
        <v/>
      </c>
      <c r="L610" s="1" t="str">
        <f>IF(Table2[[#This Row],[In GSM?]],_xlfn.TEXTBEFORE(_xlfn.TEXTAFTER(Table2[[#This Row],[rxn name]],Table2[[#This Row],[b4 FWD/REV]]&amp;"_",,,,"FWD"),"-",,,,"FWD"),"")</f>
        <v/>
      </c>
      <c r="M610" s="1" t="str" cm="1">
        <f t="array" ref="M610">IF(Table2[[#This Row],[In GSM?]],_xlfn.SWITCH(Table2[[#This Row],[dir]],"FWD",Table2[[#This Row],[max]],"REV",-Table2[[#This Row],[min]])/1000,"")</f>
        <v/>
      </c>
      <c r="N610" s="1" t="str" cm="1">
        <f t="array" ref="N610">IF(Table2[[#This Row],[In GSM?]],_xlfn.SWITCH(Table2[[#This Row],[dir]],"FWD",Table2[[#This Row],[min]],"REV",-Table2[[#This Row],[max]])/1000,"")</f>
        <v/>
      </c>
      <c r="V610" s="5"/>
    </row>
    <row r="611" spans="1:22" ht="17" x14ac:dyDescent="0.25">
      <c r="A611" t="s">
        <v>1712</v>
      </c>
      <c r="B611">
        <v>0</v>
      </c>
      <c r="C611">
        <v>0</v>
      </c>
      <c r="E611" s="5" t="s">
        <v>369</v>
      </c>
      <c r="F611" s="1" t="str">
        <f t="shared" si="27"/>
        <v>PROWASTE-rt1675</v>
      </c>
      <c r="G611" s="1">
        <f t="shared" si="28"/>
        <v>0</v>
      </c>
      <c r="H611" s="1">
        <f t="shared" si="29"/>
        <v>0</v>
      </c>
      <c r="I611" s="1" t="b">
        <f>OR(LEFT(Table2[[#This Row],[rxn]],4)="RXN-",Table2[[#This Row],[rxn]]="BIOSYN-BIODILAERO")</f>
        <v>0</v>
      </c>
      <c r="J611" s="1" t="str">
        <f>IF(Table2[[#This Row],[In GSM?]],_xlfn.TEXTAFTER(Table2[[#This Row],[rxn]],"RXN-",,,,"BIOMASS_RT_CLIM"),"")</f>
        <v/>
      </c>
      <c r="K611" s="1" t="str">
        <f>IF(Table2[[#This Row],[In GSM?]],_xlfn.TEXTBEFORE(SUBSTITUTE(Table2[[#This Row],[rxn name]],"_REV-","_FWD-"),"_FWD-",,,,Table2[[#This Row],[rxn name]]),"")</f>
        <v/>
      </c>
      <c r="L611" s="1" t="str">
        <f>IF(Table2[[#This Row],[In GSM?]],_xlfn.TEXTBEFORE(_xlfn.TEXTAFTER(Table2[[#This Row],[rxn name]],Table2[[#This Row],[b4 FWD/REV]]&amp;"_",,,,"FWD"),"-",,,,"FWD"),"")</f>
        <v/>
      </c>
      <c r="M611" s="1" t="str" cm="1">
        <f t="array" ref="M611">IF(Table2[[#This Row],[In GSM?]],_xlfn.SWITCH(Table2[[#This Row],[dir]],"FWD",Table2[[#This Row],[max]],"REV",-Table2[[#This Row],[min]])/1000,"")</f>
        <v/>
      </c>
      <c r="N611" s="1" t="str" cm="1">
        <f t="array" ref="N611">IF(Table2[[#This Row],[In GSM?]],_xlfn.SWITCH(Table2[[#This Row],[dir]],"FWD",Table2[[#This Row],[min]],"REV",-Table2[[#This Row],[max]])/1000,"")</f>
        <v/>
      </c>
      <c r="V611" s="5"/>
    </row>
    <row r="612" spans="1:22" ht="17" x14ac:dyDescent="0.25">
      <c r="A612" t="s">
        <v>1713</v>
      </c>
      <c r="B612" s="2">
        <v>4.0000000000000003E-5</v>
      </c>
      <c r="C612" s="2">
        <v>4.0000000000000003E-5</v>
      </c>
      <c r="E612" s="5" t="s">
        <v>370</v>
      </c>
      <c r="F612" s="1" t="str">
        <f t="shared" si="27"/>
        <v>PROWASTE-rt1689</v>
      </c>
      <c r="G612" s="1">
        <f t="shared" si="28"/>
        <v>0</v>
      </c>
      <c r="H612" s="1">
        <f t="shared" si="29"/>
        <v>0</v>
      </c>
      <c r="I612" s="1" t="b">
        <f>OR(LEFT(Table2[[#This Row],[rxn]],4)="RXN-",Table2[[#This Row],[rxn]]="BIOSYN-BIODILAERO")</f>
        <v>0</v>
      </c>
      <c r="J612" s="1" t="str">
        <f>IF(Table2[[#This Row],[In GSM?]],_xlfn.TEXTAFTER(Table2[[#This Row],[rxn]],"RXN-",,,,"BIOMASS_RT_CLIM"),"")</f>
        <v/>
      </c>
      <c r="K612" s="1" t="str">
        <f>IF(Table2[[#This Row],[In GSM?]],_xlfn.TEXTBEFORE(SUBSTITUTE(Table2[[#This Row],[rxn name]],"_REV-","_FWD-"),"_FWD-",,,,Table2[[#This Row],[rxn name]]),"")</f>
        <v/>
      </c>
      <c r="L612" s="1" t="str">
        <f>IF(Table2[[#This Row],[In GSM?]],_xlfn.TEXTBEFORE(_xlfn.TEXTAFTER(Table2[[#This Row],[rxn name]],Table2[[#This Row],[b4 FWD/REV]]&amp;"_",,,,"FWD"),"-",,,,"FWD"),"")</f>
        <v/>
      </c>
      <c r="M612" s="1" t="str" cm="1">
        <f t="array" ref="M612">IF(Table2[[#This Row],[In GSM?]],_xlfn.SWITCH(Table2[[#This Row],[dir]],"FWD",Table2[[#This Row],[max]],"REV",-Table2[[#This Row],[min]])/1000,"")</f>
        <v/>
      </c>
      <c r="N612" s="1" t="str" cm="1">
        <f t="array" ref="N612">IF(Table2[[#This Row],[In GSM?]],_xlfn.SWITCH(Table2[[#This Row],[dir]],"FWD",Table2[[#This Row],[min]],"REV",-Table2[[#This Row],[max]])/1000,"")</f>
        <v/>
      </c>
      <c r="V612" s="5"/>
    </row>
    <row r="613" spans="1:22" ht="17" x14ac:dyDescent="0.25">
      <c r="A613" t="s">
        <v>1714</v>
      </c>
      <c r="B613" s="2">
        <v>2.0000000000000002E-5</v>
      </c>
      <c r="C613" s="2">
        <v>2.0000000000000002E-5</v>
      </c>
      <c r="E613" s="5" t="s">
        <v>371</v>
      </c>
      <c r="F613" s="1" t="str">
        <f t="shared" si="27"/>
        <v>PROWASTE-rt1701_c</v>
      </c>
      <c r="G613" s="1">
        <f t="shared" si="28"/>
        <v>0</v>
      </c>
      <c r="H613" s="1">
        <f t="shared" si="29"/>
        <v>0</v>
      </c>
      <c r="I613" s="1" t="b">
        <f>OR(LEFT(Table2[[#This Row],[rxn]],4)="RXN-",Table2[[#This Row],[rxn]]="BIOSYN-BIODILAERO")</f>
        <v>0</v>
      </c>
      <c r="J613" s="1" t="str">
        <f>IF(Table2[[#This Row],[In GSM?]],_xlfn.TEXTAFTER(Table2[[#This Row],[rxn]],"RXN-",,,,"BIOMASS_RT_CLIM"),"")</f>
        <v/>
      </c>
      <c r="K613" s="1" t="str">
        <f>IF(Table2[[#This Row],[In GSM?]],_xlfn.TEXTBEFORE(SUBSTITUTE(Table2[[#This Row],[rxn name]],"_REV-","_FWD-"),"_FWD-",,,,Table2[[#This Row],[rxn name]]),"")</f>
        <v/>
      </c>
      <c r="L613" s="1" t="str">
        <f>IF(Table2[[#This Row],[In GSM?]],_xlfn.TEXTBEFORE(_xlfn.TEXTAFTER(Table2[[#This Row],[rxn name]],Table2[[#This Row],[b4 FWD/REV]]&amp;"_",,,,"FWD"),"-",,,,"FWD"),"")</f>
        <v/>
      </c>
      <c r="M613" s="1" t="str" cm="1">
        <f t="array" ref="M613">IF(Table2[[#This Row],[In GSM?]],_xlfn.SWITCH(Table2[[#This Row],[dir]],"FWD",Table2[[#This Row],[max]],"REV",-Table2[[#This Row],[min]])/1000,"")</f>
        <v/>
      </c>
      <c r="N613" s="1" t="str" cm="1">
        <f t="array" ref="N613">IF(Table2[[#This Row],[In GSM?]],_xlfn.SWITCH(Table2[[#This Row],[dir]],"FWD",Table2[[#This Row],[min]],"REV",-Table2[[#This Row],[max]])/1000,"")</f>
        <v/>
      </c>
      <c r="V613" s="5"/>
    </row>
    <row r="614" spans="1:22" ht="17" x14ac:dyDescent="0.25">
      <c r="A614" t="s">
        <v>1715</v>
      </c>
      <c r="B614">
        <v>0</v>
      </c>
      <c r="C614">
        <v>157.732315087617</v>
      </c>
      <c r="E614" s="5" t="s">
        <v>372</v>
      </c>
      <c r="F614" s="1" t="str">
        <f t="shared" si="27"/>
        <v>PROWASTE-rt1701_m</v>
      </c>
      <c r="G614" s="1">
        <f t="shared" si="28"/>
        <v>0</v>
      </c>
      <c r="H614" s="1">
        <f t="shared" si="29"/>
        <v>0</v>
      </c>
      <c r="I614" s="1" t="b">
        <f>OR(LEFT(Table2[[#This Row],[rxn]],4)="RXN-",Table2[[#This Row],[rxn]]="BIOSYN-BIODILAERO")</f>
        <v>0</v>
      </c>
      <c r="J614" s="1" t="str">
        <f>IF(Table2[[#This Row],[In GSM?]],_xlfn.TEXTAFTER(Table2[[#This Row],[rxn]],"RXN-",,,,"BIOMASS_RT_CLIM"),"")</f>
        <v/>
      </c>
      <c r="K614" s="1" t="str">
        <f>IF(Table2[[#This Row],[In GSM?]],_xlfn.TEXTBEFORE(SUBSTITUTE(Table2[[#This Row],[rxn name]],"_REV-","_FWD-"),"_FWD-",,,,Table2[[#This Row],[rxn name]]),"")</f>
        <v/>
      </c>
      <c r="L614" s="1" t="str">
        <f>IF(Table2[[#This Row],[In GSM?]],_xlfn.TEXTBEFORE(_xlfn.TEXTAFTER(Table2[[#This Row],[rxn name]],Table2[[#This Row],[b4 FWD/REV]]&amp;"_",,,,"FWD"),"-",,,,"FWD"),"")</f>
        <v/>
      </c>
      <c r="M614" s="1" t="str" cm="1">
        <f t="array" ref="M614">IF(Table2[[#This Row],[In GSM?]],_xlfn.SWITCH(Table2[[#This Row],[dir]],"FWD",Table2[[#This Row],[max]],"REV",-Table2[[#This Row],[min]])/1000,"")</f>
        <v/>
      </c>
      <c r="N614" s="1" t="str" cm="1">
        <f t="array" ref="N614">IF(Table2[[#This Row],[In GSM?]],_xlfn.SWITCH(Table2[[#This Row],[dir]],"FWD",Table2[[#This Row],[min]],"REV",-Table2[[#This Row],[max]])/1000,"")</f>
        <v/>
      </c>
      <c r="V614" s="5"/>
    </row>
    <row r="615" spans="1:22" ht="17" x14ac:dyDescent="0.25">
      <c r="A615" t="s">
        <v>1716</v>
      </c>
      <c r="B615">
        <v>7.0949999999999995E-4</v>
      </c>
      <c r="C615">
        <v>7.0949999999999995E-4</v>
      </c>
      <c r="E615" s="5" t="s">
        <v>373</v>
      </c>
      <c r="F615" s="1" t="str">
        <f t="shared" si="27"/>
        <v>PROWASTE-rt1711</v>
      </c>
      <c r="G615" s="1">
        <f t="shared" si="28"/>
        <v>0</v>
      </c>
      <c r="H615" s="1">
        <f t="shared" si="29"/>
        <v>0</v>
      </c>
      <c r="I615" s="1" t="b">
        <f>OR(LEFT(Table2[[#This Row],[rxn]],4)="RXN-",Table2[[#This Row],[rxn]]="BIOSYN-BIODILAERO")</f>
        <v>0</v>
      </c>
      <c r="J615" s="1" t="str">
        <f>IF(Table2[[#This Row],[In GSM?]],_xlfn.TEXTAFTER(Table2[[#This Row],[rxn]],"RXN-",,,,"BIOMASS_RT_CLIM"),"")</f>
        <v/>
      </c>
      <c r="K615" s="1" t="str">
        <f>IF(Table2[[#This Row],[In GSM?]],_xlfn.TEXTBEFORE(SUBSTITUTE(Table2[[#This Row],[rxn name]],"_REV-","_FWD-"),"_FWD-",,,,Table2[[#This Row],[rxn name]]),"")</f>
        <v/>
      </c>
      <c r="L615" s="1" t="str">
        <f>IF(Table2[[#This Row],[In GSM?]],_xlfn.TEXTBEFORE(_xlfn.TEXTAFTER(Table2[[#This Row],[rxn name]],Table2[[#This Row],[b4 FWD/REV]]&amp;"_",,,,"FWD"),"-",,,,"FWD"),"")</f>
        <v/>
      </c>
      <c r="M615" s="1" t="str" cm="1">
        <f t="array" ref="M615">IF(Table2[[#This Row],[In GSM?]],_xlfn.SWITCH(Table2[[#This Row],[dir]],"FWD",Table2[[#This Row],[max]],"REV",-Table2[[#This Row],[min]])/1000,"")</f>
        <v/>
      </c>
      <c r="N615" s="1" t="str" cm="1">
        <f t="array" ref="N615">IF(Table2[[#This Row],[In GSM?]],_xlfn.SWITCH(Table2[[#This Row],[dir]],"FWD",Table2[[#This Row],[min]],"REV",-Table2[[#This Row],[max]])/1000,"")</f>
        <v/>
      </c>
      <c r="V615" s="5"/>
    </row>
    <row r="616" spans="1:22" ht="17" x14ac:dyDescent="0.25">
      <c r="A616" t="s">
        <v>1717</v>
      </c>
      <c r="B616">
        <v>0</v>
      </c>
      <c r="C616">
        <v>0</v>
      </c>
      <c r="E616" s="5" t="s">
        <v>374</v>
      </c>
      <c r="F616" s="1" t="str">
        <f t="shared" si="27"/>
        <v>PROWASTE-rt1727</v>
      </c>
      <c r="G616" s="1">
        <f t="shared" si="28"/>
        <v>0</v>
      </c>
      <c r="H616" s="1">
        <f t="shared" si="29"/>
        <v>0</v>
      </c>
      <c r="I616" s="1" t="b">
        <f>OR(LEFT(Table2[[#This Row],[rxn]],4)="RXN-",Table2[[#This Row],[rxn]]="BIOSYN-BIODILAERO")</f>
        <v>0</v>
      </c>
      <c r="J616" s="1" t="str">
        <f>IF(Table2[[#This Row],[In GSM?]],_xlfn.TEXTAFTER(Table2[[#This Row],[rxn]],"RXN-",,,,"BIOMASS_RT_CLIM"),"")</f>
        <v/>
      </c>
      <c r="K616" s="1" t="str">
        <f>IF(Table2[[#This Row],[In GSM?]],_xlfn.TEXTBEFORE(SUBSTITUTE(Table2[[#This Row],[rxn name]],"_REV-","_FWD-"),"_FWD-",,,,Table2[[#This Row],[rxn name]]),"")</f>
        <v/>
      </c>
      <c r="L616" s="1" t="str">
        <f>IF(Table2[[#This Row],[In GSM?]],_xlfn.TEXTBEFORE(_xlfn.TEXTAFTER(Table2[[#This Row],[rxn name]],Table2[[#This Row],[b4 FWD/REV]]&amp;"_",,,,"FWD"),"-",,,,"FWD"),"")</f>
        <v/>
      </c>
      <c r="M616" s="1" t="str" cm="1">
        <f t="array" ref="M616">IF(Table2[[#This Row],[In GSM?]],_xlfn.SWITCH(Table2[[#This Row],[dir]],"FWD",Table2[[#This Row],[max]],"REV",-Table2[[#This Row],[min]])/1000,"")</f>
        <v/>
      </c>
      <c r="N616" s="1" t="str" cm="1">
        <f t="array" ref="N616">IF(Table2[[#This Row],[In GSM?]],_xlfn.SWITCH(Table2[[#This Row],[dir]],"FWD",Table2[[#This Row],[min]],"REV",-Table2[[#This Row],[max]])/1000,"")</f>
        <v/>
      </c>
      <c r="V616" s="5"/>
    </row>
    <row r="617" spans="1:22" ht="17" x14ac:dyDescent="0.25">
      <c r="A617" t="s">
        <v>1718</v>
      </c>
      <c r="B617">
        <v>1.1073999999999999E-3</v>
      </c>
      <c r="C617">
        <v>1.95676078689098</v>
      </c>
      <c r="E617" s="5" t="s">
        <v>375</v>
      </c>
      <c r="F617" s="1" t="str">
        <f t="shared" si="27"/>
        <v>PROWASTE-rt1736</v>
      </c>
      <c r="G617" s="1">
        <f t="shared" si="28"/>
        <v>0</v>
      </c>
      <c r="H617" s="1">
        <f t="shared" si="29"/>
        <v>0</v>
      </c>
      <c r="I617" s="1" t="b">
        <f>OR(LEFT(Table2[[#This Row],[rxn]],4)="RXN-",Table2[[#This Row],[rxn]]="BIOSYN-BIODILAERO")</f>
        <v>0</v>
      </c>
      <c r="J617" s="1" t="str">
        <f>IF(Table2[[#This Row],[In GSM?]],_xlfn.TEXTAFTER(Table2[[#This Row],[rxn]],"RXN-",,,,"BIOMASS_RT_CLIM"),"")</f>
        <v/>
      </c>
      <c r="K617" s="1" t="str">
        <f>IF(Table2[[#This Row],[In GSM?]],_xlfn.TEXTBEFORE(SUBSTITUTE(Table2[[#This Row],[rxn name]],"_REV-","_FWD-"),"_FWD-",,,,Table2[[#This Row],[rxn name]]),"")</f>
        <v/>
      </c>
      <c r="L617" s="1" t="str">
        <f>IF(Table2[[#This Row],[In GSM?]],_xlfn.TEXTBEFORE(_xlfn.TEXTAFTER(Table2[[#This Row],[rxn name]],Table2[[#This Row],[b4 FWD/REV]]&amp;"_",,,,"FWD"),"-",,,,"FWD"),"")</f>
        <v/>
      </c>
      <c r="M617" s="1" t="str" cm="1">
        <f t="array" ref="M617">IF(Table2[[#This Row],[In GSM?]],_xlfn.SWITCH(Table2[[#This Row],[dir]],"FWD",Table2[[#This Row],[max]],"REV",-Table2[[#This Row],[min]])/1000,"")</f>
        <v/>
      </c>
      <c r="N617" s="1" t="str" cm="1">
        <f t="array" ref="N617">IF(Table2[[#This Row],[In GSM?]],_xlfn.SWITCH(Table2[[#This Row],[dir]],"FWD",Table2[[#This Row],[min]],"REV",-Table2[[#This Row],[max]])/1000,"")</f>
        <v/>
      </c>
      <c r="V617" s="5"/>
    </row>
    <row r="618" spans="1:22" ht="17" x14ac:dyDescent="0.25">
      <c r="A618" t="s">
        <v>1719</v>
      </c>
      <c r="B618">
        <v>0</v>
      </c>
      <c r="C618">
        <v>0</v>
      </c>
      <c r="E618" s="5" t="s">
        <v>376</v>
      </c>
      <c r="F618" s="1" t="str">
        <f t="shared" si="27"/>
        <v>PROWASTE-rt1745</v>
      </c>
      <c r="G618" s="1">
        <f t="shared" si="28"/>
        <v>0</v>
      </c>
      <c r="H618" s="1">
        <f t="shared" si="29"/>
        <v>0</v>
      </c>
      <c r="I618" s="1" t="b">
        <f>OR(LEFT(Table2[[#This Row],[rxn]],4)="RXN-",Table2[[#This Row],[rxn]]="BIOSYN-BIODILAERO")</f>
        <v>0</v>
      </c>
      <c r="J618" s="1" t="str">
        <f>IF(Table2[[#This Row],[In GSM?]],_xlfn.TEXTAFTER(Table2[[#This Row],[rxn]],"RXN-",,,,"BIOMASS_RT_CLIM"),"")</f>
        <v/>
      </c>
      <c r="K618" s="1" t="str">
        <f>IF(Table2[[#This Row],[In GSM?]],_xlfn.TEXTBEFORE(SUBSTITUTE(Table2[[#This Row],[rxn name]],"_REV-","_FWD-"),"_FWD-",,,,Table2[[#This Row],[rxn name]]),"")</f>
        <v/>
      </c>
      <c r="L618" s="1" t="str">
        <f>IF(Table2[[#This Row],[In GSM?]],_xlfn.TEXTBEFORE(_xlfn.TEXTAFTER(Table2[[#This Row],[rxn name]],Table2[[#This Row],[b4 FWD/REV]]&amp;"_",,,,"FWD"),"-",,,,"FWD"),"")</f>
        <v/>
      </c>
      <c r="M618" s="1" t="str" cm="1">
        <f t="array" ref="M618">IF(Table2[[#This Row],[In GSM?]],_xlfn.SWITCH(Table2[[#This Row],[dir]],"FWD",Table2[[#This Row],[max]],"REV",-Table2[[#This Row],[min]])/1000,"")</f>
        <v/>
      </c>
      <c r="N618" s="1" t="str" cm="1">
        <f t="array" ref="N618">IF(Table2[[#This Row],[In GSM?]],_xlfn.SWITCH(Table2[[#This Row],[dir]],"FWD",Table2[[#This Row],[min]],"REV",-Table2[[#This Row],[max]])/1000,"")</f>
        <v/>
      </c>
      <c r="V618" s="5"/>
    </row>
    <row r="619" spans="1:22" ht="17" x14ac:dyDescent="0.25">
      <c r="A619" t="s">
        <v>1720</v>
      </c>
      <c r="B619">
        <v>1.1073999999999999E-3</v>
      </c>
      <c r="C619">
        <v>1.1073999999999999E-3</v>
      </c>
      <c r="E619" s="5" t="s">
        <v>377</v>
      </c>
      <c r="F619" s="1" t="str">
        <f t="shared" si="27"/>
        <v>PROWASTE-rt1768</v>
      </c>
      <c r="G619" s="1">
        <f t="shared" si="28"/>
        <v>0</v>
      </c>
      <c r="H619" s="1">
        <f t="shared" si="29"/>
        <v>0</v>
      </c>
      <c r="I619" s="1" t="b">
        <f>OR(LEFT(Table2[[#This Row],[rxn]],4)="RXN-",Table2[[#This Row],[rxn]]="BIOSYN-BIODILAERO")</f>
        <v>0</v>
      </c>
      <c r="J619" s="1" t="str">
        <f>IF(Table2[[#This Row],[In GSM?]],_xlfn.TEXTAFTER(Table2[[#This Row],[rxn]],"RXN-",,,,"BIOMASS_RT_CLIM"),"")</f>
        <v/>
      </c>
      <c r="K619" s="1" t="str">
        <f>IF(Table2[[#This Row],[In GSM?]],_xlfn.TEXTBEFORE(SUBSTITUTE(Table2[[#This Row],[rxn name]],"_REV-","_FWD-"),"_FWD-",,,,Table2[[#This Row],[rxn name]]),"")</f>
        <v/>
      </c>
      <c r="L619" s="1" t="str">
        <f>IF(Table2[[#This Row],[In GSM?]],_xlfn.TEXTBEFORE(_xlfn.TEXTAFTER(Table2[[#This Row],[rxn name]],Table2[[#This Row],[b4 FWD/REV]]&amp;"_",,,,"FWD"),"-",,,,"FWD"),"")</f>
        <v/>
      </c>
      <c r="M619" s="1" t="str" cm="1">
        <f t="array" ref="M619">IF(Table2[[#This Row],[In GSM?]],_xlfn.SWITCH(Table2[[#This Row],[dir]],"FWD",Table2[[#This Row],[max]],"REV",-Table2[[#This Row],[min]])/1000,"")</f>
        <v/>
      </c>
      <c r="N619" s="1" t="str" cm="1">
        <f t="array" ref="N619">IF(Table2[[#This Row],[In GSM?]],_xlfn.SWITCH(Table2[[#This Row],[dir]],"FWD",Table2[[#This Row],[min]],"REV",-Table2[[#This Row],[max]])/1000,"")</f>
        <v/>
      </c>
      <c r="V619" s="5"/>
    </row>
    <row r="620" spans="1:22" ht="17" x14ac:dyDescent="0.25">
      <c r="A620" t="s">
        <v>1721</v>
      </c>
      <c r="B620">
        <v>0</v>
      </c>
      <c r="C620">
        <v>0</v>
      </c>
      <c r="E620" s="5" t="s">
        <v>378</v>
      </c>
      <c r="F620" s="1" t="str">
        <f t="shared" si="27"/>
        <v>PROWASTE-rt1772</v>
      </c>
      <c r="G620" s="1">
        <f t="shared" si="28"/>
        <v>0</v>
      </c>
      <c r="H620" s="1">
        <f t="shared" si="29"/>
        <v>0</v>
      </c>
      <c r="I620" s="1" t="b">
        <f>OR(LEFT(Table2[[#This Row],[rxn]],4)="RXN-",Table2[[#This Row],[rxn]]="BIOSYN-BIODILAERO")</f>
        <v>0</v>
      </c>
      <c r="J620" s="1" t="str">
        <f>IF(Table2[[#This Row],[In GSM?]],_xlfn.TEXTAFTER(Table2[[#This Row],[rxn]],"RXN-",,,,"BIOMASS_RT_CLIM"),"")</f>
        <v/>
      </c>
      <c r="K620" s="1" t="str">
        <f>IF(Table2[[#This Row],[In GSM?]],_xlfn.TEXTBEFORE(SUBSTITUTE(Table2[[#This Row],[rxn name]],"_REV-","_FWD-"),"_FWD-",,,,Table2[[#This Row],[rxn name]]),"")</f>
        <v/>
      </c>
      <c r="L620" s="1" t="str">
        <f>IF(Table2[[#This Row],[In GSM?]],_xlfn.TEXTBEFORE(_xlfn.TEXTAFTER(Table2[[#This Row],[rxn name]],Table2[[#This Row],[b4 FWD/REV]]&amp;"_",,,,"FWD"),"-",,,,"FWD"),"")</f>
        <v/>
      </c>
      <c r="M620" s="1" t="str" cm="1">
        <f t="array" ref="M620">IF(Table2[[#This Row],[In GSM?]],_xlfn.SWITCH(Table2[[#This Row],[dir]],"FWD",Table2[[#This Row],[max]],"REV",-Table2[[#This Row],[min]])/1000,"")</f>
        <v/>
      </c>
      <c r="N620" s="1" t="str" cm="1">
        <f t="array" ref="N620">IF(Table2[[#This Row],[In GSM?]],_xlfn.SWITCH(Table2[[#This Row],[dir]],"FWD",Table2[[#This Row],[min]],"REV",-Table2[[#This Row],[max]])/1000,"")</f>
        <v/>
      </c>
      <c r="V620" s="5"/>
    </row>
    <row r="621" spans="1:22" ht="17" x14ac:dyDescent="0.25">
      <c r="A621" t="s">
        <v>1722</v>
      </c>
      <c r="B621">
        <v>-16.511097025071798</v>
      </c>
      <c r="C621">
        <v>12.642335437544199</v>
      </c>
      <c r="E621" s="5" t="s">
        <v>379</v>
      </c>
      <c r="F621" s="1" t="str">
        <f t="shared" si="27"/>
        <v>PROWASTE-rt1776</v>
      </c>
      <c r="G621" s="1">
        <f t="shared" si="28"/>
        <v>0</v>
      </c>
      <c r="H621" s="1">
        <f t="shared" si="29"/>
        <v>0</v>
      </c>
      <c r="I621" s="1" t="b">
        <f>OR(LEFT(Table2[[#This Row],[rxn]],4)="RXN-",Table2[[#This Row],[rxn]]="BIOSYN-BIODILAERO")</f>
        <v>0</v>
      </c>
      <c r="J621" s="1" t="str">
        <f>IF(Table2[[#This Row],[In GSM?]],_xlfn.TEXTAFTER(Table2[[#This Row],[rxn]],"RXN-",,,,"BIOMASS_RT_CLIM"),"")</f>
        <v/>
      </c>
      <c r="K621" s="1" t="str">
        <f>IF(Table2[[#This Row],[In GSM?]],_xlfn.TEXTBEFORE(SUBSTITUTE(Table2[[#This Row],[rxn name]],"_REV-","_FWD-"),"_FWD-",,,,Table2[[#This Row],[rxn name]]),"")</f>
        <v/>
      </c>
      <c r="L621" s="1" t="str">
        <f>IF(Table2[[#This Row],[In GSM?]],_xlfn.TEXTBEFORE(_xlfn.TEXTAFTER(Table2[[#This Row],[rxn name]],Table2[[#This Row],[b4 FWD/REV]]&amp;"_",,,,"FWD"),"-",,,,"FWD"),"")</f>
        <v/>
      </c>
      <c r="M621" s="1" t="str" cm="1">
        <f t="array" ref="M621">IF(Table2[[#This Row],[In GSM?]],_xlfn.SWITCH(Table2[[#This Row],[dir]],"FWD",Table2[[#This Row],[max]],"REV",-Table2[[#This Row],[min]])/1000,"")</f>
        <v/>
      </c>
      <c r="N621" s="1" t="str" cm="1">
        <f t="array" ref="N621">IF(Table2[[#This Row],[In GSM?]],_xlfn.SWITCH(Table2[[#This Row],[dir]],"FWD",Table2[[#This Row],[min]],"REV",-Table2[[#This Row],[max]])/1000,"")</f>
        <v/>
      </c>
      <c r="V621" s="5"/>
    </row>
    <row r="622" spans="1:22" ht="17" x14ac:dyDescent="0.25">
      <c r="A622" t="s">
        <v>1723</v>
      </c>
      <c r="B622">
        <v>0</v>
      </c>
      <c r="C622">
        <v>0</v>
      </c>
      <c r="E622" s="5" t="s">
        <v>380</v>
      </c>
      <c r="F622" s="1" t="str">
        <f t="shared" si="27"/>
        <v>PROWASTE-rt1779</v>
      </c>
      <c r="G622" s="1">
        <f t="shared" si="28"/>
        <v>0</v>
      </c>
      <c r="H622" s="1">
        <f t="shared" si="29"/>
        <v>0</v>
      </c>
      <c r="I622" s="1" t="b">
        <f>OR(LEFT(Table2[[#This Row],[rxn]],4)="RXN-",Table2[[#This Row],[rxn]]="BIOSYN-BIODILAERO")</f>
        <v>0</v>
      </c>
      <c r="J622" s="1" t="str">
        <f>IF(Table2[[#This Row],[In GSM?]],_xlfn.TEXTAFTER(Table2[[#This Row],[rxn]],"RXN-",,,,"BIOMASS_RT_CLIM"),"")</f>
        <v/>
      </c>
      <c r="K622" s="1" t="str">
        <f>IF(Table2[[#This Row],[In GSM?]],_xlfn.TEXTBEFORE(SUBSTITUTE(Table2[[#This Row],[rxn name]],"_REV-","_FWD-"),"_FWD-",,,,Table2[[#This Row],[rxn name]]),"")</f>
        <v/>
      </c>
      <c r="L622" s="1" t="str">
        <f>IF(Table2[[#This Row],[In GSM?]],_xlfn.TEXTBEFORE(_xlfn.TEXTAFTER(Table2[[#This Row],[rxn name]],Table2[[#This Row],[b4 FWD/REV]]&amp;"_",,,,"FWD"),"-",,,,"FWD"),"")</f>
        <v/>
      </c>
      <c r="M622" s="1" t="str" cm="1">
        <f t="array" ref="M622">IF(Table2[[#This Row],[In GSM?]],_xlfn.SWITCH(Table2[[#This Row],[dir]],"FWD",Table2[[#This Row],[max]],"REV",-Table2[[#This Row],[min]])/1000,"")</f>
        <v/>
      </c>
      <c r="N622" s="1" t="str" cm="1">
        <f t="array" ref="N622">IF(Table2[[#This Row],[In GSM?]],_xlfn.SWITCH(Table2[[#This Row],[dir]],"FWD",Table2[[#This Row],[min]],"REV",-Table2[[#This Row],[max]])/1000,"")</f>
        <v/>
      </c>
      <c r="V622" s="5"/>
    </row>
    <row r="623" spans="1:22" ht="17" x14ac:dyDescent="0.25">
      <c r="A623" t="s">
        <v>1724</v>
      </c>
      <c r="B623">
        <v>-7.5755109677107599</v>
      </c>
      <c r="C623">
        <v>17.303908123261401</v>
      </c>
      <c r="E623" s="5" t="s">
        <v>381</v>
      </c>
      <c r="F623" s="1" t="str">
        <f t="shared" si="27"/>
        <v>PROWASTE-rt1784_c</v>
      </c>
      <c r="G623" s="1">
        <f t="shared" si="28"/>
        <v>0</v>
      </c>
      <c r="H623" s="1">
        <f t="shared" si="29"/>
        <v>0</v>
      </c>
      <c r="I623" s="1" t="b">
        <f>OR(LEFT(Table2[[#This Row],[rxn]],4)="RXN-",Table2[[#This Row],[rxn]]="BIOSYN-BIODILAERO")</f>
        <v>0</v>
      </c>
      <c r="J623" s="1" t="str">
        <f>IF(Table2[[#This Row],[In GSM?]],_xlfn.TEXTAFTER(Table2[[#This Row],[rxn]],"RXN-",,,,"BIOMASS_RT_CLIM"),"")</f>
        <v/>
      </c>
      <c r="K623" s="1" t="str">
        <f>IF(Table2[[#This Row],[In GSM?]],_xlfn.TEXTBEFORE(SUBSTITUTE(Table2[[#This Row],[rxn name]],"_REV-","_FWD-"),"_FWD-",,,,Table2[[#This Row],[rxn name]]),"")</f>
        <v/>
      </c>
      <c r="L623" s="1" t="str">
        <f>IF(Table2[[#This Row],[In GSM?]],_xlfn.TEXTBEFORE(_xlfn.TEXTAFTER(Table2[[#This Row],[rxn name]],Table2[[#This Row],[b4 FWD/REV]]&amp;"_",,,,"FWD"),"-",,,,"FWD"),"")</f>
        <v/>
      </c>
      <c r="M623" s="1" t="str" cm="1">
        <f t="array" ref="M623">IF(Table2[[#This Row],[In GSM?]],_xlfn.SWITCH(Table2[[#This Row],[dir]],"FWD",Table2[[#This Row],[max]],"REV",-Table2[[#This Row],[min]])/1000,"")</f>
        <v/>
      </c>
      <c r="N623" s="1" t="str" cm="1">
        <f t="array" ref="N623">IF(Table2[[#This Row],[In GSM?]],_xlfn.SWITCH(Table2[[#This Row],[dir]],"FWD",Table2[[#This Row],[min]],"REV",-Table2[[#This Row],[max]])/1000,"")</f>
        <v/>
      </c>
      <c r="V623" s="5"/>
    </row>
    <row r="624" spans="1:22" ht="17" x14ac:dyDescent="0.25">
      <c r="A624" t="s">
        <v>1725</v>
      </c>
      <c r="B624">
        <v>1.02571E-2</v>
      </c>
      <c r="C624">
        <v>0.43184635551023798</v>
      </c>
      <c r="E624" s="5" t="s">
        <v>382</v>
      </c>
      <c r="F624" s="1" t="str">
        <f t="shared" si="27"/>
        <v>PROWASTE-rt1784_x</v>
      </c>
      <c r="G624" s="1">
        <f t="shared" si="28"/>
        <v>0</v>
      </c>
      <c r="H624" s="1">
        <f t="shared" si="29"/>
        <v>0</v>
      </c>
      <c r="I624" s="1" t="b">
        <f>OR(LEFT(Table2[[#This Row],[rxn]],4)="RXN-",Table2[[#This Row],[rxn]]="BIOSYN-BIODILAERO")</f>
        <v>0</v>
      </c>
      <c r="J624" s="1" t="str">
        <f>IF(Table2[[#This Row],[In GSM?]],_xlfn.TEXTAFTER(Table2[[#This Row],[rxn]],"RXN-",,,,"BIOMASS_RT_CLIM"),"")</f>
        <v/>
      </c>
      <c r="K624" s="1" t="str">
        <f>IF(Table2[[#This Row],[In GSM?]],_xlfn.TEXTBEFORE(SUBSTITUTE(Table2[[#This Row],[rxn name]],"_REV-","_FWD-"),"_FWD-",,,,Table2[[#This Row],[rxn name]]),"")</f>
        <v/>
      </c>
      <c r="L624" s="1" t="str">
        <f>IF(Table2[[#This Row],[In GSM?]],_xlfn.TEXTBEFORE(_xlfn.TEXTAFTER(Table2[[#This Row],[rxn name]],Table2[[#This Row],[b4 FWD/REV]]&amp;"_",,,,"FWD"),"-",,,,"FWD"),"")</f>
        <v/>
      </c>
      <c r="M624" s="1" t="str" cm="1">
        <f t="array" ref="M624">IF(Table2[[#This Row],[In GSM?]],_xlfn.SWITCH(Table2[[#This Row],[dir]],"FWD",Table2[[#This Row],[max]],"REV",-Table2[[#This Row],[min]])/1000,"")</f>
        <v/>
      </c>
      <c r="N624" s="1" t="str" cm="1">
        <f t="array" ref="N624">IF(Table2[[#This Row],[In GSM?]],_xlfn.SWITCH(Table2[[#This Row],[dir]],"FWD",Table2[[#This Row],[min]],"REV",-Table2[[#This Row],[max]])/1000,"")</f>
        <v/>
      </c>
      <c r="V624" s="5"/>
    </row>
    <row r="625" spans="1:22" ht="17" x14ac:dyDescent="0.25">
      <c r="A625" t="s">
        <v>1726</v>
      </c>
      <c r="B625">
        <v>0</v>
      </c>
      <c r="C625">
        <v>0</v>
      </c>
      <c r="E625" s="5" t="s">
        <v>383</v>
      </c>
      <c r="F625" s="1" t="str">
        <f t="shared" si="27"/>
        <v>PROWASTE-rt1788</v>
      </c>
      <c r="G625" s="1">
        <f t="shared" si="28"/>
        <v>0</v>
      </c>
      <c r="H625" s="1">
        <f t="shared" si="29"/>
        <v>0</v>
      </c>
      <c r="I625" s="1" t="b">
        <f>OR(LEFT(Table2[[#This Row],[rxn]],4)="RXN-",Table2[[#This Row],[rxn]]="BIOSYN-BIODILAERO")</f>
        <v>0</v>
      </c>
      <c r="J625" s="1" t="str">
        <f>IF(Table2[[#This Row],[In GSM?]],_xlfn.TEXTAFTER(Table2[[#This Row],[rxn]],"RXN-",,,,"BIOMASS_RT_CLIM"),"")</f>
        <v/>
      </c>
      <c r="K625" s="1" t="str">
        <f>IF(Table2[[#This Row],[In GSM?]],_xlfn.TEXTBEFORE(SUBSTITUTE(Table2[[#This Row],[rxn name]],"_REV-","_FWD-"),"_FWD-",,,,Table2[[#This Row],[rxn name]]),"")</f>
        <v/>
      </c>
      <c r="L625" s="1" t="str">
        <f>IF(Table2[[#This Row],[In GSM?]],_xlfn.TEXTBEFORE(_xlfn.TEXTAFTER(Table2[[#This Row],[rxn name]],Table2[[#This Row],[b4 FWD/REV]]&amp;"_",,,,"FWD"),"-",,,,"FWD"),"")</f>
        <v/>
      </c>
      <c r="M625" s="1" t="str" cm="1">
        <f t="array" ref="M625">IF(Table2[[#This Row],[In GSM?]],_xlfn.SWITCH(Table2[[#This Row],[dir]],"FWD",Table2[[#This Row],[max]],"REV",-Table2[[#This Row],[min]])/1000,"")</f>
        <v/>
      </c>
      <c r="N625" s="1" t="str" cm="1">
        <f t="array" ref="N625">IF(Table2[[#This Row],[In GSM?]],_xlfn.SWITCH(Table2[[#This Row],[dir]],"FWD",Table2[[#This Row],[min]],"REV",-Table2[[#This Row],[max]])/1000,"")</f>
        <v/>
      </c>
      <c r="V625" s="5"/>
    </row>
    <row r="626" spans="1:22" ht="17" x14ac:dyDescent="0.25">
      <c r="A626" t="s">
        <v>1727</v>
      </c>
      <c r="B626">
        <v>2.5974299999999999E-2</v>
      </c>
      <c r="C626">
        <v>2.9484275464012399</v>
      </c>
      <c r="E626" s="5" t="s">
        <v>384</v>
      </c>
      <c r="F626" s="1" t="str">
        <f t="shared" si="27"/>
        <v>PROWASTE-rt1802</v>
      </c>
      <c r="G626" s="1">
        <f t="shared" si="28"/>
        <v>0</v>
      </c>
      <c r="H626" s="1">
        <f t="shared" si="29"/>
        <v>0</v>
      </c>
      <c r="I626" s="1" t="b">
        <f>OR(LEFT(Table2[[#This Row],[rxn]],4)="RXN-",Table2[[#This Row],[rxn]]="BIOSYN-BIODILAERO")</f>
        <v>0</v>
      </c>
      <c r="J626" s="1" t="str">
        <f>IF(Table2[[#This Row],[In GSM?]],_xlfn.TEXTAFTER(Table2[[#This Row],[rxn]],"RXN-",,,,"BIOMASS_RT_CLIM"),"")</f>
        <v/>
      </c>
      <c r="K626" s="1" t="str">
        <f>IF(Table2[[#This Row],[In GSM?]],_xlfn.TEXTBEFORE(SUBSTITUTE(Table2[[#This Row],[rxn name]],"_REV-","_FWD-"),"_FWD-",,,,Table2[[#This Row],[rxn name]]),"")</f>
        <v/>
      </c>
      <c r="L626" s="1" t="str">
        <f>IF(Table2[[#This Row],[In GSM?]],_xlfn.TEXTBEFORE(_xlfn.TEXTAFTER(Table2[[#This Row],[rxn name]],Table2[[#This Row],[b4 FWD/REV]]&amp;"_",,,,"FWD"),"-",,,,"FWD"),"")</f>
        <v/>
      </c>
      <c r="M626" s="1" t="str" cm="1">
        <f t="array" ref="M626">IF(Table2[[#This Row],[In GSM?]],_xlfn.SWITCH(Table2[[#This Row],[dir]],"FWD",Table2[[#This Row],[max]],"REV",-Table2[[#This Row],[min]])/1000,"")</f>
        <v/>
      </c>
      <c r="N626" s="1" t="str" cm="1">
        <f t="array" ref="N626">IF(Table2[[#This Row],[In GSM?]],_xlfn.SWITCH(Table2[[#This Row],[dir]],"FWD",Table2[[#This Row],[min]],"REV",-Table2[[#This Row],[max]])/1000,"")</f>
        <v/>
      </c>
      <c r="V626" s="5"/>
    </row>
    <row r="627" spans="1:22" ht="17" x14ac:dyDescent="0.25">
      <c r="A627" t="s">
        <v>1728</v>
      </c>
      <c r="B627">
        <v>2.5974299999999999E-2</v>
      </c>
      <c r="C627">
        <v>2.9484275464012399</v>
      </c>
      <c r="E627" s="5" t="s">
        <v>385</v>
      </c>
      <c r="F627" s="1" t="str">
        <f t="shared" si="27"/>
        <v>PROWASTE-rt1805</v>
      </c>
      <c r="G627" s="1">
        <f t="shared" si="28"/>
        <v>0</v>
      </c>
      <c r="H627" s="1">
        <f t="shared" si="29"/>
        <v>0</v>
      </c>
      <c r="I627" s="1" t="b">
        <f>OR(LEFT(Table2[[#This Row],[rxn]],4)="RXN-",Table2[[#This Row],[rxn]]="BIOSYN-BIODILAERO")</f>
        <v>0</v>
      </c>
      <c r="J627" s="1" t="str">
        <f>IF(Table2[[#This Row],[In GSM?]],_xlfn.TEXTAFTER(Table2[[#This Row],[rxn]],"RXN-",,,,"BIOMASS_RT_CLIM"),"")</f>
        <v/>
      </c>
      <c r="K627" s="1" t="str">
        <f>IF(Table2[[#This Row],[In GSM?]],_xlfn.TEXTBEFORE(SUBSTITUTE(Table2[[#This Row],[rxn name]],"_REV-","_FWD-"),"_FWD-",,,,Table2[[#This Row],[rxn name]]),"")</f>
        <v/>
      </c>
      <c r="L627" s="1" t="str">
        <f>IF(Table2[[#This Row],[In GSM?]],_xlfn.TEXTBEFORE(_xlfn.TEXTAFTER(Table2[[#This Row],[rxn name]],Table2[[#This Row],[b4 FWD/REV]]&amp;"_",,,,"FWD"),"-",,,,"FWD"),"")</f>
        <v/>
      </c>
      <c r="M627" s="1" t="str" cm="1">
        <f t="array" ref="M627">IF(Table2[[#This Row],[In GSM?]],_xlfn.SWITCH(Table2[[#This Row],[dir]],"FWD",Table2[[#This Row],[max]],"REV",-Table2[[#This Row],[min]])/1000,"")</f>
        <v/>
      </c>
      <c r="N627" s="1" t="str" cm="1">
        <f t="array" ref="N627">IF(Table2[[#This Row],[In GSM?]],_xlfn.SWITCH(Table2[[#This Row],[dir]],"FWD",Table2[[#This Row],[min]],"REV",-Table2[[#This Row],[max]])/1000,"")</f>
        <v/>
      </c>
      <c r="V627" s="5"/>
    </row>
    <row r="628" spans="1:22" ht="17" x14ac:dyDescent="0.25">
      <c r="A628" t="s">
        <v>1729</v>
      </c>
      <c r="B628">
        <v>-157.73231508761199</v>
      </c>
      <c r="C628">
        <v>0</v>
      </c>
      <c r="E628" s="5" t="s">
        <v>386</v>
      </c>
      <c r="F628" s="1" t="str">
        <f t="shared" si="27"/>
        <v>PROWASTE-rt1814_c</v>
      </c>
      <c r="G628" s="1">
        <f t="shared" si="28"/>
        <v>0</v>
      </c>
      <c r="H628" s="1">
        <f t="shared" si="29"/>
        <v>0</v>
      </c>
      <c r="I628" s="1" t="b">
        <f>OR(LEFT(Table2[[#This Row],[rxn]],4)="RXN-",Table2[[#This Row],[rxn]]="BIOSYN-BIODILAERO")</f>
        <v>0</v>
      </c>
      <c r="J628" s="1" t="str">
        <f>IF(Table2[[#This Row],[In GSM?]],_xlfn.TEXTAFTER(Table2[[#This Row],[rxn]],"RXN-",,,,"BIOMASS_RT_CLIM"),"")</f>
        <v/>
      </c>
      <c r="K628" s="1" t="str">
        <f>IF(Table2[[#This Row],[In GSM?]],_xlfn.TEXTBEFORE(SUBSTITUTE(Table2[[#This Row],[rxn name]],"_REV-","_FWD-"),"_FWD-",,,,Table2[[#This Row],[rxn name]]),"")</f>
        <v/>
      </c>
      <c r="L628" s="1" t="str">
        <f>IF(Table2[[#This Row],[In GSM?]],_xlfn.TEXTBEFORE(_xlfn.TEXTAFTER(Table2[[#This Row],[rxn name]],Table2[[#This Row],[b4 FWD/REV]]&amp;"_",,,,"FWD"),"-",,,,"FWD"),"")</f>
        <v/>
      </c>
      <c r="M628" s="1" t="str" cm="1">
        <f t="array" ref="M628">IF(Table2[[#This Row],[In GSM?]],_xlfn.SWITCH(Table2[[#This Row],[dir]],"FWD",Table2[[#This Row],[max]],"REV",-Table2[[#This Row],[min]])/1000,"")</f>
        <v/>
      </c>
      <c r="N628" s="1" t="str" cm="1">
        <f t="array" ref="N628">IF(Table2[[#This Row],[In GSM?]],_xlfn.SWITCH(Table2[[#This Row],[dir]],"FWD",Table2[[#This Row],[min]],"REV",-Table2[[#This Row],[max]])/1000,"")</f>
        <v/>
      </c>
      <c r="V628" s="5"/>
    </row>
    <row r="629" spans="1:22" ht="17" x14ac:dyDescent="0.25">
      <c r="A629" t="s">
        <v>1730</v>
      </c>
      <c r="B629">
        <v>0</v>
      </c>
      <c r="C629">
        <v>4.3555663101308904</v>
      </c>
      <c r="E629" s="5" t="s">
        <v>387</v>
      </c>
      <c r="F629" s="1" t="str">
        <f t="shared" si="27"/>
        <v>PROWASTE-rt1814_m</v>
      </c>
      <c r="G629" s="1">
        <f t="shared" si="28"/>
        <v>0</v>
      </c>
      <c r="H629" s="1">
        <f t="shared" si="29"/>
        <v>0</v>
      </c>
      <c r="I629" s="1" t="b">
        <f>OR(LEFT(Table2[[#This Row],[rxn]],4)="RXN-",Table2[[#This Row],[rxn]]="BIOSYN-BIODILAERO")</f>
        <v>0</v>
      </c>
      <c r="J629" s="1" t="str">
        <f>IF(Table2[[#This Row],[In GSM?]],_xlfn.TEXTAFTER(Table2[[#This Row],[rxn]],"RXN-",,,,"BIOMASS_RT_CLIM"),"")</f>
        <v/>
      </c>
      <c r="K629" s="1" t="str">
        <f>IF(Table2[[#This Row],[In GSM?]],_xlfn.TEXTBEFORE(SUBSTITUTE(Table2[[#This Row],[rxn name]],"_REV-","_FWD-"),"_FWD-",,,,Table2[[#This Row],[rxn name]]),"")</f>
        <v/>
      </c>
      <c r="L629" s="1" t="str">
        <f>IF(Table2[[#This Row],[In GSM?]],_xlfn.TEXTBEFORE(_xlfn.TEXTAFTER(Table2[[#This Row],[rxn name]],Table2[[#This Row],[b4 FWD/REV]]&amp;"_",,,,"FWD"),"-",,,,"FWD"),"")</f>
        <v/>
      </c>
      <c r="M629" s="1" t="str" cm="1">
        <f t="array" ref="M629">IF(Table2[[#This Row],[In GSM?]],_xlfn.SWITCH(Table2[[#This Row],[dir]],"FWD",Table2[[#This Row],[max]],"REV",-Table2[[#This Row],[min]])/1000,"")</f>
        <v/>
      </c>
      <c r="N629" s="1" t="str" cm="1">
        <f t="array" ref="N629">IF(Table2[[#This Row],[In GSM?]],_xlfn.SWITCH(Table2[[#This Row],[dir]],"FWD",Table2[[#This Row],[min]],"REV",-Table2[[#This Row],[max]])/1000,"")</f>
        <v/>
      </c>
      <c r="V629" s="5"/>
    </row>
    <row r="630" spans="1:22" ht="17" x14ac:dyDescent="0.25">
      <c r="A630" t="s">
        <v>1731</v>
      </c>
      <c r="B630">
        <v>8.0809999999999996E-4</v>
      </c>
      <c r="C630">
        <v>8.0809999999999996E-4</v>
      </c>
      <c r="E630" s="5" t="s">
        <v>388</v>
      </c>
      <c r="F630" s="1" t="str">
        <f t="shared" si="27"/>
        <v>PROWASTE-rt1816_c</v>
      </c>
      <c r="G630" s="1">
        <f t="shared" si="28"/>
        <v>0</v>
      </c>
      <c r="H630" s="1">
        <f t="shared" si="29"/>
        <v>0</v>
      </c>
      <c r="I630" s="1" t="b">
        <f>OR(LEFT(Table2[[#This Row],[rxn]],4)="RXN-",Table2[[#This Row],[rxn]]="BIOSYN-BIODILAERO")</f>
        <v>0</v>
      </c>
      <c r="J630" s="1" t="str">
        <f>IF(Table2[[#This Row],[In GSM?]],_xlfn.TEXTAFTER(Table2[[#This Row],[rxn]],"RXN-",,,,"BIOMASS_RT_CLIM"),"")</f>
        <v/>
      </c>
      <c r="K630" s="1" t="str">
        <f>IF(Table2[[#This Row],[In GSM?]],_xlfn.TEXTBEFORE(SUBSTITUTE(Table2[[#This Row],[rxn name]],"_REV-","_FWD-"),"_FWD-",,,,Table2[[#This Row],[rxn name]]),"")</f>
        <v/>
      </c>
      <c r="L630" s="1" t="str">
        <f>IF(Table2[[#This Row],[In GSM?]],_xlfn.TEXTBEFORE(_xlfn.TEXTAFTER(Table2[[#This Row],[rxn name]],Table2[[#This Row],[b4 FWD/REV]]&amp;"_",,,,"FWD"),"-",,,,"FWD"),"")</f>
        <v/>
      </c>
      <c r="M630" s="1" t="str" cm="1">
        <f t="array" ref="M630">IF(Table2[[#This Row],[In GSM?]],_xlfn.SWITCH(Table2[[#This Row],[dir]],"FWD",Table2[[#This Row],[max]],"REV",-Table2[[#This Row],[min]])/1000,"")</f>
        <v/>
      </c>
      <c r="N630" s="1" t="str" cm="1">
        <f t="array" ref="N630">IF(Table2[[#This Row],[In GSM?]],_xlfn.SWITCH(Table2[[#This Row],[dir]],"FWD",Table2[[#This Row],[min]],"REV",-Table2[[#This Row],[max]])/1000,"")</f>
        <v/>
      </c>
      <c r="V630" s="5"/>
    </row>
    <row r="631" spans="1:22" ht="17" x14ac:dyDescent="0.25">
      <c r="A631" t="s">
        <v>1732</v>
      </c>
      <c r="B631">
        <v>2.1072E-2</v>
      </c>
      <c r="C631">
        <v>2.1072E-2</v>
      </c>
      <c r="E631" s="5" t="s">
        <v>389</v>
      </c>
      <c r="F631" s="1" t="str">
        <f t="shared" si="27"/>
        <v>PROWASTE-rt1816_e</v>
      </c>
      <c r="G631" s="1">
        <f t="shared" si="28"/>
        <v>0</v>
      </c>
      <c r="H631" s="1">
        <f t="shared" si="29"/>
        <v>0</v>
      </c>
      <c r="I631" s="1" t="b">
        <f>OR(LEFT(Table2[[#This Row],[rxn]],4)="RXN-",Table2[[#This Row],[rxn]]="BIOSYN-BIODILAERO")</f>
        <v>0</v>
      </c>
      <c r="J631" s="1" t="str">
        <f>IF(Table2[[#This Row],[In GSM?]],_xlfn.TEXTAFTER(Table2[[#This Row],[rxn]],"RXN-",,,,"BIOMASS_RT_CLIM"),"")</f>
        <v/>
      </c>
      <c r="K631" s="1" t="str">
        <f>IF(Table2[[#This Row],[In GSM?]],_xlfn.TEXTBEFORE(SUBSTITUTE(Table2[[#This Row],[rxn name]],"_REV-","_FWD-"),"_FWD-",,,,Table2[[#This Row],[rxn name]]),"")</f>
        <v/>
      </c>
      <c r="L631" s="1" t="str">
        <f>IF(Table2[[#This Row],[In GSM?]],_xlfn.TEXTBEFORE(_xlfn.TEXTAFTER(Table2[[#This Row],[rxn name]],Table2[[#This Row],[b4 FWD/REV]]&amp;"_",,,,"FWD"),"-",,,,"FWD"),"")</f>
        <v/>
      </c>
      <c r="M631" s="1" t="str" cm="1">
        <f t="array" ref="M631">IF(Table2[[#This Row],[In GSM?]],_xlfn.SWITCH(Table2[[#This Row],[dir]],"FWD",Table2[[#This Row],[max]],"REV",-Table2[[#This Row],[min]])/1000,"")</f>
        <v/>
      </c>
      <c r="N631" s="1" t="str" cm="1">
        <f t="array" ref="N631">IF(Table2[[#This Row],[In GSM?]],_xlfn.SWITCH(Table2[[#This Row],[dir]],"FWD",Table2[[#This Row],[min]],"REV",-Table2[[#This Row],[max]])/1000,"")</f>
        <v/>
      </c>
      <c r="V631" s="5"/>
    </row>
    <row r="632" spans="1:22" ht="17" x14ac:dyDescent="0.25">
      <c r="A632" t="s">
        <v>1733</v>
      </c>
      <c r="B632">
        <v>2.52136999999991E-2</v>
      </c>
      <c r="C632">
        <v>2.92232921397687</v>
      </c>
      <c r="E632" s="5" t="s">
        <v>390</v>
      </c>
      <c r="F632" s="1" t="str">
        <f t="shared" si="27"/>
        <v>PROWASTE-rt1816_m</v>
      </c>
      <c r="G632" s="1">
        <f t="shared" si="28"/>
        <v>0</v>
      </c>
      <c r="H632" s="1">
        <f t="shared" si="29"/>
        <v>0</v>
      </c>
      <c r="I632" s="1" t="b">
        <f>OR(LEFT(Table2[[#This Row],[rxn]],4)="RXN-",Table2[[#This Row],[rxn]]="BIOSYN-BIODILAERO")</f>
        <v>0</v>
      </c>
      <c r="J632" s="1" t="str">
        <f>IF(Table2[[#This Row],[In GSM?]],_xlfn.TEXTAFTER(Table2[[#This Row],[rxn]],"RXN-",,,,"BIOMASS_RT_CLIM"),"")</f>
        <v/>
      </c>
      <c r="K632" s="1" t="str">
        <f>IF(Table2[[#This Row],[In GSM?]],_xlfn.TEXTBEFORE(SUBSTITUTE(Table2[[#This Row],[rxn name]],"_REV-","_FWD-"),"_FWD-",,,,Table2[[#This Row],[rxn name]]),"")</f>
        <v/>
      </c>
      <c r="L632" s="1" t="str">
        <f>IF(Table2[[#This Row],[In GSM?]],_xlfn.TEXTBEFORE(_xlfn.TEXTAFTER(Table2[[#This Row],[rxn name]],Table2[[#This Row],[b4 FWD/REV]]&amp;"_",,,,"FWD"),"-",,,,"FWD"),"")</f>
        <v/>
      </c>
      <c r="M632" s="1" t="str" cm="1">
        <f t="array" ref="M632">IF(Table2[[#This Row],[In GSM?]],_xlfn.SWITCH(Table2[[#This Row],[dir]],"FWD",Table2[[#This Row],[max]],"REV",-Table2[[#This Row],[min]])/1000,"")</f>
        <v/>
      </c>
      <c r="N632" s="1" t="str" cm="1">
        <f t="array" ref="N632">IF(Table2[[#This Row],[In GSM?]],_xlfn.SWITCH(Table2[[#This Row],[dir]],"FWD",Table2[[#This Row],[min]],"REV",-Table2[[#This Row],[max]])/1000,"")</f>
        <v/>
      </c>
      <c r="V632" s="5"/>
    </row>
    <row r="633" spans="1:22" ht="17" x14ac:dyDescent="0.25">
      <c r="A633" t="s">
        <v>1734</v>
      </c>
      <c r="B633">
        <v>2.52136999999991E-2</v>
      </c>
      <c r="C633">
        <v>2.92232921397687</v>
      </c>
      <c r="E633" s="5" t="s">
        <v>391</v>
      </c>
      <c r="F633" s="1" t="str">
        <f t="shared" si="27"/>
        <v>PROWASTE-rt1830</v>
      </c>
      <c r="G633" s="1">
        <f t="shared" si="28"/>
        <v>0</v>
      </c>
      <c r="H633" s="1">
        <f t="shared" si="29"/>
        <v>0</v>
      </c>
      <c r="I633" s="1" t="b">
        <f>OR(LEFT(Table2[[#This Row],[rxn]],4)="RXN-",Table2[[#This Row],[rxn]]="BIOSYN-BIODILAERO")</f>
        <v>0</v>
      </c>
      <c r="J633" s="1" t="str">
        <f>IF(Table2[[#This Row],[In GSM?]],_xlfn.TEXTAFTER(Table2[[#This Row],[rxn]],"RXN-",,,,"BIOMASS_RT_CLIM"),"")</f>
        <v/>
      </c>
      <c r="K633" s="1" t="str">
        <f>IF(Table2[[#This Row],[In GSM?]],_xlfn.TEXTBEFORE(SUBSTITUTE(Table2[[#This Row],[rxn name]],"_REV-","_FWD-"),"_FWD-",,,,Table2[[#This Row],[rxn name]]),"")</f>
        <v/>
      </c>
      <c r="L633" s="1" t="str">
        <f>IF(Table2[[#This Row],[In GSM?]],_xlfn.TEXTBEFORE(_xlfn.TEXTAFTER(Table2[[#This Row],[rxn name]],Table2[[#This Row],[b4 FWD/REV]]&amp;"_",,,,"FWD"),"-",,,,"FWD"),"")</f>
        <v/>
      </c>
      <c r="M633" s="1" t="str" cm="1">
        <f t="array" ref="M633">IF(Table2[[#This Row],[In GSM?]],_xlfn.SWITCH(Table2[[#This Row],[dir]],"FWD",Table2[[#This Row],[max]],"REV",-Table2[[#This Row],[min]])/1000,"")</f>
        <v/>
      </c>
      <c r="N633" s="1" t="str" cm="1">
        <f t="array" ref="N633">IF(Table2[[#This Row],[In GSM?]],_xlfn.SWITCH(Table2[[#This Row],[dir]],"FWD",Table2[[#This Row],[min]],"REV",-Table2[[#This Row],[max]])/1000,"")</f>
        <v/>
      </c>
      <c r="V633" s="5"/>
    </row>
    <row r="634" spans="1:22" ht="17" x14ac:dyDescent="0.25">
      <c r="A634" t="s">
        <v>1735</v>
      </c>
      <c r="B634">
        <v>0</v>
      </c>
      <c r="C634">
        <v>0</v>
      </c>
      <c r="E634" s="5" t="s">
        <v>392</v>
      </c>
      <c r="F634" s="1" t="str">
        <f t="shared" si="27"/>
        <v>PROWASTE-rt1837</v>
      </c>
      <c r="G634" s="1">
        <f t="shared" si="28"/>
        <v>0</v>
      </c>
      <c r="H634" s="1">
        <f t="shared" si="29"/>
        <v>0</v>
      </c>
      <c r="I634" s="1" t="b">
        <f>OR(LEFT(Table2[[#This Row],[rxn]],4)="RXN-",Table2[[#This Row],[rxn]]="BIOSYN-BIODILAERO")</f>
        <v>0</v>
      </c>
      <c r="J634" s="1" t="str">
        <f>IF(Table2[[#This Row],[In GSM?]],_xlfn.TEXTAFTER(Table2[[#This Row],[rxn]],"RXN-",,,,"BIOMASS_RT_CLIM"),"")</f>
        <v/>
      </c>
      <c r="K634" s="1" t="str">
        <f>IF(Table2[[#This Row],[In GSM?]],_xlfn.TEXTBEFORE(SUBSTITUTE(Table2[[#This Row],[rxn name]],"_REV-","_FWD-"),"_FWD-",,,,Table2[[#This Row],[rxn name]]),"")</f>
        <v/>
      </c>
      <c r="L634" s="1" t="str">
        <f>IF(Table2[[#This Row],[In GSM?]],_xlfn.TEXTBEFORE(_xlfn.TEXTAFTER(Table2[[#This Row],[rxn name]],Table2[[#This Row],[b4 FWD/REV]]&amp;"_",,,,"FWD"),"-",,,,"FWD"),"")</f>
        <v/>
      </c>
      <c r="M634" s="1" t="str" cm="1">
        <f t="array" ref="M634">IF(Table2[[#This Row],[In GSM?]],_xlfn.SWITCH(Table2[[#This Row],[dir]],"FWD",Table2[[#This Row],[max]],"REV",-Table2[[#This Row],[min]])/1000,"")</f>
        <v/>
      </c>
      <c r="N634" s="1" t="str" cm="1">
        <f t="array" ref="N634">IF(Table2[[#This Row],[In GSM?]],_xlfn.SWITCH(Table2[[#This Row],[dir]],"FWD",Table2[[#This Row],[min]],"REV",-Table2[[#This Row],[max]])/1000,"")</f>
        <v/>
      </c>
      <c r="V634" s="5"/>
    </row>
    <row r="635" spans="1:22" ht="17" x14ac:dyDescent="0.25">
      <c r="A635" t="s">
        <v>1736</v>
      </c>
      <c r="B635">
        <v>0</v>
      </c>
      <c r="C635">
        <v>0</v>
      </c>
      <c r="E635" s="5" t="s">
        <v>393</v>
      </c>
      <c r="F635" s="1" t="str">
        <f t="shared" si="27"/>
        <v>PROWASTE-rt1838</v>
      </c>
      <c r="G635" s="1">
        <f t="shared" si="28"/>
        <v>0</v>
      </c>
      <c r="H635" s="1">
        <f t="shared" si="29"/>
        <v>0</v>
      </c>
      <c r="I635" s="1" t="b">
        <f>OR(LEFT(Table2[[#This Row],[rxn]],4)="RXN-",Table2[[#This Row],[rxn]]="BIOSYN-BIODILAERO")</f>
        <v>0</v>
      </c>
      <c r="J635" s="1" t="str">
        <f>IF(Table2[[#This Row],[In GSM?]],_xlfn.TEXTAFTER(Table2[[#This Row],[rxn]],"RXN-",,,,"BIOMASS_RT_CLIM"),"")</f>
        <v/>
      </c>
      <c r="K635" s="1" t="str">
        <f>IF(Table2[[#This Row],[In GSM?]],_xlfn.TEXTBEFORE(SUBSTITUTE(Table2[[#This Row],[rxn name]],"_REV-","_FWD-"),"_FWD-",,,,Table2[[#This Row],[rxn name]]),"")</f>
        <v/>
      </c>
      <c r="L635" s="1" t="str">
        <f>IF(Table2[[#This Row],[In GSM?]],_xlfn.TEXTBEFORE(_xlfn.TEXTAFTER(Table2[[#This Row],[rxn name]],Table2[[#This Row],[b4 FWD/REV]]&amp;"_",,,,"FWD"),"-",,,,"FWD"),"")</f>
        <v/>
      </c>
      <c r="M635" s="1" t="str" cm="1">
        <f t="array" ref="M635">IF(Table2[[#This Row],[In GSM?]],_xlfn.SWITCH(Table2[[#This Row],[dir]],"FWD",Table2[[#This Row],[max]],"REV",-Table2[[#This Row],[min]])/1000,"")</f>
        <v/>
      </c>
      <c r="N635" s="1" t="str" cm="1">
        <f t="array" ref="N635">IF(Table2[[#This Row],[In GSM?]],_xlfn.SWITCH(Table2[[#This Row],[dir]],"FWD",Table2[[#This Row],[min]],"REV",-Table2[[#This Row],[max]])/1000,"")</f>
        <v/>
      </c>
      <c r="V635" s="5"/>
    </row>
    <row r="636" spans="1:22" ht="17" x14ac:dyDescent="0.25">
      <c r="A636" t="s">
        <v>1737</v>
      </c>
      <c r="B636">
        <v>0</v>
      </c>
      <c r="C636">
        <v>0</v>
      </c>
      <c r="E636" s="5" t="s">
        <v>394</v>
      </c>
      <c r="F636" s="1" t="str">
        <f t="shared" si="27"/>
        <v>PROWASTE-rt1844</v>
      </c>
      <c r="G636" s="1">
        <f t="shared" si="28"/>
        <v>0</v>
      </c>
      <c r="H636" s="1">
        <f t="shared" si="29"/>
        <v>0</v>
      </c>
      <c r="I636" s="1" t="b">
        <f>OR(LEFT(Table2[[#This Row],[rxn]],4)="RXN-",Table2[[#This Row],[rxn]]="BIOSYN-BIODILAERO")</f>
        <v>0</v>
      </c>
      <c r="J636" s="1" t="str">
        <f>IF(Table2[[#This Row],[In GSM?]],_xlfn.TEXTAFTER(Table2[[#This Row],[rxn]],"RXN-",,,,"BIOMASS_RT_CLIM"),"")</f>
        <v/>
      </c>
      <c r="K636" s="1" t="str">
        <f>IF(Table2[[#This Row],[In GSM?]],_xlfn.TEXTBEFORE(SUBSTITUTE(Table2[[#This Row],[rxn name]],"_REV-","_FWD-"),"_FWD-",,,,Table2[[#This Row],[rxn name]]),"")</f>
        <v/>
      </c>
      <c r="L636" s="1" t="str">
        <f>IF(Table2[[#This Row],[In GSM?]],_xlfn.TEXTBEFORE(_xlfn.TEXTAFTER(Table2[[#This Row],[rxn name]],Table2[[#This Row],[b4 FWD/REV]]&amp;"_",,,,"FWD"),"-",,,,"FWD"),"")</f>
        <v/>
      </c>
      <c r="M636" s="1" t="str" cm="1">
        <f t="array" ref="M636">IF(Table2[[#This Row],[In GSM?]],_xlfn.SWITCH(Table2[[#This Row],[dir]],"FWD",Table2[[#This Row],[max]],"REV",-Table2[[#This Row],[min]])/1000,"")</f>
        <v/>
      </c>
      <c r="N636" s="1" t="str" cm="1">
        <f t="array" ref="N636">IF(Table2[[#This Row],[In GSM?]],_xlfn.SWITCH(Table2[[#This Row],[dir]],"FWD",Table2[[#This Row],[min]],"REV",-Table2[[#This Row],[max]])/1000,"")</f>
        <v/>
      </c>
      <c r="V636" s="5"/>
    </row>
    <row r="637" spans="1:22" ht="17" x14ac:dyDescent="0.25">
      <c r="A637" t="s">
        <v>1738</v>
      </c>
      <c r="B637">
        <v>0</v>
      </c>
      <c r="C637">
        <v>157.732315087617</v>
      </c>
      <c r="E637" s="5" t="s">
        <v>395</v>
      </c>
      <c r="F637" s="1" t="str">
        <f t="shared" si="27"/>
        <v>PROWASTE-rt1845</v>
      </c>
      <c r="G637" s="1">
        <f t="shared" si="28"/>
        <v>0</v>
      </c>
      <c r="H637" s="1">
        <f t="shared" si="29"/>
        <v>0</v>
      </c>
      <c r="I637" s="1" t="b">
        <f>OR(LEFT(Table2[[#This Row],[rxn]],4)="RXN-",Table2[[#This Row],[rxn]]="BIOSYN-BIODILAERO")</f>
        <v>0</v>
      </c>
      <c r="J637" s="1" t="str">
        <f>IF(Table2[[#This Row],[In GSM?]],_xlfn.TEXTAFTER(Table2[[#This Row],[rxn]],"RXN-",,,,"BIOMASS_RT_CLIM"),"")</f>
        <v/>
      </c>
      <c r="K637" s="1" t="str">
        <f>IF(Table2[[#This Row],[In GSM?]],_xlfn.TEXTBEFORE(SUBSTITUTE(Table2[[#This Row],[rxn name]],"_REV-","_FWD-"),"_FWD-",,,,Table2[[#This Row],[rxn name]]),"")</f>
        <v/>
      </c>
      <c r="L637" s="1" t="str">
        <f>IF(Table2[[#This Row],[In GSM?]],_xlfn.TEXTBEFORE(_xlfn.TEXTAFTER(Table2[[#This Row],[rxn name]],Table2[[#This Row],[b4 FWD/REV]]&amp;"_",,,,"FWD"),"-",,,,"FWD"),"")</f>
        <v/>
      </c>
      <c r="M637" s="1" t="str" cm="1">
        <f t="array" ref="M637">IF(Table2[[#This Row],[In GSM?]],_xlfn.SWITCH(Table2[[#This Row],[dir]],"FWD",Table2[[#This Row],[max]],"REV",-Table2[[#This Row],[min]])/1000,"")</f>
        <v/>
      </c>
      <c r="N637" s="1" t="str" cm="1">
        <f t="array" ref="N637">IF(Table2[[#This Row],[In GSM?]],_xlfn.SWITCH(Table2[[#This Row],[dir]],"FWD",Table2[[#This Row],[min]],"REV",-Table2[[#This Row],[max]])/1000,"")</f>
        <v/>
      </c>
      <c r="V637" s="5"/>
    </row>
    <row r="638" spans="1:22" ht="17" x14ac:dyDescent="0.25">
      <c r="A638" t="s">
        <v>1739</v>
      </c>
      <c r="B638">
        <v>0</v>
      </c>
      <c r="C638">
        <v>157.732315087617</v>
      </c>
      <c r="E638" s="5" t="s">
        <v>396</v>
      </c>
      <c r="F638" s="1" t="str">
        <f t="shared" si="27"/>
        <v>PROWASTE-rt1850_c</v>
      </c>
      <c r="G638" s="1">
        <f t="shared" si="28"/>
        <v>0</v>
      </c>
      <c r="H638" s="1">
        <f t="shared" si="29"/>
        <v>0</v>
      </c>
      <c r="I638" s="1" t="b">
        <f>OR(LEFT(Table2[[#This Row],[rxn]],4)="RXN-",Table2[[#This Row],[rxn]]="BIOSYN-BIODILAERO")</f>
        <v>0</v>
      </c>
      <c r="J638" s="1" t="str">
        <f>IF(Table2[[#This Row],[In GSM?]],_xlfn.TEXTAFTER(Table2[[#This Row],[rxn]],"RXN-",,,,"BIOMASS_RT_CLIM"),"")</f>
        <v/>
      </c>
      <c r="K638" s="1" t="str">
        <f>IF(Table2[[#This Row],[In GSM?]],_xlfn.TEXTBEFORE(SUBSTITUTE(Table2[[#This Row],[rxn name]],"_REV-","_FWD-"),"_FWD-",,,,Table2[[#This Row],[rxn name]]),"")</f>
        <v/>
      </c>
      <c r="L638" s="1" t="str">
        <f>IF(Table2[[#This Row],[In GSM?]],_xlfn.TEXTBEFORE(_xlfn.TEXTAFTER(Table2[[#This Row],[rxn name]],Table2[[#This Row],[b4 FWD/REV]]&amp;"_",,,,"FWD"),"-",,,,"FWD"),"")</f>
        <v/>
      </c>
      <c r="M638" s="1" t="str" cm="1">
        <f t="array" ref="M638">IF(Table2[[#This Row],[In GSM?]],_xlfn.SWITCH(Table2[[#This Row],[dir]],"FWD",Table2[[#This Row],[max]],"REV",-Table2[[#This Row],[min]])/1000,"")</f>
        <v/>
      </c>
      <c r="N638" s="1" t="str" cm="1">
        <f t="array" ref="N638">IF(Table2[[#This Row],[In GSM?]],_xlfn.SWITCH(Table2[[#This Row],[dir]],"FWD",Table2[[#This Row],[min]],"REV",-Table2[[#This Row],[max]])/1000,"")</f>
        <v/>
      </c>
      <c r="V638" s="5"/>
    </row>
    <row r="639" spans="1:22" ht="17" x14ac:dyDescent="0.25">
      <c r="A639" t="s">
        <v>1740</v>
      </c>
      <c r="B639">
        <v>0</v>
      </c>
      <c r="C639">
        <v>157.732315087617</v>
      </c>
      <c r="E639" s="5" t="s">
        <v>397</v>
      </c>
      <c r="F639" s="1" t="str">
        <f t="shared" si="27"/>
        <v>PROWASTE-rt1850_m</v>
      </c>
      <c r="G639" s="1">
        <f t="shared" si="28"/>
        <v>0</v>
      </c>
      <c r="H639" s="1">
        <f t="shared" si="29"/>
        <v>0</v>
      </c>
      <c r="I639" s="1" t="b">
        <f>OR(LEFT(Table2[[#This Row],[rxn]],4)="RXN-",Table2[[#This Row],[rxn]]="BIOSYN-BIODILAERO")</f>
        <v>0</v>
      </c>
      <c r="J639" s="1" t="str">
        <f>IF(Table2[[#This Row],[In GSM?]],_xlfn.TEXTAFTER(Table2[[#This Row],[rxn]],"RXN-",,,,"BIOMASS_RT_CLIM"),"")</f>
        <v/>
      </c>
      <c r="K639" s="1" t="str">
        <f>IF(Table2[[#This Row],[In GSM?]],_xlfn.TEXTBEFORE(SUBSTITUTE(Table2[[#This Row],[rxn name]],"_REV-","_FWD-"),"_FWD-",,,,Table2[[#This Row],[rxn name]]),"")</f>
        <v/>
      </c>
      <c r="L639" s="1" t="str">
        <f>IF(Table2[[#This Row],[In GSM?]],_xlfn.TEXTBEFORE(_xlfn.TEXTAFTER(Table2[[#This Row],[rxn name]],Table2[[#This Row],[b4 FWD/REV]]&amp;"_",,,,"FWD"),"-",,,,"FWD"),"")</f>
        <v/>
      </c>
      <c r="M639" s="1" t="str" cm="1">
        <f t="array" ref="M639">IF(Table2[[#This Row],[In GSM?]],_xlfn.SWITCH(Table2[[#This Row],[dir]],"FWD",Table2[[#This Row],[max]],"REV",-Table2[[#This Row],[min]])/1000,"")</f>
        <v/>
      </c>
      <c r="N639" s="1" t="str" cm="1">
        <f t="array" ref="N639">IF(Table2[[#This Row],[In GSM?]],_xlfn.SWITCH(Table2[[#This Row],[dir]],"FWD",Table2[[#This Row],[min]],"REV",-Table2[[#This Row],[max]])/1000,"")</f>
        <v/>
      </c>
      <c r="V639" s="5"/>
    </row>
    <row r="640" spans="1:22" ht="17" x14ac:dyDescent="0.25">
      <c r="A640" t="s">
        <v>1741</v>
      </c>
      <c r="B640">
        <v>0</v>
      </c>
      <c r="C640">
        <v>157.732315087617</v>
      </c>
      <c r="E640" s="5" t="s">
        <v>398</v>
      </c>
      <c r="F640" s="1" t="str">
        <f t="shared" si="27"/>
        <v>PROWASTE-rt1852</v>
      </c>
      <c r="G640" s="1">
        <f t="shared" si="28"/>
        <v>0</v>
      </c>
      <c r="H640" s="1">
        <f t="shared" si="29"/>
        <v>0</v>
      </c>
      <c r="I640" s="1" t="b">
        <f>OR(LEFT(Table2[[#This Row],[rxn]],4)="RXN-",Table2[[#This Row],[rxn]]="BIOSYN-BIODILAERO")</f>
        <v>0</v>
      </c>
      <c r="J640" s="1" t="str">
        <f>IF(Table2[[#This Row],[In GSM?]],_xlfn.TEXTAFTER(Table2[[#This Row],[rxn]],"RXN-",,,,"BIOMASS_RT_CLIM"),"")</f>
        <v/>
      </c>
      <c r="K640" s="1" t="str">
        <f>IF(Table2[[#This Row],[In GSM?]],_xlfn.TEXTBEFORE(SUBSTITUTE(Table2[[#This Row],[rxn name]],"_REV-","_FWD-"),"_FWD-",,,,Table2[[#This Row],[rxn name]]),"")</f>
        <v/>
      </c>
      <c r="L640" s="1" t="str">
        <f>IF(Table2[[#This Row],[In GSM?]],_xlfn.TEXTBEFORE(_xlfn.TEXTAFTER(Table2[[#This Row],[rxn name]],Table2[[#This Row],[b4 FWD/REV]]&amp;"_",,,,"FWD"),"-",,,,"FWD"),"")</f>
        <v/>
      </c>
      <c r="M640" s="1" t="str" cm="1">
        <f t="array" ref="M640">IF(Table2[[#This Row],[In GSM?]],_xlfn.SWITCH(Table2[[#This Row],[dir]],"FWD",Table2[[#This Row],[max]],"REV",-Table2[[#This Row],[min]])/1000,"")</f>
        <v/>
      </c>
      <c r="N640" s="1" t="str" cm="1">
        <f t="array" ref="N640">IF(Table2[[#This Row],[In GSM?]],_xlfn.SWITCH(Table2[[#This Row],[dir]],"FWD",Table2[[#This Row],[min]],"REV",-Table2[[#This Row],[max]])/1000,"")</f>
        <v/>
      </c>
      <c r="V640" s="5"/>
    </row>
    <row r="641" spans="1:22" ht="17" x14ac:dyDescent="0.25">
      <c r="A641" t="s">
        <v>1742</v>
      </c>
      <c r="B641">
        <v>0</v>
      </c>
      <c r="C641">
        <v>0</v>
      </c>
      <c r="E641" s="5" t="s">
        <v>399</v>
      </c>
      <c r="F641" s="1" t="str">
        <f t="shared" si="27"/>
        <v>PROWASTE-rt1858</v>
      </c>
      <c r="G641" s="1">
        <f t="shared" si="28"/>
        <v>0</v>
      </c>
      <c r="H641" s="1">
        <f t="shared" si="29"/>
        <v>0</v>
      </c>
      <c r="I641" s="1" t="b">
        <f>OR(LEFT(Table2[[#This Row],[rxn]],4)="RXN-",Table2[[#This Row],[rxn]]="BIOSYN-BIODILAERO")</f>
        <v>0</v>
      </c>
      <c r="J641" s="1" t="str">
        <f>IF(Table2[[#This Row],[In GSM?]],_xlfn.TEXTAFTER(Table2[[#This Row],[rxn]],"RXN-",,,,"BIOMASS_RT_CLIM"),"")</f>
        <v/>
      </c>
      <c r="K641" s="1" t="str">
        <f>IF(Table2[[#This Row],[In GSM?]],_xlfn.TEXTBEFORE(SUBSTITUTE(Table2[[#This Row],[rxn name]],"_REV-","_FWD-"),"_FWD-",,,,Table2[[#This Row],[rxn name]]),"")</f>
        <v/>
      </c>
      <c r="L641" s="1" t="str">
        <f>IF(Table2[[#This Row],[In GSM?]],_xlfn.TEXTBEFORE(_xlfn.TEXTAFTER(Table2[[#This Row],[rxn name]],Table2[[#This Row],[b4 FWD/REV]]&amp;"_",,,,"FWD"),"-",,,,"FWD"),"")</f>
        <v/>
      </c>
      <c r="M641" s="1" t="str" cm="1">
        <f t="array" ref="M641">IF(Table2[[#This Row],[In GSM?]],_xlfn.SWITCH(Table2[[#This Row],[dir]],"FWD",Table2[[#This Row],[max]],"REV",-Table2[[#This Row],[min]])/1000,"")</f>
        <v/>
      </c>
      <c r="N641" s="1" t="str" cm="1">
        <f t="array" ref="N641">IF(Table2[[#This Row],[In GSM?]],_xlfn.SWITCH(Table2[[#This Row],[dir]],"FWD",Table2[[#This Row],[min]],"REV",-Table2[[#This Row],[max]])/1000,"")</f>
        <v/>
      </c>
      <c r="V641" s="5"/>
    </row>
    <row r="642" spans="1:22" ht="17" x14ac:dyDescent="0.25">
      <c r="A642" t="s">
        <v>1743</v>
      </c>
      <c r="B642">
        <v>0</v>
      </c>
      <c r="C642">
        <v>0</v>
      </c>
      <c r="E642" s="5" t="s">
        <v>400</v>
      </c>
      <c r="F642" s="1" t="str">
        <f t="shared" ref="F642:F705" si="30">_xlfn.TEXTBEFORE(E642," ")</f>
        <v>PROWASTE-rt1860</v>
      </c>
      <c r="G642" s="1">
        <f t="shared" ref="G642:G705" si="31">_xlfn.NUMBERVALUE(SUBSTITUTE(_xlfn.TEXTBEFORE(_xlfn.TEXTAFTER(E642," ")," ",-1)," ",""))</f>
        <v>0</v>
      </c>
      <c r="H642" s="1">
        <f t="shared" ref="H642:H705" si="32">_xlfn.NUMBERVALUE(_xlfn.TEXTAFTER(E642," ",-1))</f>
        <v>0</v>
      </c>
      <c r="I642" s="1" t="b">
        <f>OR(LEFT(Table2[[#This Row],[rxn]],4)="RXN-",Table2[[#This Row],[rxn]]="BIOSYN-BIODILAERO")</f>
        <v>0</v>
      </c>
      <c r="J642" s="1" t="str">
        <f>IF(Table2[[#This Row],[In GSM?]],_xlfn.TEXTAFTER(Table2[[#This Row],[rxn]],"RXN-",,,,"BIOMASS_RT_CLIM"),"")</f>
        <v/>
      </c>
      <c r="K642" s="1" t="str">
        <f>IF(Table2[[#This Row],[In GSM?]],_xlfn.TEXTBEFORE(SUBSTITUTE(Table2[[#This Row],[rxn name]],"_REV-","_FWD-"),"_FWD-",,,,Table2[[#This Row],[rxn name]]),"")</f>
        <v/>
      </c>
      <c r="L642" s="1" t="str">
        <f>IF(Table2[[#This Row],[In GSM?]],_xlfn.TEXTBEFORE(_xlfn.TEXTAFTER(Table2[[#This Row],[rxn name]],Table2[[#This Row],[b4 FWD/REV]]&amp;"_",,,,"FWD"),"-",,,,"FWD"),"")</f>
        <v/>
      </c>
      <c r="M642" s="1" t="str" cm="1">
        <f t="array" ref="M642">IF(Table2[[#This Row],[In GSM?]],_xlfn.SWITCH(Table2[[#This Row],[dir]],"FWD",Table2[[#This Row],[max]],"REV",-Table2[[#This Row],[min]])/1000,"")</f>
        <v/>
      </c>
      <c r="N642" s="1" t="str" cm="1">
        <f t="array" ref="N642">IF(Table2[[#This Row],[In GSM?]],_xlfn.SWITCH(Table2[[#This Row],[dir]],"FWD",Table2[[#This Row],[min]],"REV",-Table2[[#This Row],[max]])/1000,"")</f>
        <v/>
      </c>
      <c r="V642" s="5"/>
    </row>
    <row r="643" spans="1:22" ht="17" x14ac:dyDescent="0.25">
      <c r="A643" t="s">
        <v>1744</v>
      </c>
      <c r="B643">
        <v>0</v>
      </c>
      <c r="C643">
        <v>0</v>
      </c>
      <c r="E643" s="5" t="s">
        <v>401</v>
      </c>
      <c r="F643" s="1" t="str">
        <f t="shared" si="30"/>
        <v>PROWASTE-rt1878</v>
      </c>
      <c r="G643" s="1">
        <f t="shared" si="31"/>
        <v>0</v>
      </c>
      <c r="H643" s="1">
        <f t="shared" si="32"/>
        <v>0</v>
      </c>
      <c r="I643" s="1" t="b">
        <f>OR(LEFT(Table2[[#This Row],[rxn]],4)="RXN-",Table2[[#This Row],[rxn]]="BIOSYN-BIODILAERO")</f>
        <v>0</v>
      </c>
      <c r="J643" s="1" t="str">
        <f>IF(Table2[[#This Row],[In GSM?]],_xlfn.TEXTAFTER(Table2[[#This Row],[rxn]],"RXN-",,,,"BIOMASS_RT_CLIM"),"")</f>
        <v/>
      </c>
      <c r="K643" s="1" t="str">
        <f>IF(Table2[[#This Row],[In GSM?]],_xlfn.TEXTBEFORE(SUBSTITUTE(Table2[[#This Row],[rxn name]],"_REV-","_FWD-"),"_FWD-",,,,Table2[[#This Row],[rxn name]]),"")</f>
        <v/>
      </c>
      <c r="L643" s="1" t="str">
        <f>IF(Table2[[#This Row],[In GSM?]],_xlfn.TEXTBEFORE(_xlfn.TEXTAFTER(Table2[[#This Row],[rxn name]],Table2[[#This Row],[b4 FWD/REV]]&amp;"_",,,,"FWD"),"-",,,,"FWD"),"")</f>
        <v/>
      </c>
      <c r="M643" s="1" t="str" cm="1">
        <f t="array" ref="M643">IF(Table2[[#This Row],[In GSM?]],_xlfn.SWITCH(Table2[[#This Row],[dir]],"FWD",Table2[[#This Row],[max]],"REV",-Table2[[#This Row],[min]])/1000,"")</f>
        <v/>
      </c>
      <c r="N643" s="1" t="str" cm="1">
        <f t="array" ref="N643">IF(Table2[[#This Row],[In GSM?]],_xlfn.SWITCH(Table2[[#This Row],[dir]],"FWD",Table2[[#This Row],[min]],"REV",-Table2[[#This Row],[max]])/1000,"")</f>
        <v/>
      </c>
      <c r="V643" s="5"/>
    </row>
    <row r="644" spans="1:22" ht="17" x14ac:dyDescent="0.25">
      <c r="A644" t="s">
        <v>1745</v>
      </c>
      <c r="B644">
        <v>1.02571E-2</v>
      </c>
      <c r="C644">
        <v>0.49021421231989398</v>
      </c>
      <c r="E644" s="5" t="s">
        <v>402</v>
      </c>
      <c r="F644" s="1" t="str">
        <f t="shared" si="30"/>
        <v>PROWASTE-rt1883</v>
      </c>
      <c r="G644" s="1">
        <f t="shared" si="31"/>
        <v>0</v>
      </c>
      <c r="H644" s="1">
        <f t="shared" si="32"/>
        <v>0</v>
      </c>
      <c r="I644" s="1" t="b">
        <f>OR(LEFT(Table2[[#This Row],[rxn]],4)="RXN-",Table2[[#This Row],[rxn]]="BIOSYN-BIODILAERO")</f>
        <v>0</v>
      </c>
      <c r="J644" s="1" t="str">
        <f>IF(Table2[[#This Row],[In GSM?]],_xlfn.TEXTAFTER(Table2[[#This Row],[rxn]],"RXN-",,,,"BIOMASS_RT_CLIM"),"")</f>
        <v/>
      </c>
      <c r="K644" s="1" t="str">
        <f>IF(Table2[[#This Row],[In GSM?]],_xlfn.TEXTBEFORE(SUBSTITUTE(Table2[[#This Row],[rxn name]],"_REV-","_FWD-"),"_FWD-",,,,Table2[[#This Row],[rxn name]]),"")</f>
        <v/>
      </c>
      <c r="L644" s="1" t="str">
        <f>IF(Table2[[#This Row],[In GSM?]],_xlfn.TEXTBEFORE(_xlfn.TEXTAFTER(Table2[[#This Row],[rxn name]],Table2[[#This Row],[b4 FWD/REV]]&amp;"_",,,,"FWD"),"-",,,,"FWD"),"")</f>
        <v/>
      </c>
      <c r="M644" s="1" t="str" cm="1">
        <f t="array" ref="M644">IF(Table2[[#This Row],[In GSM?]],_xlfn.SWITCH(Table2[[#This Row],[dir]],"FWD",Table2[[#This Row],[max]],"REV",-Table2[[#This Row],[min]])/1000,"")</f>
        <v/>
      </c>
      <c r="N644" s="1" t="str" cm="1">
        <f t="array" ref="N644">IF(Table2[[#This Row],[In GSM?]],_xlfn.SWITCH(Table2[[#This Row],[dir]],"FWD",Table2[[#This Row],[min]],"REV",-Table2[[#This Row],[max]])/1000,"")</f>
        <v/>
      </c>
      <c r="V644" s="5"/>
    </row>
    <row r="645" spans="1:22" ht="17" x14ac:dyDescent="0.25">
      <c r="A645" t="s">
        <v>1746</v>
      </c>
      <c r="B645">
        <v>1.02571E-2</v>
      </c>
      <c r="C645">
        <v>0.49021421231989398</v>
      </c>
      <c r="E645" s="5" t="s">
        <v>403</v>
      </c>
      <c r="F645" s="1" t="str">
        <f t="shared" si="30"/>
        <v>PROWASTE-rt1893</v>
      </c>
      <c r="G645" s="1">
        <f t="shared" si="31"/>
        <v>0</v>
      </c>
      <c r="H645" s="1">
        <f t="shared" si="32"/>
        <v>0</v>
      </c>
      <c r="I645" s="1" t="b">
        <f>OR(LEFT(Table2[[#This Row],[rxn]],4)="RXN-",Table2[[#This Row],[rxn]]="BIOSYN-BIODILAERO")</f>
        <v>0</v>
      </c>
      <c r="J645" s="1" t="str">
        <f>IF(Table2[[#This Row],[In GSM?]],_xlfn.TEXTAFTER(Table2[[#This Row],[rxn]],"RXN-",,,,"BIOMASS_RT_CLIM"),"")</f>
        <v/>
      </c>
      <c r="K645" s="1" t="str">
        <f>IF(Table2[[#This Row],[In GSM?]],_xlfn.TEXTBEFORE(SUBSTITUTE(Table2[[#This Row],[rxn name]],"_REV-","_FWD-"),"_FWD-",,,,Table2[[#This Row],[rxn name]]),"")</f>
        <v/>
      </c>
      <c r="L645" s="1" t="str">
        <f>IF(Table2[[#This Row],[In GSM?]],_xlfn.TEXTBEFORE(_xlfn.TEXTAFTER(Table2[[#This Row],[rxn name]],Table2[[#This Row],[b4 FWD/REV]]&amp;"_",,,,"FWD"),"-",,,,"FWD"),"")</f>
        <v/>
      </c>
      <c r="M645" s="1" t="str" cm="1">
        <f t="array" ref="M645">IF(Table2[[#This Row],[In GSM?]],_xlfn.SWITCH(Table2[[#This Row],[dir]],"FWD",Table2[[#This Row],[max]],"REV",-Table2[[#This Row],[min]])/1000,"")</f>
        <v/>
      </c>
      <c r="N645" s="1" t="str" cm="1">
        <f t="array" ref="N645">IF(Table2[[#This Row],[In GSM?]],_xlfn.SWITCH(Table2[[#This Row],[dir]],"FWD",Table2[[#This Row],[min]],"REV",-Table2[[#This Row],[max]])/1000,"")</f>
        <v/>
      </c>
      <c r="V645" s="5"/>
    </row>
    <row r="646" spans="1:22" ht="17" x14ac:dyDescent="0.25">
      <c r="A646" t="s">
        <v>1747</v>
      </c>
      <c r="B646">
        <v>0</v>
      </c>
      <c r="C646">
        <v>12.565431240634</v>
      </c>
      <c r="E646" s="5" t="s">
        <v>404</v>
      </c>
      <c r="F646" s="1" t="str">
        <f t="shared" si="30"/>
        <v>PROWASTE-rt1896</v>
      </c>
      <c r="G646" s="1">
        <f t="shared" si="31"/>
        <v>0</v>
      </c>
      <c r="H646" s="1">
        <f t="shared" si="32"/>
        <v>0</v>
      </c>
      <c r="I646" s="1" t="b">
        <f>OR(LEFT(Table2[[#This Row],[rxn]],4)="RXN-",Table2[[#This Row],[rxn]]="BIOSYN-BIODILAERO")</f>
        <v>0</v>
      </c>
      <c r="J646" s="1" t="str">
        <f>IF(Table2[[#This Row],[In GSM?]],_xlfn.TEXTAFTER(Table2[[#This Row],[rxn]],"RXN-",,,,"BIOMASS_RT_CLIM"),"")</f>
        <v/>
      </c>
      <c r="K646" s="1" t="str">
        <f>IF(Table2[[#This Row],[In GSM?]],_xlfn.TEXTBEFORE(SUBSTITUTE(Table2[[#This Row],[rxn name]],"_REV-","_FWD-"),"_FWD-",,,,Table2[[#This Row],[rxn name]]),"")</f>
        <v/>
      </c>
      <c r="L646" s="1" t="str">
        <f>IF(Table2[[#This Row],[In GSM?]],_xlfn.TEXTBEFORE(_xlfn.TEXTAFTER(Table2[[#This Row],[rxn name]],Table2[[#This Row],[b4 FWD/REV]]&amp;"_",,,,"FWD"),"-",,,,"FWD"),"")</f>
        <v/>
      </c>
      <c r="M646" s="1" t="str" cm="1">
        <f t="array" ref="M646">IF(Table2[[#This Row],[In GSM?]],_xlfn.SWITCH(Table2[[#This Row],[dir]],"FWD",Table2[[#This Row],[max]],"REV",-Table2[[#This Row],[min]])/1000,"")</f>
        <v/>
      </c>
      <c r="N646" s="1" t="str" cm="1">
        <f t="array" ref="N646">IF(Table2[[#This Row],[In GSM?]],_xlfn.SWITCH(Table2[[#This Row],[dir]],"FWD",Table2[[#This Row],[min]],"REV",-Table2[[#This Row],[max]])/1000,"")</f>
        <v/>
      </c>
      <c r="V646" s="5"/>
    </row>
    <row r="647" spans="1:22" ht="17" x14ac:dyDescent="0.25">
      <c r="A647" t="s">
        <v>1748</v>
      </c>
      <c r="B647" s="2">
        <v>1.0000000000000001E-5</v>
      </c>
      <c r="C647">
        <v>15.1840511818117</v>
      </c>
      <c r="E647" s="5" t="s">
        <v>405</v>
      </c>
      <c r="F647" s="1" t="str">
        <f t="shared" si="30"/>
        <v>PROWASTE-rt1908</v>
      </c>
      <c r="G647" s="1">
        <f t="shared" si="31"/>
        <v>0</v>
      </c>
      <c r="H647" s="1">
        <f t="shared" si="32"/>
        <v>0</v>
      </c>
      <c r="I647" s="1" t="b">
        <f>OR(LEFT(Table2[[#This Row],[rxn]],4)="RXN-",Table2[[#This Row],[rxn]]="BIOSYN-BIODILAERO")</f>
        <v>0</v>
      </c>
      <c r="J647" s="1" t="str">
        <f>IF(Table2[[#This Row],[In GSM?]],_xlfn.TEXTAFTER(Table2[[#This Row],[rxn]],"RXN-",,,,"BIOMASS_RT_CLIM"),"")</f>
        <v/>
      </c>
      <c r="K647" s="1" t="str">
        <f>IF(Table2[[#This Row],[In GSM?]],_xlfn.TEXTBEFORE(SUBSTITUTE(Table2[[#This Row],[rxn name]],"_REV-","_FWD-"),"_FWD-",,,,Table2[[#This Row],[rxn name]]),"")</f>
        <v/>
      </c>
      <c r="L647" s="1" t="str">
        <f>IF(Table2[[#This Row],[In GSM?]],_xlfn.TEXTBEFORE(_xlfn.TEXTAFTER(Table2[[#This Row],[rxn name]],Table2[[#This Row],[b4 FWD/REV]]&amp;"_",,,,"FWD"),"-",,,,"FWD"),"")</f>
        <v/>
      </c>
      <c r="M647" s="1" t="str" cm="1">
        <f t="array" ref="M647">IF(Table2[[#This Row],[In GSM?]],_xlfn.SWITCH(Table2[[#This Row],[dir]],"FWD",Table2[[#This Row],[max]],"REV",-Table2[[#This Row],[min]])/1000,"")</f>
        <v/>
      </c>
      <c r="N647" s="1" t="str" cm="1">
        <f t="array" ref="N647">IF(Table2[[#This Row],[In GSM?]],_xlfn.SWITCH(Table2[[#This Row],[dir]],"FWD",Table2[[#This Row],[min]],"REV",-Table2[[#This Row],[max]])/1000,"")</f>
        <v/>
      </c>
      <c r="V647" s="5"/>
    </row>
    <row r="648" spans="1:22" ht="17" x14ac:dyDescent="0.25">
      <c r="A648" t="s">
        <v>1749</v>
      </c>
      <c r="B648">
        <v>0</v>
      </c>
      <c r="C648">
        <v>0</v>
      </c>
      <c r="E648" s="5" t="s">
        <v>406</v>
      </c>
      <c r="F648" s="1" t="str">
        <f t="shared" si="30"/>
        <v>PROWASTE-rt1924_c</v>
      </c>
      <c r="G648" s="1">
        <f t="shared" si="31"/>
        <v>0</v>
      </c>
      <c r="H648" s="1">
        <f t="shared" si="32"/>
        <v>0</v>
      </c>
      <c r="I648" s="1" t="b">
        <f>OR(LEFT(Table2[[#This Row],[rxn]],4)="RXN-",Table2[[#This Row],[rxn]]="BIOSYN-BIODILAERO")</f>
        <v>0</v>
      </c>
      <c r="J648" s="1" t="str">
        <f>IF(Table2[[#This Row],[In GSM?]],_xlfn.TEXTAFTER(Table2[[#This Row],[rxn]],"RXN-",,,,"BIOMASS_RT_CLIM"),"")</f>
        <v/>
      </c>
      <c r="K648" s="1" t="str">
        <f>IF(Table2[[#This Row],[In GSM?]],_xlfn.TEXTBEFORE(SUBSTITUTE(Table2[[#This Row],[rxn name]],"_REV-","_FWD-"),"_FWD-",,,,Table2[[#This Row],[rxn name]]),"")</f>
        <v/>
      </c>
      <c r="L648" s="1" t="str">
        <f>IF(Table2[[#This Row],[In GSM?]],_xlfn.TEXTBEFORE(_xlfn.TEXTAFTER(Table2[[#This Row],[rxn name]],Table2[[#This Row],[b4 FWD/REV]]&amp;"_",,,,"FWD"),"-",,,,"FWD"),"")</f>
        <v/>
      </c>
      <c r="M648" s="1" t="str" cm="1">
        <f t="array" ref="M648">IF(Table2[[#This Row],[In GSM?]],_xlfn.SWITCH(Table2[[#This Row],[dir]],"FWD",Table2[[#This Row],[max]],"REV",-Table2[[#This Row],[min]])/1000,"")</f>
        <v/>
      </c>
      <c r="N648" s="1" t="str" cm="1">
        <f t="array" ref="N648">IF(Table2[[#This Row],[In GSM?]],_xlfn.SWITCH(Table2[[#This Row],[dir]],"FWD",Table2[[#This Row],[min]],"REV",-Table2[[#This Row],[max]])/1000,"")</f>
        <v/>
      </c>
      <c r="V648" s="5"/>
    </row>
    <row r="649" spans="1:22" ht="17" x14ac:dyDescent="0.25">
      <c r="A649" t="s">
        <v>1750</v>
      </c>
      <c r="B649">
        <v>5.0905000000001002E-3</v>
      </c>
      <c r="C649">
        <v>24.965591404559198</v>
      </c>
      <c r="E649" s="5" t="s">
        <v>407</v>
      </c>
      <c r="F649" s="1" t="str">
        <f t="shared" si="30"/>
        <v>PROWASTE-rt1924_m</v>
      </c>
      <c r="G649" s="1">
        <f t="shared" si="31"/>
        <v>0</v>
      </c>
      <c r="H649" s="1">
        <f t="shared" si="32"/>
        <v>0</v>
      </c>
      <c r="I649" s="1" t="b">
        <f>OR(LEFT(Table2[[#This Row],[rxn]],4)="RXN-",Table2[[#This Row],[rxn]]="BIOSYN-BIODILAERO")</f>
        <v>0</v>
      </c>
      <c r="J649" s="1" t="str">
        <f>IF(Table2[[#This Row],[In GSM?]],_xlfn.TEXTAFTER(Table2[[#This Row],[rxn]],"RXN-",,,,"BIOMASS_RT_CLIM"),"")</f>
        <v/>
      </c>
      <c r="K649" s="1" t="str">
        <f>IF(Table2[[#This Row],[In GSM?]],_xlfn.TEXTBEFORE(SUBSTITUTE(Table2[[#This Row],[rxn name]],"_REV-","_FWD-"),"_FWD-",,,,Table2[[#This Row],[rxn name]]),"")</f>
        <v/>
      </c>
      <c r="L649" s="1" t="str">
        <f>IF(Table2[[#This Row],[In GSM?]],_xlfn.TEXTBEFORE(_xlfn.TEXTAFTER(Table2[[#This Row],[rxn name]],Table2[[#This Row],[b4 FWD/REV]]&amp;"_",,,,"FWD"),"-",,,,"FWD"),"")</f>
        <v/>
      </c>
      <c r="M649" s="1" t="str" cm="1">
        <f t="array" ref="M649">IF(Table2[[#This Row],[In GSM?]],_xlfn.SWITCH(Table2[[#This Row],[dir]],"FWD",Table2[[#This Row],[max]],"REV",-Table2[[#This Row],[min]])/1000,"")</f>
        <v/>
      </c>
      <c r="N649" s="1" t="str" cm="1">
        <f t="array" ref="N649">IF(Table2[[#This Row],[In GSM?]],_xlfn.SWITCH(Table2[[#This Row],[dir]],"FWD",Table2[[#This Row],[min]],"REV",-Table2[[#This Row],[max]])/1000,"")</f>
        <v/>
      </c>
      <c r="V649" s="5"/>
    </row>
    <row r="650" spans="1:22" ht="17" x14ac:dyDescent="0.25">
      <c r="A650" t="s">
        <v>1751</v>
      </c>
      <c r="B650">
        <v>5.0905000000001002E-3</v>
      </c>
      <c r="C650">
        <v>4.3566163592404497</v>
      </c>
      <c r="E650" s="5" t="s">
        <v>408</v>
      </c>
      <c r="F650" s="1" t="str">
        <f t="shared" si="30"/>
        <v>PROWASTE-rt1925</v>
      </c>
      <c r="G650" s="1">
        <f t="shared" si="31"/>
        <v>0</v>
      </c>
      <c r="H650" s="1">
        <f t="shared" si="32"/>
        <v>0</v>
      </c>
      <c r="I650" s="1" t="b">
        <f>OR(LEFT(Table2[[#This Row],[rxn]],4)="RXN-",Table2[[#This Row],[rxn]]="BIOSYN-BIODILAERO")</f>
        <v>0</v>
      </c>
      <c r="J650" s="1" t="str">
        <f>IF(Table2[[#This Row],[In GSM?]],_xlfn.TEXTAFTER(Table2[[#This Row],[rxn]],"RXN-",,,,"BIOMASS_RT_CLIM"),"")</f>
        <v/>
      </c>
      <c r="K650" s="1" t="str">
        <f>IF(Table2[[#This Row],[In GSM?]],_xlfn.TEXTBEFORE(SUBSTITUTE(Table2[[#This Row],[rxn name]],"_REV-","_FWD-"),"_FWD-",,,,Table2[[#This Row],[rxn name]]),"")</f>
        <v/>
      </c>
      <c r="L650" s="1" t="str">
        <f>IF(Table2[[#This Row],[In GSM?]],_xlfn.TEXTBEFORE(_xlfn.TEXTAFTER(Table2[[#This Row],[rxn name]],Table2[[#This Row],[b4 FWD/REV]]&amp;"_",,,,"FWD"),"-",,,,"FWD"),"")</f>
        <v/>
      </c>
      <c r="M650" s="1" t="str" cm="1">
        <f t="array" ref="M650">IF(Table2[[#This Row],[In GSM?]],_xlfn.SWITCH(Table2[[#This Row],[dir]],"FWD",Table2[[#This Row],[max]],"REV",-Table2[[#This Row],[min]])/1000,"")</f>
        <v/>
      </c>
      <c r="N650" s="1" t="str" cm="1">
        <f t="array" ref="N650">IF(Table2[[#This Row],[In GSM?]],_xlfn.SWITCH(Table2[[#This Row],[dir]],"FWD",Table2[[#This Row],[min]],"REV",-Table2[[#This Row],[max]])/1000,"")</f>
        <v/>
      </c>
      <c r="V650" s="5"/>
    </row>
    <row r="651" spans="1:22" ht="17" x14ac:dyDescent="0.25">
      <c r="A651" t="s">
        <v>1752</v>
      </c>
      <c r="B651">
        <v>0</v>
      </c>
      <c r="C651">
        <v>0</v>
      </c>
      <c r="E651" s="5" t="s">
        <v>409</v>
      </c>
      <c r="F651" s="1" t="str">
        <f t="shared" si="30"/>
        <v>PROWASTE-rt1935</v>
      </c>
      <c r="G651" s="1">
        <f t="shared" si="31"/>
        <v>0</v>
      </c>
      <c r="H651" s="1">
        <f t="shared" si="32"/>
        <v>0</v>
      </c>
      <c r="I651" s="1" t="b">
        <f>OR(LEFT(Table2[[#This Row],[rxn]],4)="RXN-",Table2[[#This Row],[rxn]]="BIOSYN-BIODILAERO")</f>
        <v>0</v>
      </c>
      <c r="J651" s="1" t="str">
        <f>IF(Table2[[#This Row],[In GSM?]],_xlfn.TEXTAFTER(Table2[[#This Row],[rxn]],"RXN-",,,,"BIOMASS_RT_CLIM"),"")</f>
        <v/>
      </c>
      <c r="K651" s="1" t="str">
        <f>IF(Table2[[#This Row],[In GSM?]],_xlfn.TEXTBEFORE(SUBSTITUTE(Table2[[#This Row],[rxn name]],"_REV-","_FWD-"),"_FWD-",,,,Table2[[#This Row],[rxn name]]),"")</f>
        <v/>
      </c>
      <c r="L651" s="1" t="str">
        <f>IF(Table2[[#This Row],[In GSM?]],_xlfn.TEXTBEFORE(_xlfn.TEXTAFTER(Table2[[#This Row],[rxn name]],Table2[[#This Row],[b4 FWD/REV]]&amp;"_",,,,"FWD"),"-",,,,"FWD"),"")</f>
        <v/>
      </c>
      <c r="M651" s="1" t="str" cm="1">
        <f t="array" ref="M651">IF(Table2[[#This Row],[In GSM?]],_xlfn.SWITCH(Table2[[#This Row],[dir]],"FWD",Table2[[#This Row],[max]],"REV",-Table2[[#This Row],[min]])/1000,"")</f>
        <v/>
      </c>
      <c r="N651" s="1" t="str" cm="1">
        <f t="array" ref="N651">IF(Table2[[#This Row],[In GSM?]],_xlfn.SWITCH(Table2[[#This Row],[dir]],"FWD",Table2[[#This Row],[min]],"REV",-Table2[[#This Row],[max]])/1000,"")</f>
        <v/>
      </c>
      <c r="V651" s="5"/>
    </row>
    <row r="652" spans="1:22" ht="17" x14ac:dyDescent="0.25">
      <c r="A652" t="s">
        <v>1753</v>
      </c>
      <c r="B652">
        <v>0</v>
      </c>
      <c r="C652">
        <v>0</v>
      </c>
      <c r="E652" s="5" t="s">
        <v>410</v>
      </c>
      <c r="F652" s="1" t="str">
        <f t="shared" si="30"/>
        <v>PROWASTE-rt1936</v>
      </c>
      <c r="G652" s="1">
        <f t="shared" si="31"/>
        <v>0</v>
      </c>
      <c r="H652" s="1">
        <f t="shared" si="32"/>
        <v>0</v>
      </c>
      <c r="I652" s="1" t="b">
        <f>OR(LEFT(Table2[[#This Row],[rxn]],4)="RXN-",Table2[[#This Row],[rxn]]="BIOSYN-BIODILAERO")</f>
        <v>0</v>
      </c>
      <c r="J652" s="1" t="str">
        <f>IF(Table2[[#This Row],[In GSM?]],_xlfn.TEXTAFTER(Table2[[#This Row],[rxn]],"RXN-",,,,"BIOMASS_RT_CLIM"),"")</f>
        <v/>
      </c>
      <c r="K652" s="1" t="str">
        <f>IF(Table2[[#This Row],[In GSM?]],_xlfn.TEXTBEFORE(SUBSTITUTE(Table2[[#This Row],[rxn name]],"_REV-","_FWD-"),"_FWD-",,,,Table2[[#This Row],[rxn name]]),"")</f>
        <v/>
      </c>
      <c r="L652" s="1" t="str">
        <f>IF(Table2[[#This Row],[In GSM?]],_xlfn.TEXTBEFORE(_xlfn.TEXTAFTER(Table2[[#This Row],[rxn name]],Table2[[#This Row],[b4 FWD/REV]]&amp;"_",,,,"FWD"),"-",,,,"FWD"),"")</f>
        <v/>
      </c>
      <c r="M652" s="1" t="str" cm="1">
        <f t="array" ref="M652">IF(Table2[[#This Row],[In GSM?]],_xlfn.SWITCH(Table2[[#This Row],[dir]],"FWD",Table2[[#This Row],[max]],"REV",-Table2[[#This Row],[min]])/1000,"")</f>
        <v/>
      </c>
      <c r="N652" s="1" t="str" cm="1">
        <f t="array" ref="N652">IF(Table2[[#This Row],[In GSM?]],_xlfn.SWITCH(Table2[[#This Row],[dir]],"FWD",Table2[[#This Row],[min]],"REV",-Table2[[#This Row],[max]])/1000,"")</f>
        <v/>
      </c>
      <c r="V652" s="5"/>
    </row>
    <row r="653" spans="1:22" ht="17" x14ac:dyDescent="0.25">
      <c r="A653" t="s">
        <v>1754</v>
      </c>
      <c r="B653">
        <v>0</v>
      </c>
      <c r="C653" s="2">
        <v>1.0000000000000001E-5</v>
      </c>
      <c r="E653" s="5" t="s">
        <v>411</v>
      </c>
      <c r="F653" s="1" t="str">
        <f t="shared" si="30"/>
        <v>PROWASTE-rt1939_e</v>
      </c>
      <c r="G653" s="1">
        <f t="shared" si="31"/>
        <v>0</v>
      </c>
      <c r="H653" s="1">
        <f t="shared" si="32"/>
        <v>0</v>
      </c>
      <c r="I653" s="1" t="b">
        <f>OR(LEFT(Table2[[#This Row],[rxn]],4)="RXN-",Table2[[#This Row],[rxn]]="BIOSYN-BIODILAERO")</f>
        <v>0</v>
      </c>
      <c r="J653" s="1" t="str">
        <f>IF(Table2[[#This Row],[In GSM?]],_xlfn.TEXTAFTER(Table2[[#This Row],[rxn]],"RXN-",,,,"BIOMASS_RT_CLIM"),"")</f>
        <v/>
      </c>
      <c r="K653" s="1" t="str">
        <f>IF(Table2[[#This Row],[In GSM?]],_xlfn.TEXTBEFORE(SUBSTITUTE(Table2[[#This Row],[rxn name]],"_REV-","_FWD-"),"_FWD-",,,,Table2[[#This Row],[rxn name]]),"")</f>
        <v/>
      </c>
      <c r="L653" s="1" t="str">
        <f>IF(Table2[[#This Row],[In GSM?]],_xlfn.TEXTBEFORE(_xlfn.TEXTAFTER(Table2[[#This Row],[rxn name]],Table2[[#This Row],[b4 FWD/REV]]&amp;"_",,,,"FWD"),"-",,,,"FWD"),"")</f>
        <v/>
      </c>
      <c r="M653" s="1" t="str" cm="1">
        <f t="array" ref="M653">IF(Table2[[#This Row],[In GSM?]],_xlfn.SWITCH(Table2[[#This Row],[dir]],"FWD",Table2[[#This Row],[max]],"REV",-Table2[[#This Row],[min]])/1000,"")</f>
        <v/>
      </c>
      <c r="N653" s="1" t="str" cm="1">
        <f t="array" ref="N653">IF(Table2[[#This Row],[In GSM?]],_xlfn.SWITCH(Table2[[#This Row],[dir]],"FWD",Table2[[#This Row],[min]],"REV",-Table2[[#This Row],[max]])/1000,"")</f>
        <v/>
      </c>
      <c r="V653" s="5"/>
    </row>
    <row r="654" spans="1:22" ht="17" x14ac:dyDescent="0.25">
      <c r="A654" t="s">
        <v>1755</v>
      </c>
      <c r="B654">
        <v>0</v>
      </c>
      <c r="C654">
        <v>0</v>
      </c>
      <c r="E654" s="5" t="s">
        <v>412</v>
      </c>
      <c r="F654" s="1" t="str">
        <f t="shared" si="30"/>
        <v>PROWASTE-rt1939_v</v>
      </c>
      <c r="G654" s="1">
        <f t="shared" si="31"/>
        <v>0</v>
      </c>
      <c r="H654" s="1">
        <f t="shared" si="32"/>
        <v>0</v>
      </c>
      <c r="I654" s="1" t="b">
        <f>OR(LEFT(Table2[[#This Row],[rxn]],4)="RXN-",Table2[[#This Row],[rxn]]="BIOSYN-BIODILAERO")</f>
        <v>0</v>
      </c>
      <c r="J654" s="1" t="str">
        <f>IF(Table2[[#This Row],[In GSM?]],_xlfn.TEXTAFTER(Table2[[#This Row],[rxn]],"RXN-",,,,"BIOMASS_RT_CLIM"),"")</f>
        <v/>
      </c>
      <c r="K654" s="1" t="str">
        <f>IF(Table2[[#This Row],[In GSM?]],_xlfn.TEXTBEFORE(SUBSTITUTE(Table2[[#This Row],[rxn name]],"_REV-","_FWD-"),"_FWD-",,,,Table2[[#This Row],[rxn name]]),"")</f>
        <v/>
      </c>
      <c r="L654" s="1" t="str">
        <f>IF(Table2[[#This Row],[In GSM?]],_xlfn.TEXTBEFORE(_xlfn.TEXTAFTER(Table2[[#This Row],[rxn name]],Table2[[#This Row],[b4 FWD/REV]]&amp;"_",,,,"FWD"),"-",,,,"FWD"),"")</f>
        <v/>
      </c>
      <c r="M654" s="1" t="str" cm="1">
        <f t="array" ref="M654">IF(Table2[[#This Row],[In GSM?]],_xlfn.SWITCH(Table2[[#This Row],[dir]],"FWD",Table2[[#This Row],[max]],"REV",-Table2[[#This Row],[min]])/1000,"")</f>
        <v/>
      </c>
      <c r="N654" s="1" t="str" cm="1">
        <f t="array" ref="N654">IF(Table2[[#This Row],[In GSM?]],_xlfn.SWITCH(Table2[[#This Row],[dir]],"FWD",Table2[[#This Row],[min]],"REV",-Table2[[#This Row],[max]])/1000,"")</f>
        <v/>
      </c>
      <c r="V654" s="5"/>
    </row>
    <row r="655" spans="1:22" ht="17" x14ac:dyDescent="0.25">
      <c r="A655" t="s">
        <v>1756</v>
      </c>
      <c r="B655" s="2">
        <v>1.0000000000000001E-5</v>
      </c>
      <c r="C655">
        <v>52.577448362539002</v>
      </c>
      <c r="E655" s="5" t="s">
        <v>413</v>
      </c>
      <c r="F655" s="1" t="str">
        <f t="shared" si="30"/>
        <v>PROWASTE-rt1948</v>
      </c>
      <c r="G655" s="1">
        <f t="shared" si="31"/>
        <v>0</v>
      </c>
      <c r="H655" s="1">
        <f t="shared" si="32"/>
        <v>0</v>
      </c>
      <c r="I655" s="1" t="b">
        <f>OR(LEFT(Table2[[#This Row],[rxn]],4)="RXN-",Table2[[#This Row],[rxn]]="BIOSYN-BIODILAERO")</f>
        <v>0</v>
      </c>
      <c r="J655" s="1" t="str">
        <f>IF(Table2[[#This Row],[In GSM?]],_xlfn.TEXTAFTER(Table2[[#This Row],[rxn]],"RXN-",,,,"BIOMASS_RT_CLIM"),"")</f>
        <v/>
      </c>
      <c r="K655" s="1" t="str">
        <f>IF(Table2[[#This Row],[In GSM?]],_xlfn.TEXTBEFORE(SUBSTITUTE(Table2[[#This Row],[rxn name]],"_REV-","_FWD-"),"_FWD-",,,,Table2[[#This Row],[rxn name]]),"")</f>
        <v/>
      </c>
      <c r="L655" s="1" t="str">
        <f>IF(Table2[[#This Row],[In GSM?]],_xlfn.TEXTBEFORE(_xlfn.TEXTAFTER(Table2[[#This Row],[rxn name]],Table2[[#This Row],[b4 FWD/REV]]&amp;"_",,,,"FWD"),"-",,,,"FWD"),"")</f>
        <v/>
      </c>
      <c r="M655" s="1" t="str" cm="1">
        <f t="array" ref="M655">IF(Table2[[#This Row],[In GSM?]],_xlfn.SWITCH(Table2[[#This Row],[dir]],"FWD",Table2[[#This Row],[max]],"REV",-Table2[[#This Row],[min]])/1000,"")</f>
        <v/>
      </c>
      <c r="N655" s="1" t="str" cm="1">
        <f t="array" ref="N655">IF(Table2[[#This Row],[In GSM?]],_xlfn.SWITCH(Table2[[#This Row],[dir]],"FWD",Table2[[#This Row],[min]],"REV",-Table2[[#This Row],[max]])/1000,"")</f>
        <v/>
      </c>
      <c r="V655" s="5"/>
    </row>
    <row r="656" spans="1:22" ht="17" x14ac:dyDescent="0.25">
      <c r="A656" t="s">
        <v>1757</v>
      </c>
      <c r="B656">
        <v>0</v>
      </c>
      <c r="C656">
        <v>0</v>
      </c>
      <c r="E656" s="5" t="s">
        <v>414</v>
      </c>
      <c r="F656" s="1" t="str">
        <f t="shared" si="30"/>
        <v>PROWASTE-rt1949</v>
      </c>
      <c r="G656" s="1">
        <f t="shared" si="31"/>
        <v>0</v>
      </c>
      <c r="H656" s="1">
        <f t="shared" si="32"/>
        <v>0</v>
      </c>
      <c r="I656" s="1" t="b">
        <f>OR(LEFT(Table2[[#This Row],[rxn]],4)="RXN-",Table2[[#This Row],[rxn]]="BIOSYN-BIODILAERO")</f>
        <v>0</v>
      </c>
      <c r="J656" s="1" t="str">
        <f>IF(Table2[[#This Row],[In GSM?]],_xlfn.TEXTAFTER(Table2[[#This Row],[rxn]],"RXN-",,,,"BIOMASS_RT_CLIM"),"")</f>
        <v/>
      </c>
      <c r="K656" s="1" t="str">
        <f>IF(Table2[[#This Row],[In GSM?]],_xlfn.TEXTBEFORE(SUBSTITUTE(Table2[[#This Row],[rxn name]],"_REV-","_FWD-"),"_FWD-",,,,Table2[[#This Row],[rxn name]]),"")</f>
        <v/>
      </c>
      <c r="L656" s="1" t="str">
        <f>IF(Table2[[#This Row],[In GSM?]],_xlfn.TEXTBEFORE(_xlfn.TEXTAFTER(Table2[[#This Row],[rxn name]],Table2[[#This Row],[b4 FWD/REV]]&amp;"_",,,,"FWD"),"-",,,,"FWD"),"")</f>
        <v/>
      </c>
      <c r="M656" s="1" t="str" cm="1">
        <f t="array" ref="M656">IF(Table2[[#This Row],[In GSM?]],_xlfn.SWITCH(Table2[[#This Row],[dir]],"FWD",Table2[[#This Row],[max]],"REV",-Table2[[#This Row],[min]])/1000,"")</f>
        <v/>
      </c>
      <c r="N656" s="1" t="str" cm="1">
        <f t="array" ref="N656">IF(Table2[[#This Row],[In GSM?]],_xlfn.SWITCH(Table2[[#This Row],[dir]],"FWD",Table2[[#This Row],[min]],"REV",-Table2[[#This Row],[max]])/1000,"")</f>
        <v/>
      </c>
      <c r="V656" s="5"/>
    </row>
    <row r="657" spans="1:22" ht="17" x14ac:dyDescent="0.25">
      <c r="A657" t="s">
        <v>1758</v>
      </c>
      <c r="B657">
        <v>8.7243000000000997E-3</v>
      </c>
      <c r="C657">
        <v>24.969225204559201</v>
      </c>
      <c r="E657" s="5" t="s">
        <v>415</v>
      </c>
      <c r="F657" s="1" t="str">
        <f t="shared" si="30"/>
        <v>PROWASTE-rt1962</v>
      </c>
      <c r="G657" s="1">
        <f t="shared" si="31"/>
        <v>0</v>
      </c>
      <c r="H657" s="1">
        <f t="shared" si="32"/>
        <v>0</v>
      </c>
      <c r="I657" s="1" t="b">
        <f>OR(LEFT(Table2[[#This Row],[rxn]],4)="RXN-",Table2[[#This Row],[rxn]]="BIOSYN-BIODILAERO")</f>
        <v>0</v>
      </c>
      <c r="J657" s="1" t="str">
        <f>IF(Table2[[#This Row],[In GSM?]],_xlfn.TEXTAFTER(Table2[[#This Row],[rxn]],"RXN-",,,,"BIOMASS_RT_CLIM"),"")</f>
        <v/>
      </c>
      <c r="K657" s="1" t="str">
        <f>IF(Table2[[#This Row],[In GSM?]],_xlfn.TEXTBEFORE(SUBSTITUTE(Table2[[#This Row],[rxn name]],"_REV-","_FWD-"),"_FWD-",,,,Table2[[#This Row],[rxn name]]),"")</f>
        <v/>
      </c>
      <c r="L657" s="1" t="str">
        <f>IF(Table2[[#This Row],[In GSM?]],_xlfn.TEXTBEFORE(_xlfn.TEXTAFTER(Table2[[#This Row],[rxn name]],Table2[[#This Row],[b4 FWD/REV]]&amp;"_",,,,"FWD"),"-",,,,"FWD"),"")</f>
        <v/>
      </c>
      <c r="M657" s="1" t="str" cm="1">
        <f t="array" ref="M657">IF(Table2[[#This Row],[In GSM?]],_xlfn.SWITCH(Table2[[#This Row],[dir]],"FWD",Table2[[#This Row],[max]],"REV",-Table2[[#This Row],[min]])/1000,"")</f>
        <v/>
      </c>
      <c r="N657" s="1" t="str" cm="1">
        <f t="array" ref="N657">IF(Table2[[#This Row],[In GSM?]],_xlfn.SWITCH(Table2[[#This Row],[dir]],"FWD",Table2[[#This Row],[min]],"REV",-Table2[[#This Row],[max]])/1000,"")</f>
        <v/>
      </c>
      <c r="V657" s="5"/>
    </row>
    <row r="658" spans="1:22" ht="17" x14ac:dyDescent="0.25">
      <c r="A658" t="s">
        <v>1759</v>
      </c>
      <c r="B658">
        <v>0</v>
      </c>
      <c r="C658">
        <v>30.541407811814</v>
      </c>
      <c r="E658" s="5" t="s">
        <v>416</v>
      </c>
      <c r="F658" s="1" t="str">
        <f t="shared" si="30"/>
        <v>PROWASTE-rt1963_c</v>
      </c>
      <c r="G658" s="1">
        <f t="shared" si="31"/>
        <v>0</v>
      </c>
      <c r="H658" s="1">
        <f t="shared" si="32"/>
        <v>0</v>
      </c>
      <c r="I658" s="1" t="b">
        <f>OR(LEFT(Table2[[#This Row],[rxn]],4)="RXN-",Table2[[#This Row],[rxn]]="BIOSYN-BIODILAERO")</f>
        <v>0</v>
      </c>
      <c r="J658" s="1" t="str">
        <f>IF(Table2[[#This Row],[In GSM?]],_xlfn.TEXTAFTER(Table2[[#This Row],[rxn]],"RXN-",,,,"BIOMASS_RT_CLIM"),"")</f>
        <v/>
      </c>
      <c r="K658" s="1" t="str">
        <f>IF(Table2[[#This Row],[In GSM?]],_xlfn.TEXTBEFORE(SUBSTITUTE(Table2[[#This Row],[rxn name]],"_REV-","_FWD-"),"_FWD-",,,,Table2[[#This Row],[rxn name]]),"")</f>
        <v/>
      </c>
      <c r="L658" s="1" t="str">
        <f>IF(Table2[[#This Row],[In GSM?]],_xlfn.TEXTBEFORE(_xlfn.TEXTAFTER(Table2[[#This Row],[rxn name]],Table2[[#This Row],[b4 FWD/REV]]&amp;"_",,,,"FWD"),"-",,,,"FWD"),"")</f>
        <v/>
      </c>
      <c r="M658" s="1" t="str" cm="1">
        <f t="array" ref="M658">IF(Table2[[#This Row],[In GSM?]],_xlfn.SWITCH(Table2[[#This Row],[dir]],"FWD",Table2[[#This Row],[max]],"REV",-Table2[[#This Row],[min]])/1000,"")</f>
        <v/>
      </c>
      <c r="N658" s="1" t="str" cm="1">
        <f t="array" ref="N658">IF(Table2[[#This Row],[In GSM?]],_xlfn.SWITCH(Table2[[#This Row],[dir]],"FWD",Table2[[#This Row],[min]],"REV",-Table2[[#This Row],[max]])/1000,"")</f>
        <v/>
      </c>
      <c r="V658" s="5"/>
    </row>
    <row r="659" spans="1:22" ht="17" x14ac:dyDescent="0.25">
      <c r="A659" t="s">
        <v>1760</v>
      </c>
      <c r="B659">
        <v>2.20209E-2</v>
      </c>
      <c r="C659">
        <v>30.586617918565199</v>
      </c>
      <c r="E659" s="5" t="s">
        <v>417</v>
      </c>
      <c r="F659" s="1" t="str">
        <f t="shared" si="30"/>
        <v>PROWASTE-rt1963_m</v>
      </c>
      <c r="G659" s="1">
        <f t="shared" si="31"/>
        <v>0</v>
      </c>
      <c r="H659" s="1">
        <f t="shared" si="32"/>
        <v>0</v>
      </c>
      <c r="I659" s="1" t="b">
        <f>OR(LEFT(Table2[[#This Row],[rxn]],4)="RXN-",Table2[[#This Row],[rxn]]="BIOSYN-BIODILAERO")</f>
        <v>0</v>
      </c>
      <c r="J659" s="1" t="str">
        <f>IF(Table2[[#This Row],[In GSM?]],_xlfn.TEXTAFTER(Table2[[#This Row],[rxn]],"RXN-",,,,"BIOMASS_RT_CLIM"),"")</f>
        <v/>
      </c>
      <c r="K659" s="1" t="str">
        <f>IF(Table2[[#This Row],[In GSM?]],_xlfn.TEXTBEFORE(SUBSTITUTE(Table2[[#This Row],[rxn name]],"_REV-","_FWD-"),"_FWD-",,,,Table2[[#This Row],[rxn name]]),"")</f>
        <v/>
      </c>
      <c r="L659" s="1" t="str">
        <f>IF(Table2[[#This Row],[In GSM?]],_xlfn.TEXTBEFORE(_xlfn.TEXTAFTER(Table2[[#This Row],[rxn name]],Table2[[#This Row],[b4 FWD/REV]]&amp;"_",,,,"FWD"),"-",,,,"FWD"),"")</f>
        <v/>
      </c>
      <c r="M659" s="1" t="str" cm="1">
        <f t="array" ref="M659">IF(Table2[[#This Row],[In GSM?]],_xlfn.SWITCH(Table2[[#This Row],[dir]],"FWD",Table2[[#This Row],[max]],"REV",-Table2[[#This Row],[min]])/1000,"")</f>
        <v/>
      </c>
      <c r="N659" s="1" t="str" cm="1">
        <f t="array" ref="N659">IF(Table2[[#This Row],[In GSM?]],_xlfn.SWITCH(Table2[[#This Row],[dir]],"FWD",Table2[[#This Row],[min]],"REV",-Table2[[#This Row],[max]])/1000,"")</f>
        <v/>
      </c>
      <c r="V659" s="5"/>
    </row>
    <row r="660" spans="1:22" ht="17" x14ac:dyDescent="0.25">
      <c r="A660" t="s">
        <v>1761</v>
      </c>
      <c r="B660">
        <v>2.20209E-2</v>
      </c>
      <c r="C660">
        <v>2.20209E-2</v>
      </c>
      <c r="E660" s="5" t="s">
        <v>418</v>
      </c>
      <c r="F660" s="1" t="str">
        <f t="shared" si="30"/>
        <v>PROWASTE-rt1964</v>
      </c>
      <c r="G660" s="1">
        <f t="shared" si="31"/>
        <v>0</v>
      </c>
      <c r="H660" s="1">
        <f t="shared" si="32"/>
        <v>0</v>
      </c>
      <c r="I660" s="1" t="b">
        <f>OR(LEFT(Table2[[#This Row],[rxn]],4)="RXN-",Table2[[#This Row],[rxn]]="BIOSYN-BIODILAERO")</f>
        <v>0</v>
      </c>
      <c r="J660" s="1" t="str">
        <f>IF(Table2[[#This Row],[In GSM?]],_xlfn.TEXTAFTER(Table2[[#This Row],[rxn]],"RXN-",,,,"BIOMASS_RT_CLIM"),"")</f>
        <v/>
      </c>
      <c r="K660" s="1" t="str">
        <f>IF(Table2[[#This Row],[In GSM?]],_xlfn.TEXTBEFORE(SUBSTITUTE(Table2[[#This Row],[rxn name]],"_REV-","_FWD-"),"_FWD-",,,,Table2[[#This Row],[rxn name]]),"")</f>
        <v/>
      </c>
      <c r="L660" s="1" t="str">
        <f>IF(Table2[[#This Row],[In GSM?]],_xlfn.TEXTBEFORE(_xlfn.TEXTAFTER(Table2[[#This Row],[rxn name]],Table2[[#This Row],[b4 FWD/REV]]&amp;"_",,,,"FWD"),"-",,,,"FWD"),"")</f>
        <v/>
      </c>
      <c r="M660" s="1" t="str" cm="1">
        <f t="array" ref="M660">IF(Table2[[#This Row],[In GSM?]],_xlfn.SWITCH(Table2[[#This Row],[dir]],"FWD",Table2[[#This Row],[max]],"REV",-Table2[[#This Row],[min]])/1000,"")</f>
        <v/>
      </c>
      <c r="N660" s="1" t="str" cm="1">
        <f t="array" ref="N660">IF(Table2[[#This Row],[In GSM?]],_xlfn.SWITCH(Table2[[#This Row],[dir]],"FWD",Table2[[#This Row],[min]],"REV",-Table2[[#This Row],[max]])/1000,"")</f>
        <v/>
      </c>
      <c r="V660" s="5"/>
    </row>
    <row r="661" spans="1:22" ht="17" x14ac:dyDescent="0.25">
      <c r="A661" t="s">
        <v>1762</v>
      </c>
      <c r="B661">
        <v>7.0949999999999995E-4</v>
      </c>
      <c r="C661">
        <v>1.9783476172414101</v>
      </c>
      <c r="E661" s="5" t="s">
        <v>419</v>
      </c>
      <c r="F661" s="1" t="str">
        <f t="shared" si="30"/>
        <v>PROWASTE-rt1965</v>
      </c>
      <c r="G661" s="1">
        <f t="shared" si="31"/>
        <v>0</v>
      </c>
      <c r="H661" s="1">
        <f t="shared" si="32"/>
        <v>0</v>
      </c>
      <c r="I661" s="1" t="b">
        <f>OR(LEFT(Table2[[#This Row],[rxn]],4)="RXN-",Table2[[#This Row],[rxn]]="BIOSYN-BIODILAERO")</f>
        <v>0</v>
      </c>
      <c r="J661" s="1" t="str">
        <f>IF(Table2[[#This Row],[In GSM?]],_xlfn.TEXTAFTER(Table2[[#This Row],[rxn]],"RXN-",,,,"BIOMASS_RT_CLIM"),"")</f>
        <v/>
      </c>
      <c r="K661" s="1" t="str">
        <f>IF(Table2[[#This Row],[In GSM?]],_xlfn.TEXTBEFORE(SUBSTITUTE(Table2[[#This Row],[rxn name]],"_REV-","_FWD-"),"_FWD-",,,,Table2[[#This Row],[rxn name]]),"")</f>
        <v/>
      </c>
      <c r="L661" s="1" t="str">
        <f>IF(Table2[[#This Row],[In GSM?]],_xlfn.TEXTBEFORE(_xlfn.TEXTAFTER(Table2[[#This Row],[rxn name]],Table2[[#This Row],[b4 FWD/REV]]&amp;"_",,,,"FWD"),"-",,,,"FWD"),"")</f>
        <v/>
      </c>
      <c r="M661" s="1" t="str" cm="1">
        <f t="array" ref="M661">IF(Table2[[#This Row],[In GSM?]],_xlfn.SWITCH(Table2[[#This Row],[dir]],"FWD",Table2[[#This Row],[max]],"REV",-Table2[[#This Row],[min]])/1000,"")</f>
        <v/>
      </c>
      <c r="N661" s="1" t="str" cm="1">
        <f t="array" ref="N661">IF(Table2[[#This Row],[In GSM?]],_xlfn.SWITCH(Table2[[#This Row],[dir]],"FWD",Table2[[#This Row],[min]],"REV",-Table2[[#This Row],[max]])/1000,"")</f>
        <v/>
      </c>
      <c r="V661" s="5"/>
    </row>
    <row r="662" spans="1:22" ht="17" x14ac:dyDescent="0.25">
      <c r="A662" t="s">
        <v>1763</v>
      </c>
      <c r="B662">
        <v>0</v>
      </c>
      <c r="C662">
        <v>0</v>
      </c>
      <c r="E662" s="5" t="s">
        <v>420</v>
      </c>
      <c r="F662" s="1" t="str">
        <f t="shared" si="30"/>
        <v>PROWASTE-rt1970</v>
      </c>
      <c r="G662" s="1">
        <f t="shared" si="31"/>
        <v>0</v>
      </c>
      <c r="H662" s="1">
        <f t="shared" si="32"/>
        <v>0</v>
      </c>
      <c r="I662" s="1" t="b">
        <f>OR(LEFT(Table2[[#This Row],[rxn]],4)="RXN-",Table2[[#This Row],[rxn]]="BIOSYN-BIODILAERO")</f>
        <v>0</v>
      </c>
      <c r="J662" s="1" t="str">
        <f>IF(Table2[[#This Row],[In GSM?]],_xlfn.TEXTAFTER(Table2[[#This Row],[rxn]],"RXN-",,,,"BIOMASS_RT_CLIM"),"")</f>
        <v/>
      </c>
      <c r="K662" s="1" t="str">
        <f>IF(Table2[[#This Row],[In GSM?]],_xlfn.TEXTBEFORE(SUBSTITUTE(Table2[[#This Row],[rxn name]],"_REV-","_FWD-"),"_FWD-",,,,Table2[[#This Row],[rxn name]]),"")</f>
        <v/>
      </c>
      <c r="L662" s="1" t="str">
        <f>IF(Table2[[#This Row],[In GSM?]],_xlfn.TEXTBEFORE(_xlfn.TEXTAFTER(Table2[[#This Row],[rxn name]],Table2[[#This Row],[b4 FWD/REV]]&amp;"_",,,,"FWD"),"-",,,,"FWD"),"")</f>
        <v/>
      </c>
      <c r="M662" s="1" t="str" cm="1">
        <f t="array" ref="M662">IF(Table2[[#This Row],[In GSM?]],_xlfn.SWITCH(Table2[[#This Row],[dir]],"FWD",Table2[[#This Row],[max]],"REV",-Table2[[#This Row],[min]])/1000,"")</f>
        <v/>
      </c>
      <c r="N662" s="1" t="str" cm="1">
        <f t="array" ref="N662">IF(Table2[[#This Row],[In GSM?]],_xlfn.SWITCH(Table2[[#This Row],[dir]],"FWD",Table2[[#This Row],[min]],"REV",-Table2[[#This Row],[max]])/1000,"")</f>
        <v/>
      </c>
      <c r="V662" s="5"/>
    </row>
    <row r="663" spans="1:22" ht="17" x14ac:dyDescent="0.25">
      <c r="A663" t="s">
        <v>1764</v>
      </c>
      <c r="B663">
        <v>0</v>
      </c>
      <c r="C663">
        <v>0</v>
      </c>
      <c r="E663" s="5" t="s">
        <v>421</v>
      </c>
      <c r="F663" s="1" t="str">
        <f t="shared" si="30"/>
        <v>PROWASTE-rt1973</v>
      </c>
      <c r="G663" s="1">
        <f t="shared" si="31"/>
        <v>0</v>
      </c>
      <c r="H663" s="1">
        <f t="shared" si="32"/>
        <v>0</v>
      </c>
      <c r="I663" s="1" t="b">
        <f>OR(LEFT(Table2[[#This Row],[rxn]],4)="RXN-",Table2[[#This Row],[rxn]]="BIOSYN-BIODILAERO")</f>
        <v>0</v>
      </c>
      <c r="J663" s="1" t="str">
        <f>IF(Table2[[#This Row],[In GSM?]],_xlfn.TEXTAFTER(Table2[[#This Row],[rxn]],"RXN-",,,,"BIOMASS_RT_CLIM"),"")</f>
        <v/>
      </c>
      <c r="K663" s="1" t="str">
        <f>IF(Table2[[#This Row],[In GSM?]],_xlfn.TEXTBEFORE(SUBSTITUTE(Table2[[#This Row],[rxn name]],"_REV-","_FWD-"),"_FWD-",,,,Table2[[#This Row],[rxn name]]),"")</f>
        <v/>
      </c>
      <c r="L663" s="1" t="str">
        <f>IF(Table2[[#This Row],[In GSM?]],_xlfn.TEXTBEFORE(_xlfn.TEXTAFTER(Table2[[#This Row],[rxn name]],Table2[[#This Row],[b4 FWD/REV]]&amp;"_",,,,"FWD"),"-",,,,"FWD"),"")</f>
        <v/>
      </c>
      <c r="M663" s="1" t="str" cm="1">
        <f t="array" ref="M663">IF(Table2[[#This Row],[In GSM?]],_xlfn.SWITCH(Table2[[#This Row],[dir]],"FWD",Table2[[#This Row],[max]],"REV",-Table2[[#This Row],[min]])/1000,"")</f>
        <v/>
      </c>
      <c r="N663" s="1" t="str" cm="1">
        <f t="array" ref="N663">IF(Table2[[#This Row],[In GSM?]],_xlfn.SWITCH(Table2[[#This Row],[dir]],"FWD",Table2[[#This Row],[min]],"REV",-Table2[[#This Row],[max]])/1000,"")</f>
        <v/>
      </c>
      <c r="V663" s="5"/>
    </row>
    <row r="664" spans="1:22" ht="17" x14ac:dyDescent="0.25">
      <c r="A664" t="s">
        <v>1765</v>
      </c>
      <c r="B664">
        <v>-16.546061525071799</v>
      </c>
      <c r="C664">
        <v>157.69272930916699</v>
      </c>
      <c r="E664" s="5" t="s">
        <v>422</v>
      </c>
      <c r="F664" s="1" t="str">
        <f t="shared" si="30"/>
        <v>PROWASTE-rt1987_e</v>
      </c>
      <c r="G664" s="1">
        <f t="shared" si="31"/>
        <v>0</v>
      </c>
      <c r="H664" s="1">
        <f t="shared" si="32"/>
        <v>0</v>
      </c>
      <c r="I664" s="1" t="b">
        <f>OR(LEFT(Table2[[#This Row],[rxn]],4)="RXN-",Table2[[#This Row],[rxn]]="BIOSYN-BIODILAERO")</f>
        <v>0</v>
      </c>
      <c r="J664" s="1" t="str">
        <f>IF(Table2[[#This Row],[In GSM?]],_xlfn.TEXTAFTER(Table2[[#This Row],[rxn]],"RXN-",,,,"BIOMASS_RT_CLIM"),"")</f>
        <v/>
      </c>
      <c r="K664" s="1" t="str">
        <f>IF(Table2[[#This Row],[In GSM?]],_xlfn.TEXTBEFORE(SUBSTITUTE(Table2[[#This Row],[rxn name]],"_REV-","_FWD-"),"_FWD-",,,,Table2[[#This Row],[rxn name]]),"")</f>
        <v/>
      </c>
      <c r="L664" s="1" t="str">
        <f>IF(Table2[[#This Row],[In GSM?]],_xlfn.TEXTBEFORE(_xlfn.TEXTAFTER(Table2[[#This Row],[rxn name]],Table2[[#This Row],[b4 FWD/REV]]&amp;"_",,,,"FWD"),"-",,,,"FWD"),"")</f>
        <v/>
      </c>
      <c r="M664" s="1" t="str" cm="1">
        <f t="array" ref="M664">IF(Table2[[#This Row],[In GSM?]],_xlfn.SWITCH(Table2[[#This Row],[dir]],"FWD",Table2[[#This Row],[max]],"REV",-Table2[[#This Row],[min]])/1000,"")</f>
        <v/>
      </c>
      <c r="N664" s="1" t="str" cm="1">
        <f t="array" ref="N664">IF(Table2[[#This Row],[In GSM?]],_xlfn.SWITCH(Table2[[#This Row],[dir]],"FWD",Table2[[#This Row],[min]],"REV",-Table2[[#This Row],[max]])/1000,"")</f>
        <v/>
      </c>
      <c r="V664" s="5"/>
    </row>
    <row r="665" spans="1:22" ht="17" x14ac:dyDescent="0.25">
      <c r="A665" t="s">
        <v>1766</v>
      </c>
      <c r="B665">
        <v>0</v>
      </c>
      <c r="C665">
        <v>52.577438362538999</v>
      </c>
      <c r="E665" s="5" t="s">
        <v>423</v>
      </c>
      <c r="F665" s="1" t="str">
        <f t="shared" si="30"/>
        <v>PROWASTE-rt1987_v</v>
      </c>
      <c r="G665" s="1">
        <f t="shared" si="31"/>
        <v>0</v>
      </c>
      <c r="H665" s="1">
        <f t="shared" si="32"/>
        <v>0</v>
      </c>
      <c r="I665" s="1" t="b">
        <f>OR(LEFT(Table2[[#This Row],[rxn]],4)="RXN-",Table2[[#This Row],[rxn]]="BIOSYN-BIODILAERO")</f>
        <v>0</v>
      </c>
      <c r="J665" s="1" t="str">
        <f>IF(Table2[[#This Row],[In GSM?]],_xlfn.TEXTAFTER(Table2[[#This Row],[rxn]],"RXN-",,,,"BIOMASS_RT_CLIM"),"")</f>
        <v/>
      </c>
      <c r="K665" s="1" t="str">
        <f>IF(Table2[[#This Row],[In GSM?]],_xlfn.TEXTBEFORE(SUBSTITUTE(Table2[[#This Row],[rxn name]],"_REV-","_FWD-"),"_FWD-",,,,Table2[[#This Row],[rxn name]]),"")</f>
        <v/>
      </c>
      <c r="L665" s="1" t="str">
        <f>IF(Table2[[#This Row],[In GSM?]],_xlfn.TEXTBEFORE(_xlfn.TEXTAFTER(Table2[[#This Row],[rxn name]],Table2[[#This Row],[b4 FWD/REV]]&amp;"_",,,,"FWD"),"-",,,,"FWD"),"")</f>
        <v/>
      </c>
      <c r="M665" s="1" t="str" cm="1">
        <f t="array" ref="M665">IF(Table2[[#This Row],[In GSM?]],_xlfn.SWITCH(Table2[[#This Row],[dir]],"FWD",Table2[[#This Row],[max]],"REV",-Table2[[#This Row],[min]])/1000,"")</f>
        <v/>
      </c>
      <c r="N665" s="1" t="str" cm="1">
        <f t="array" ref="N665">IF(Table2[[#This Row],[In GSM?]],_xlfn.SWITCH(Table2[[#This Row],[dir]],"FWD",Table2[[#This Row],[min]],"REV",-Table2[[#This Row],[max]])/1000,"")</f>
        <v/>
      </c>
      <c r="V665" s="5"/>
    </row>
    <row r="666" spans="1:22" ht="17" x14ac:dyDescent="0.25">
      <c r="A666" t="s">
        <v>1767</v>
      </c>
      <c r="B666">
        <v>-32.276861394336898</v>
      </c>
      <c r="C666">
        <v>4.7806854333333799</v>
      </c>
      <c r="E666" s="5" t="s">
        <v>424</v>
      </c>
      <c r="F666" s="1" t="str">
        <f t="shared" si="30"/>
        <v>PROWASTE-rt1991</v>
      </c>
      <c r="G666" s="1">
        <f t="shared" si="31"/>
        <v>0</v>
      </c>
      <c r="H666" s="1">
        <f t="shared" si="32"/>
        <v>0</v>
      </c>
      <c r="I666" s="1" t="b">
        <f>OR(LEFT(Table2[[#This Row],[rxn]],4)="RXN-",Table2[[#This Row],[rxn]]="BIOSYN-BIODILAERO")</f>
        <v>0</v>
      </c>
      <c r="J666" s="1" t="str">
        <f>IF(Table2[[#This Row],[In GSM?]],_xlfn.TEXTAFTER(Table2[[#This Row],[rxn]],"RXN-",,,,"BIOMASS_RT_CLIM"),"")</f>
        <v/>
      </c>
      <c r="K666" s="1" t="str">
        <f>IF(Table2[[#This Row],[In GSM?]],_xlfn.TEXTBEFORE(SUBSTITUTE(Table2[[#This Row],[rxn name]],"_REV-","_FWD-"),"_FWD-",,,,Table2[[#This Row],[rxn name]]),"")</f>
        <v/>
      </c>
      <c r="L666" s="1" t="str">
        <f>IF(Table2[[#This Row],[In GSM?]],_xlfn.TEXTBEFORE(_xlfn.TEXTAFTER(Table2[[#This Row],[rxn name]],Table2[[#This Row],[b4 FWD/REV]]&amp;"_",,,,"FWD"),"-",,,,"FWD"),"")</f>
        <v/>
      </c>
      <c r="M666" s="1" t="str" cm="1">
        <f t="array" ref="M666">IF(Table2[[#This Row],[In GSM?]],_xlfn.SWITCH(Table2[[#This Row],[dir]],"FWD",Table2[[#This Row],[max]],"REV",-Table2[[#This Row],[min]])/1000,"")</f>
        <v/>
      </c>
      <c r="N666" s="1" t="str" cm="1">
        <f t="array" ref="N666">IF(Table2[[#This Row],[In GSM?]],_xlfn.SWITCH(Table2[[#This Row],[dir]],"FWD",Table2[[#This Row],[min]],"REV",-Table2[[#This Row],[max]])/1000,"")</f>
        <v/>
      </c>
      <c r="V666" s="5"/>
    </row>
    <row r="667" spans="1:22" ht="17" x14ac:dyDescent="0.25">
      <c r="A667" t="s">
        <v>1768</v>
      </c>
      <c r="B667">
        <v>2.5898000000001901E-3</v>
      </c>
      <c r="C667">
        <v>11.4233866722975</v>
      </c>
      <c r="E667" s="5" t="s">
        <v>425</v>
      </c>
      <c r="F667" s="1" t="str">
        <f t="shared" si="30"/>
        <v>PROWASTE-rt2006</v>
      </c>
      <c r="G667" s="1">
        <f t="shared" si="31"/>
        <v>0</v>
      </c>
      <c r="H667" s="1">
        <f t="shared" si="32"/>
        <v>0</v>
      </c>
      <c r="I667" s="1" t="b">
        <f>OR(LEFT(Table2[[#This Row],[rxn]],4)="RXN-",Table2[[#This Row],[rxn]]="BIOSYN-BIODILAERO")</f>
        <v>0</v>
      </c>
      <c r="J667" s="1" t="str">
        <f>IF(Table2[[#This Row],[In GSM?]],_xlfn.TEXTAFTER(Table2[[#This Row],[rxn]],"RXN-",,,,"BIOMASS_RT_CLIM"),"")</f>
        <v/>
      </c>
      <c r="K667" s="1" t="str">
        <f>IF(Table2[[#This Row],[In GSM?]],_xlfn.TEXTBEFORE(SUBSTITUTE(Table2[[#This Row],[rxn name]],"_REV-","_FWD-"),"_FWD-",,,,Table2[[#This Row],[rxn name]]),"")</f>
        <v/>
      </c>
      <c r="L667" s="1" t="str">
        <f>IF(Table2[[#This Row],[In GSM?]],_xlfn.TEXTBEFORE(_xlfn.TEXTAFTER(Table2[[#This Row],[rxn name]],Table2[[#This Row],[b4 FWD/REV]]&amp;"_",,,,"FWD"),"-",,,,"FWD"),"")</f>
        <v/>
      </c>
      <c r="M667" s="1" t="str" cm="1">
        <f t="array" ref="M667">IF(Table2[[#This Row],[In GSM?]],_xlfn.SWITCH(Table2[[#This Row],[dir]],"FWD",Table2[[#This Row],[max]],"REV",-Table2[[#This Row],[min]])/1000,"")</f>
        <v/>
      </c>
      <c r="N667" s="1" t="str" cm="1">
        <f t="array" ref="N667">IF(Table2[[#This Row],[In GSM?]],_xlfn.SWITCH(Table2[[#This Row],[dir]],"FWD",Table2[[#This Row],[min]],"REV",-Table2[[#This Row],[max]])/1000,"")</f>
        <v/>
      </c>
      <c r="V667" s="5"/>
    </row>
    <row r="668" spans="1:22" ht="17" x14ac:dyDescent="0.25">
      <c r="A668" t="s">
        <v>1769</v>
      </c>
      <c r="B668">
        <v>0</v>
      </c>
      <c r="C668">
        <v>1.89413751147728</v>
      </c>
      <c r="E668" s="5" t="s">
        <v>426</v>
      </c>
      <c r="F668" s="1" t="str">
        <f t="shared" si="30"/>
        <v>PROWASTE-rt2023</v>
      </c>
      <c r="G668" s="1">
        <f t="shared" si="31"/>
        <v>0</v>
      </c>
      <c r="H668" s="1">
        <f t="shared" si="32"/>
        <v>0</v>
      </c>
      <c r="I668" s="1" t="b">
        <f>OR(LEFT(Table2[[#This Row],[rxn]],4)="RXN-",Table2[[#This Row],[rxn]]="BIOSYN-BIODILAERO")</f>
        <v>0</v>
      </c>
      <c r="J668" s="1" t="str">
        <f>IF(Table2[[#This Row],[In GSM?]],_xlfn.TEXTAFTER(Table2[[#This Row],[rxn]],"RXN-",,,,"BIOMASS_RT_CLIM"),"")</f>
        <v/>
      </c>
      <c r="K668" s="1" t="str">
        <f>IF(Table2[[#This Row],[In GSM?]],_xlfn.TEXTBEFORE(SUBSTITUTE(Table2[[#This Row],[rxn name]],"_REV-","_FWD-"),"_FWD-",,,,Table2[[#This Row],[rxn name]]),"")</f>
        <v/>
      </c>
      <c r="L668" s="1" t="str">
        <f>IF(Table2[[#This Row],[In GSM?]],_xlfn.TEXTBEFORE(_xlfn.TEXTAFTER(Table2[[#This Row],[rxn name]],Table2[[#This Row],[b4 FWD/REV]]&amp;"_",,,,"FWD"),"-",,,,"FWD"),"")</f>
        <v/>
      </c>
      <c r="M668" s="1" t="str" cm="1">
        <f t="array" ref="M668">IF(Table2[[#This Row],[In GSM?]],_xlfn.SWITCH(Table2[[#This Row],[dir]],"FWD",Table2[[#This Row],[max]],"REV",-Table2[[#This Row],[min]])/1000,"")</f>
        <v/>
      </c>
      <c r="N668" s="1" t="str" cm="1">
        <f t="array" ref="N668">IF(Table2[[#This Row],[In GSM?]],_xlfn.SWITCH(Table2[[#This Row],[dir]],"FWD",Table2[[#This Row],[min]],"REV",-Table2[[#This Row],[max]])/1000,"")</f>
        <v/>
      </c>
      <c r="V668" s="5"/>
    </row>
    <row r="669" spans="1:22" ht="17" x14ac:dyDescent="0.25">
      <c r="A669" t="s">
        <v>1770</v>
      </c>
      <c r="B669">
        <v>2.5698000000000001E-3</v>
      </c>
      <c r="C669">
        <v>2.5698000000000001E-3</v>
      </c>
      <c r="E669" s="5" t="s">
        <v>427</v>
      </c>
      <c r="F669" s="1" t="str">
        <f t="shared" si="30"/>
        <v>PROWASTE-rt2040</v>
      </c>
      <c r="G669" s="1">
        <f t="shared" si="31"/>
        <v>0</v>
      </c>
      <c r="H669" s="1">
        <f t="shared" si="32"/>
        <v>0</v>
      </c>
      <c r="I669" s="1" t="b">
        <f>OR(LEFT(Table2[[#This Row],[rxn]],4)="RXN-",Table2[[#This Row],[rxn]]="BIOSYN-BIODILAERO")</f>
        <v>0</v>
      </c>
      <c r="J669" s="1" t="str">
        <f>IF(Table2[[#This Row],[In GSM?]],_xlfn.TEXTAFTER(Table2[[#This Row],[rxn]],"RXN-",,,,"BIOMASS_RT_CLIM"),"")</f>
        <v/>
      </c>
      <c r="K669" s="1" t="str">
        <f>IF(Table2[[#This Row],[In GSM?]],_xlfn.TEXTBEFORE(SUBSTITUTE(Table2[[#This Row],[rxn name]],"_REV-","_FWD-"),"_FWD-",,,,Table2[[#This Row],[rxn name]]),"")</f>
        <v/>
      </c>
      <c r="L669" s="1" t="str">
        <f>IF(Table2[[#This Row],[In GSM?]],_xlfn.TEXTBEFORE(_xlfn.TEXTAFTER(Table2[[#This Row],[rxn name]],Table2[[#This Row],[b4 FWD/REV]]&amp;"_",,,,"FWD"),"-",,,,"FWD"),"")</f>
        <v/>
      </c>
      <c r="M669" s="1" t="str" cm="1">
        <f t="array" ref="M669">IF(Table2[[#This Row],[In GSM?]],_xlfn.SWITCH(Table2[[#This Row],[dir]],"FWD",Table2[[#This Row],[max]],"REV",-Table2[[#This Row],[min]])/1000,"")</f>
        <v/>
      </c>
      <c r="N669" s="1" t="str" cm="1">
        <f t="array" ref="N669">IF(Table2[[#This Row],[In GSM?]],_xlfn.SWITCH(Table2[[#This Row],[dir]],"FWD",Table2[[#This Row],[min]],"REV",-Table2[[#This Row],[max]])/1000,"")</f>
        <v/>
      </c>
      <c r="V669" s="5"/>
    </row>
    <row r="670" spans="1:22" ht="17" x14ac:dyDescent="0.25">
      <c r="A670" t="s">
        <v>1771</v>
      </c>
      <c r="B670">
        <v>0</v>
      </c>
      <c r="C670">
        <v>0</v>
      </c>
      <c r="E670" s="5" t="s">
        <v>428</v>
      </c>
      <c r="F670" s="1" t="str">
        <f t="shared" si="30"/>
        <v>PROWASTE-rt2053</v>
      </c>
      <c r="G670" s="1">
        <f t="shared" si="31"/>
        <v>0</v>
      </c>
      <c r="H670" s="1">
        <f t="shared" si="32"/>
        <v>0</v>
      </c>
      <c r="I670" s="1" t="b">
        <f>OR(LEFT(Table2[[#This Row],[rxn]],4)="RXN-",Table2[[#This Row],[rxn]]="BIOSYN-BIODILAERO")</f>
        <v>0</v>
      </c>
      <c r="J670" s="1" t="str">
        <f>IF(Table2[[#This Row],[In GSM?]],_xlfn.TEXTAFTER(Table2[[#This Row],[rxn]],"RXN-",,,,"BIOMASS_RT_CLIM"),"")</f>
        <v/>
      </c>
      <c r="K670" s="1" t="str">
        <f>IF(Table2[[#This Row],[In GSM?]],_xlfn.TEXTBEFORE(SUBSTITUTE(Table2[[#This Row],[rxn name]],"_REV-","_FWD-"),"_FWD-",,,,Table2[[#This Row],[rxn name]]),"")</f>
        <v/>
      </c>
      <c r="L670" s="1" t="str">
        <f>IF(Table2[[#This Row],[In GSM?]],_xlfn.TEXTBEFORE(_xlfn.TEXTAFTER(Table2[[#This Row],[rxn name]],Table2[[#This Row],[b4 FWD/REV]]&amp;"_",,,,"FWD"),"-",,,,"FWD"),"")</f>
        <v/>
      </c>
      <c r="M670" s="1" t="str" cm="1">
        <f t="array" ref="M670">IF(Table2[[#This Row],[In GSM?]],_xlfn.SWITCH(Table2[[#This Row],[dir]],"FWD",Table2[[#This Row],[max]],"REV",-Table2[[#This Row],[min]])/1000,"")</f>
        <v/>
      </c>
      <c r="N670" s="1" t="str" cm="1">
        <f t="array" ref="N670">IF(Table2[[#This Row],[In GSM?]],_xlfn.SWITCH(Table2[[#This Row],[dir]],"FWD",Table2[[#This Row],[min]],"REV",-Table2[[#This Row],[max]])/1000,"")</f>
        <v/>
      </c>
      <c r="V670" s="5"/>
    </row>
    <row r="671" spans="1:22" ht="17" x14ac:dyDescent="0.25">
      <c r="A671" t="s">
        <v>1772</v>
      </c>
      <c r="B671">
        <v>7.7488000000000001E-3</v>
      </c>
      <c r="C671">
        <v>7.7488000000000001E-3</v>
      </c>
      <c r="E671" s="5" t="s">
        <v>429</v>
      </c>
      <c r="F671" s="1" t="str">
        <f t="shared" si="30"/>
        <v>PROWASTE-rt2059_l</v>
      </c>
      <c r="G671" s="1">
        <f t="shared" si="31"/>
        <v>0</v>
      </c>
      <c r="H671" s="1">
        <f t="shared" si="32"/>
        <v>0</v>
      </c>
      <c r="I671" s="1" t="b">
        <f>OR(LEFT(Table2[[#This Row],[rxn]],4)="RXN-",Table2[[#This Row],[rxn]]="BIOSYN-BIODILAERO")</f>
        <v>0</v>
      </c>
      <c r="J671" s="1" t="str">
        <f>IF(Table2[[#This Row],[In GSM?]],_xlfn.TEXTAFTER(Table2[[#This Row],[rxn]],"RXN-",,,,"BIOMASS_RT_CLIM"),"")</f>
        <v/>
      </c>
      <c r="K671" s="1" t="str">
        <f>IF(Table2[[#This Row],[In GSM?]],_xlfn.TEXTBEFORE(SUBSTITUTE(Table2[[#This Row],[rxn name]],"_REV-","_FWD-"),"_FWD-",,,,Table2[[#This Row],[rxn name]]),"")</f>
        <v/>
      </c>
      <c r="L671" s="1" t="str">
        <f>IF(Table2[[#This Row],[In GSM?]],_xlfn.TEXTBEFORE(_xlfn.TEXTAFTER(Table2[[#This Row],[rxn name]],Table2[[#This Row],[b4 FWD/REV]]&amp;"_",,,,"FWD"),"-",,,,"FWD"),"")</f>
        <v/>
      </c>
      <c r="M671" s="1" t="str" cm="1">
        <f t="array" ref="M671">IF(Table2[[#This Row],[In GSM?]],_xlfn.SWITCH(Table2[[#This Row],[dir]],"FWD",Table2[[#This Row],[max]],"REV",-Table2[[#This Row],[min]])/1000,"")</f>
        <v/>
      </c>
      <c r="N671" s="1" t="str" cm="1">
        <f t="array" ref="N671">IF(Table2[[#This Row],[In GSM?]],_xlfn.SWITCH(Table2[[#This Row],[dir]],"FWD",Table2[[#This Row],[min]],"REV",-Table2[[#This Row],[max]])/1000,"")</f>
        <v/>
      </c>
      <c r="V671" s="5"/>
    </row>
    <row r="672" spans="1:22" ht="17" x14ac:dyDescent="0.25">
      <c r="A672" t="s">
        <v>1773</v>
      </c>
      <c r="B672">
        <v>0</v>
      </c>
      <c r="C672">
        <v>0</v>
      </c>
      <c r="E672" s="5" t="s">
        <v>430</v>
      </c>
      <c r="F672" s="1" t="str">
        <f t="shared" si="30"/>
        <v>PROWASTE-rt2059_rm</v>
      </c>
      <c r="G672" s="1">
        <f t="shared" si="31"/>
        <v>0</v>
      </c>
      <c r="H672" s="1">
        <f t="shared" si="32"/>
        <v>0</v>
      </c>
      <c r="I672" s="1" t="b">
        <f>OR(LEFT(Table2[[#This Row],[rxn]],4)="RXN-",Table2[[#This Row],[rxn]]="BIOSYN-BIODILAERO")</f>
        <v>0</v>
      </c>
      <c r="J672" s="1" t="str">
        <f>IF(Table2[[#This Row],[In GSM?]],_xlfn.TEXTAFTER(Table2[[#This Row],[rxn]],"RXN-",,,,"BIOMASS_RT_CLIM"),"")</f>
        <v/>
      </c>
      <c r="K672" s="1" t="str">
        <f>IF(Table2[[#This Row],[In GSM?]],_xlfn.TEXTBEFORE(SUBSTITUTE(Table2[[#This Row],[rxn name]],"_REV-","_FWD-"),"_FWD-",,,,Table2[[#This Row],[rxn name]]),"")</f>
        <v/>
      </c>
      <c r="L672" s="1" t="str">
        <f>IF(Table2[[#This Row],[In GSM?]],_xlfn.TEXTBEFORE(_xlfn.TEXTAFTER(Table2[[#This Row],[rxn name]],Table2[[#This Row],[b4 FWD/REV]]&amp;"_",,,,"FWD"),"-",,,,"FWD"),"")</f>
        <v/>
      </c>
      <c r="M672" s="1" t="str" cm="1">
        <f t="array" ref="M672">IF(Table2[[#This Row],[In GSM?]],_xlfn.SWITCH(Table2[[#This Row],[dir]],"FWD",Table2[[#This Row],[max]],"REV",-Table2[[#This Row],[min]])/1000,"")</f>
        <v/>
      </c>
      <c r="N672" s="1" t="str" cm="1">
        <f t="array" ref="N672">IF(Table2[[#This Row],[In GSM?]],_xlfn.SWITCH(Table2[[#This Row],[dir]],"FWD",Table2[[#This Row],[min]],"REV",-Table2[[#This Row],[max]])/1000,"")</f>
        <v/>
      </c>
      <c r="V672" s="5"/>
    </row>
    <row r="673" spans="1:22" ht="17" x14ac:dyDescent="0.25">
      <c r="A673" t="s">
        <v>1774</v>
      </c>
      <c r="B673">
        <v>7.7488000000000001E-3</v>
      </c>
      <c r="C673">
        <v>7.7488000000000001E-3</v>
      </c>
      <c r="E673" s="5" t="s">
        <v>431</v>
      </c>
      <c r="F673" s="1" t="str">
        <f t="shared" si="30"/>
        <v>PROWASTE-rt2060</v>
      </c>
      <c r="G673" s="1">
        <f t="shared" si="31"/>
        <v>0</v>
      </c>
      <c r="H673" s="1">
        <f t="shared" si="32"/>
        <v>0</v>
      </c>
      <c r="I673" s="1" t="b">
        <f>OR(LEFT(Table2[[#This Row],[rxn]],4)="RXN-",Table2[[#This Row],[rxn]]="BIOSYN-BIODILAERO")</f>
        <v>0</v>
      </c>
      <c r="J673" s="1" t="str">
        <f>IF(Table2[[#This Row],[In GSM?]],_xlfn.TEXTAFTER(Table2[[#This Row],[rxn]],"RXN-",,,,"BIOMASS_RT_CLIM"),"")</f>
        <v/>
      </c>
      <c r="K673" s="1" t="str">
        <f>IF(Table2[[#This Row],[In GSM?]],_xlfn.TEXTBEFORE(SUBSTITUTE(Table2[[#This Row],[rxn name]],"_REV-","_FWD-"),"_FWD-",,,,Table2[[#This Row],[rxn name]]),"")</f>
        <v/>
      </c>
      <c r="L673" s="1" t="str">
        <f>IF(Table2[[#This Row],[In GSM?]],_xlfn.TEXTBEFORE(_xlfn.TEXTAFTER(Table2[[#This Row],[rxn name]],Table2[[#This Row],[b4 FWD/REV]]&amp;"_",,,,"FWD"),"-",,,,"FWD"),"")</f>
        <v/>
      </c>
      <c r="M673" s="1" t="str" cm="1">
        <f t="array" ref="M673">IF(Table2[[#This Row],[In GSM?]],_xlfn.SWITCH(Table2[[#This Row],[dir]],"FWD",Table2[[#This Row],[max]],"REV",-Table2[[#This Row],[min]])/1000,"")</f>
        <v/>
      </c>
      <c r="N673" s="1" t="str" cm="1">
        <f t="array" ref="N673">IF(Table2[[#This Row],[In GSM?]],_xlfn.SWITCH(Table2[[#This Row],[dir]],"FWD",Table2[[#This Row],[min]],"REV",-Table2[[#This Row],[max]])/1000,"")</f>
        <v/>
      </c>
      <c r="V673" s="5"/>
    </row>
    <row r="674" spans="1:22" ht="17" x14ac:dyDescent="0.25">
      <c r="A674" t="s">
        <v>1775</v>
      </c>
      <c r="B674">
        <v>0</v>
      </c>
      <c r="C674">
        <v>0</v>
      </c>
      <c r="E674" s="5" t="s">
        <v>432</v>
      </c>
      <c r="F674" s="1" t="str">
        <f t="shared" si="30"/>
        <v>PROWASTE-rt2062_c</v>
      </c>
      <c r="G674" s="1">
        <f t="shared" si="31"/>
        <v>0</v>
      </c>
      <c r="H674" s="1">
        <f t="shared" si="32"/>
        <v>0</v>
      </c>
      <c r="I674" s="1" t="b">
        <f>OR(LEFT(Table2[[#This Row],[rxn]],4)="RXN-",Table2[[#This Row],[rxn]]="BIOSYN-BIODILAERO")</f>
        <v>0</v>
      </c>
      <c r="J674" s="1" t="str">
        <f>IF(Table2[[#This Row],[In GSM?]],_xlfn.TEXTAFTER(Table2[[#This Row],[rxn]],"RXN-",,,,"BIOMASS_RT_CLIM"),"")</f>
        <v/>
      </c>
      <c r="K674" s="1" t="str">
        <f>IF(Table2[[#This Row],[In GSM?]],_xlfn.TEXTBEFORE(SUBSTITUTE(Table2[[#This Row],[rxn name]],"_REV-","_FWD-"),"_FWD-",,,,Table2[[#This Row],[rxn name]]),"")</f>
        <v/>
      </c>
      <c r="L674" s="1" t="str">
        <f>IF(Table2[[#This Row],[In GSM?]],_xlfn.TEXTBEFORE(_xlfn.TEXTAFTER(Table2[[#This Row],[rxn name]],Table2[[#This Row],[b4 FWD/REV]]&amp;"_",,,,"FWD"),"-",,,,"FWD"),"")</f>
        <v/>
      </c>
      <c r="M674" s="1" t="str" cm="1">
        <f t="array" ref="M674">IF(Table2[[#This Row],[In GSM?]],_xlfn.SWITCH(Table2[[#This Row],[dir]],"FWD",Table2[[#This Row],[max]],"REV",-Table2[[#This Row],[min]])/1000,"")</f>
        <v/>
      </c>
      <c r="N674" s="1" t="str" cm="1">
        <f t="array" ref="N674">IF(Table2[[#This Row],[In GSM?]],_xlfn.SWITCH(Table2[[#This Row],[dir]],"FWD",Table2[[#This Row],[min]],"REV",-Table2[[#This Row],[max]])/1000,"")</f>
        <v/>
      </c>
      <c r="V674" s="5"/>
    </row>
    <row r="675" spans="1:22" ht="17" x14ac:dyDescent="0.25">
      <c r="A675" t="s">
        <v>1776</v>
      </c>
      <c r="B675">
        <v>0</v>
      </c>
      <c r="C675">
        <v>0</v>
      </c>
      <c r="E675" s="5" t="s">
        <v>433</v>
      </c>
      <c r="F675" s="1" t="str">
        <f t="shared" si="30"/>
        <v>PROWASTE-rt2062_n</v>
      </c>
      <c r="G675" s="1">
        <f t="shared" si="31"/>
        <v>0</v>
      </c>
      <c r="H675" s="1">
        <f t="shared" si="32"/>
        <v>0</v>
      </c>
      <c r="I675" s="1" t="b">
        <f>OR(LEFT(Table2[[#This Row],[rxn]],4)="RXN-",Table2[[#This Row],[rxn]]="BIOSYN-BIODILAERO")</f>
        <v>0</v>
      </c>
      <c r="J675" s="1" t="str">
        <f>IF(Table2[[#This Row],[In GSM?]],_xlfn.TEXTAFTER(Table2[[#This Row],[rxn]],"RXN-",,,,"BIOMASS_RT_CLIM"),"")</f>
        <v/>
      </c>
      <c r="K675" s="1" t="str">
        <f>IF(Table2[[#This Row],[In GSM?]],_xlfn.TEXTBEFORE(SUBSTITUTE(Table2[[#This Row],[rxn name]],"_REV-","_FWD-"),"_FWD-",,,,Table2[[#This Row],[rxn name]]),"")</f>
        <v/>
      </c>
      <c r="L675" s="1" t="str">
        <f>IF(Table2[[#This Row],[In GSM?]],_xlfn.TEXTBEFORE(_xlfn.TEXTAFTER(Table2[[#This Row],[rxn name]],Table2[[#This Row],[b4 FWD/REV]]&amp;"_",,,,"FWD"),"-",,,,"FWD"),"")</f>
        <v/>
      </c>
      <c r="M675" s="1" t="str" cm="1">
        <f t="array" ref="M675">IF(Table2[[#This Row],[In GSM?]],_xlfn.SWITCH(Table2[[#This Row],[dir]],"FWD",Table2[[#This Row],[max]],"REV",-Table2[[#This Row],[min]])/1000,"")</f>
        <v/>
      </c>
      <c r="N675" s="1" t="str" cm="1">
        <f t="array" ref="N675">IF(Table2[[#This Row],[In GSM?]],_xlfn.SWITCH(Table2[[#This Row],[dir]],"FWD",Table2[[#This Row],[min]],"REV",-Table2[[#This Row],[max]])/1000,"")</f>
        <v/>
      </c>
      <c r="V675" s="5"/>
    </row>
    <row r="676" spans="1:22" ht="17" x14ac:dyDescent="0.25">
      <c r="A676" t="s">
        <v>1777</v>
      </c>
      <c r="B676">
        <v>7.1663999999999999E-3</v>
      </c>
      <c r="C676">
        <v>7.1663999999999999E-3</v>
      </c>
      <c r="E676" s="5" t="s">
        <v>434</v>
      </c>
      <c r="F676" s="1" t="str">
        <f t="shared" si="30"/>
        <v>PROWASTE-rt2087</v>
      </c>
      <c r="G676" s="1">
        <f t="shared" si="31"/>
        <v>0</v>
      </c>
      <c r="H676" s="1">
        <f t="shared" si="32"/>
        <v>0</v>
      </c>
      <c r="I676" s="1" t="b">
        <f>OR(LEFT(Table2[[#This Row],[rxn]],4)="RXN-",Table2[[#This Row],[rxn]]="BIOSYN-BIODILAERO")</f>
        <v>0</v>
      </c>
      <c r="J676" s="1" t="str">
        <f>IF(Table2[[#This Row],[In GSM?]],_xlfn.TEXTAFTER(Table2[[#This Row],[rxn]],"RXN-",,,,"BIOMASS_RT_CLIM"),"")</f>
        <v/>
      </c>
      <c r="K676" s="1" t="str">
        <f>IF(Table2[[#This Row],[In GSM?]],_xlfn.TEXTBEFORE(SUBSTITUTE(Table2[[#This Row],[rxn name]],"_REV-","_FWD-"),"_FWD-",,,,Table2[[#This Row],[rxn name]]),"")</f>
        <v/>
      </c>
      <c r="L676" s="1" t="str">
        <f>IF(Table2[[#This Row],[In GSM?]],_xlfn.TEXTBEFORE(_xlfn.TEXTAFTER(Table2[[#This Row],[rxn name]],Table2[[#This Row],[b4 FWD/REV]]&amp;"_",,,,"FWD"),"-",,,,"FWD"),"")</f>
        <v/>
      </c>
      <c r="M676" s="1" t="str" cm="1">
        <f t="array" ref="M676">IF(Table2[[#This Row],[In GSM?]],_xlfn.SWITCH(Table2[[#This Row],[dir]],"FWD",Table2[[#This Row],[max]],"REV",-Table2[[#This Row],[min]])/1000,"")</f>
        <v/>
      </c>
      <c r="N676" s="1" t="str" cm="1">
        <f t="array" ref="N676">IF(Table2[[#This Row],[In GSM?]],_xlfn.SWITCH(Table2[[#This Row],[dir]],"FWD",Table2[[#This Row],[min]],"REV",-Table2[[#This Row],[max]])/1000,"")</f>
        <v/>
      </c>
      <c r="V676" s="5"/>
    </row>
    <row r="677" spans="1:22" ht="17" x14ac:dyDescent="0.25">
      <c r="A677" t="s">
        <v>1778</v>
      </c>
      <c r="B677">
        <v>0</v>
      </c>
      <c r="C677">
        <v>0</v>
      </c>
      <c r="E677" s="5" t="s">
        <v>435</v>
      </c>
      <c r="F677" s="1" t="str">
        <f t="shared" si="30"/>
        <v>PROWASTE-rt2092</v>
      </c>
      <c r="G677" s="1">
        <f t="shared" si="31"/>
        <v>0</v>
      </c>
      <c r="H677" s="1">
        <f t="shared" si="32"/>
        <v>0</v>
      </c>
      <c r="I677" s="1" t="b">
        <f>OR(LEFT(Table2[[#This Row],[rxn]],4)="RXN-",Table2[[#This Row],[rxn]]="BIOSYN-BIODILAERO")</f>
        <v>0</v>
      </c>
      <c r="J677" s="1" t="str">
        <f>IF(Table2[[#This Row],[In GSM?]],_xlfn.TEXTAFTER(Table2[[#This Row],[rxn]],"RXN-",,,,"BIOMASS_RT_CLIM"),"")</f>
        <v/>
      </c>
      <c r="K677" s="1" t="str">
        <f>IF(Table2[[#This Row],[In GSM?]],_xlfn.TEXTBEFORE(SUBSTITUTE(Table2[[#This Row],[rxn name]],"_REV-","_FWD-"),"_FWD-",,,,Table2[[#This Row],[rxn name]]),"")</f>
        <v/>
      </c>
      <c r="L677" s="1" t="str">
        <f>IF(Table2[[#This Row],[In GSM?]],_xlfn.TEXTBEFORE(_xlfn.TEXTAFTER(Table2[[#This Row],[rxn name]],Table2[[#This Row],[b4 FWD/REV]]&amp;"_",,,,"FWD"),"-",,,,"FWD"),"")</f>
        <v/>
      </c>
      <c r="M677" s="1" t="str" cm="1">
        <f t="array" ref="M677">IF(Table2[[#This Row],[In GSM?]],_xlfn.SWITCH(Table2[[#This Row],[dir]],"FWD",Table2[[#This Row],[max]],"REV",-Table2[[#This Row],[min]])/1000,"")</f>
        <v/>
      </c>
      <c r="N677" s="1" t="str" cm="1">
        <f t="array" ref="N677">IF(Table2[[#This Row],[In GSM?]],_xlfn.SWITCH(Table2[[#This Row],[dir]],"FWD",Table2[[#This Row],[min]],"REV",-Table2[[#This Row],[max]])/1000,"")</f>
        <v/>
      </c>
      <c r="V677" s="5"/>
    </row>
    <row r="678" spans="1:22" ht="17" x14ac:dyDescent="0.25">
      <c r="A678" t="s">
        <v>1779</v>
      </c>
      <c r="B678">
        <v>0</v>
      </c>
      <c r="C678">
        <v>0</v>
      </c>
      <c r="E678" s="5" t="s">
        <v>436</v>
      </c>
      <c r="F678" s="1" t="str">
        <f t="shared" si="30"/>
        <v>PROWASTE-rt2093</v>
      </c>
      <c r="G678" s="1">
        <f t="shared" si="31"/>
        <v>0</v>
      </c>
      <c r="H678" s="1">
        <f t="shared" si="32"/>
        <v>0</v>
      </c>
      <c r="I678" s="1" t="b">
        <f>OR(LEFT(Table2[[#This Row],[rxn]],4)="RXN-",Table2[[#This Row],[rxn]]="BIOSYN-BIODILAERO")</f>
        <v>0</v>
      </c>
      <c r="J678" s="1" t="str">
        <f>IF(Table2[[#This Row],[In GSM?]],_xlfn.TEXTAFTER(Table2[[#This Row],[rxn]],"RXN-",,,,"BIOMASS_RT_CLIM"),"")</f>
        <v/>
      </c>
      <c r="K678" s="1" t="str">
        <f>IF(Table2[[#This Row],[In GSM?]],_xlfn.TEXTBEFORE(SUBSTITUTE(Table2[[#This Row],[rxn name]],"_REV-","_FWD-"),"_FWD-",,,,Table2[[#This Row],[rxn name]]),"")</f>
        <v/>
      </c>
      <c r="L678" s="1" t="str">
        <f>IF(Table2[[#This Row],[In GSM?]],_xlfn.TEXTBEFORE(_xlfn.TEXTAFTER(Table2[[#This Row],[rxn name]],Table2[[#This Row],[b4 FWD/REV]]&amp;"_",,,,"FWD"),"-",,,,"FWD"),"")</f>
        <v/>
      </c>
      <c r="M678" s="1" t="str" cm="1">
        <f t="array" ref="M678">IF(Table2[[#This Row],[In GSM?]],_xlfn.SWITCH(Table2[[#This Row],[dir]],"FWD",Table2[[#This Row],[max]],"REV",-Table2[[#This Row],[min]])/1000,"")</f>
        <v/>
      </c>
      <c r="N678" s="1" t="str" cm="1">
        <f t="array" ref="N678">IF(Table2[[#This Row],[In GSM?]],_xlfn.SWITCH(Table2[[#This Row],[dir]],"FWD",Table2[[#This Row],[min]],"REV",-Table2[[#This Row],[max]])/1000,"")</f>
        <v/>
      </c>
      <c r="V678" s="5"/>
    </row>
    <row r="679" spans="1:22" ht="17" x14ac:dyDescent="0.25">
      <c r="A679" t="s">
        <v>1780</v>
      </c>
      <c r="B679">
        <v>1.41172999999999E-2</v>
      </c>
      <c r="C679">
        <v>157.74643238761601</v>
      </c>
      <c r="E679" s="5" t="s">
        <v>437</v>
      </c>
      <c r="F679" s="1" t="str">
        <f t="shared" si="30"/>
        <v>PROWASTE-rt2101_c</v>
      </c>
      <c r="G679" s="1">
        <f t="shared" si="31"/>
        <v>0</v>
      </c>
      <c r="H679" s="1">
        <f t="shared" si="32"/>
        <v>0</v>
      </c>
      <c r="I679" s="1" t="b">
        <f>OR(LEFT(Table2[[#This Row],[rxn]],4)="RXN-",Table2[[#This Row],[rxn]]="BIOSYN-BIODILAERO")</f>
        <v>0</v>
      </c>
      <c r="J679" s="1" t="str">
        <f>IF(Table2[[#This Row],[In GSM?]],_xlfn.TEXTAFTER(Table2[[#This Row],[rxn]],"RXN-",,,,"BIOMASS_RT_CLIM"),"")</f>
        <v/>
      </c>
      <c r="K679" s="1" t="str">
        <f>IF(Table2[[#This Row],[In GSM?]],_xlfn.TEXTBEFORE(SUBSTITUTE(Table2[[#This Row],[rxn name]],"_REV-","_FWD-"),"_FWD-",,,,Table2[[#This Row],[rxn name]]),"")</f>
        <v/>
      </c>
      <c r="L679" s="1" t="str">
        <f>IF(Table2[[#This Row],[In GSM?]],_xlfn.TEXTBEFORE(_xlfn.TEXTAFTER(Table2[[#This Row],[rxn name]],Table2[[#This Row],[b4 FWD/REV]]&amp;"_",,,,"FWD"),"-",,,,"FWD"),"")</f>
        <v/>
      </c>
      <c r="M679" s="1" t="str" cm="1">
        <f t="array" ref="M679">IF(Table2[[#This Row],[In GSM?]],_xlfn.SWITCH(Table2[[#This Row],[dir]],"FWD",Table2[[#This Row],[max]],"REV",-Table2[[#This Row],[min]])/1000,"")</f>
        <v/>
      </c>
      <c r="N679" s="1" t="str" cm="1">
        <f t="array" ref="N679">IF(Table2[[#This Row],[In GSM?]],_xlfn.SWITCH(Table2[[#This Row],[dir]],"FWD",Table2[[#This Row],[min]],"REV",-Table2[[#This Row],[max]])/1000,"")</f>
        <v/>
      </c>
      <c r="V679" s="5"/>
    </row>
    <row r="680" spans="1:22" ht="17" x14ac:dyDescent="0.25">
      <c r="A680" t="s">
        <v>1781</v>
      </c>
      <c r="B680">
        <v>0</v>
      </c>
      <c r="C680">
        <v>0</v>
      </c>
      <c r="E680" s="5" t="s">
        <v>438</v>
      </c>
      <c r="F680" s="1" t="str">
        <f t="shared" si="30"/>
        <v>PROWASTE-rt2101_e</v>
      </c>
      <c r="G680" s="1">
        <f t="shared" si="31"/>
        <v>0</v>
      </c>
      <c r="H680" s="1">
        <f t="shared" si="32"/>
        <v>0</v>
      </c>
      <c r="I680" s="1" t="b">
        <f>OR(LEFT(Table2[[#This Row],[rxn]],4)="RXN-",Table2[[#This Row],[rxn]]="BIOSYN-BIODILAERO")</f>
        <v>0</v>
      </c>
      <c r="J680" s="1" t="str">
        <f>IF(Table2[[#This Row],[In GSM?]],_xlfn.TEXTAFTER(Table2[[#This Row],[rxn]],"RXN-",,,,"BIOMASS_RT_CLIM"),"")</f>
        <v/>
      </c>
      <c r="K680" s="1" t="str">
        <f>IF(Table2[[#This Row],[In GSM?]],_xlfn.TEXTBEFORE(SUBSTITUTE(Table2[[#This Row],[rxn name]],"_REV-","_FWD-"),"_FWD-",,,,Table2[[#This Row],[rxn name]]),"")</f>
        <v/>
      </c>
      <c r="L680" s="1" t="str">
        <f>IF(Table2[[#This Row],[In GSM?]],_xlfn.TEXTBEFORE(_xlfn.TEXTAFTER(Table2[[#This Row],[rxn name]],Table2[[#This Row],[b4 FWD/REV]]&amp;"_",,,,"FWD"),"-",,,,"FWD"),"")</f>
        <v/>
      </c>
      <c r="M680" s="1" t="str" cm="1">
        <f t="array" ref="M680">IF(Table2[[#This Row],[In GSM?]],_xlfn.SWITCH(Table2[[#This Row],[dir]],"FWD",Table2[[#This Row],[max]],"REV",-Table2[[#This Row],[min]])/1000,"")</f>
        <v/>
      </c>
      <c r="N680" s="1" t="str" cm="1">
        <f t="array" ref="N680">IF(Table2[[#This Row],[In GSM?]],_xlfn.SWITCH(Table2[[#This Row],[dir]],"FWD",Table2[[#This Row],[min]],"REV",-Table2[[#This Row],[max]])/1000,"")</f>
        <v/>
      </c>
      <c r="V680" s="5"/>
    </row>
    <row r="681" spans="1:22" ht="17" x14ac:dyDescent="0.25">
      <c r="A681" t="s">
        <v>1782</v>
      </c>
      <c r="B681">
        <v>0</v>
      </c>
      <c r="C681">
        <v>78.866157543808399</v>
      </c>
      <c r="E681" s="5" t="s">
        <v>439</v>
      </c>
      <c r="F681" s="1" t="str">
        <f t="shared" si="30"/>
        <v>PROWASTE-rt2107</v>
      </c>
      <c r="G681" s="1">
        <f t="shared" si="31"/>
        <v>0</v>
      </c>
      <c r="H681" s="1">
        <f t="shared" si="32"/>
        <v>0</v>
      </c>
      <c r="I681" s="1" t="b">
        <f>OR(LEFT(Table2[[#This Row],[rxn]],4)="RXN-",Table2[[#This Row],[rxn]]="BIOSYN-BIODILAERO")</f>
        <v>0</v>
      </c>
      <c r="J681" s="1" t="str">
        <f>IF(Table2[[#This Row],[In GSM?]],_xlfn.TEXTAFTER(Table2[[#This Row],[rxn]],"RXN-",,,,"BIOMASS_RT_CLIM"),"")</f>
        <v/>
      </c>
      <c r="K681" s="1" t="str">
        <f>IF(Table2[[#This Row],[In GSM?]],_xlfn.TEXTBEFORE(SUBSTITUTE(Table2[[#This Row],[rxn name]],"_REV-","_FWD-"),"_FWD-",,,,Table2[[#This Row],[rxn name]]),"")</f>
        <v/>
      </c>
      <c r="L681" s="1" t="str">
        <f>IF(Table2[[#This Row],[In GSM?]],_xlfn.TEXTBEFORE(_xlfn.TEXTAFTER(Table2[[#This Row],[rxn name]],Table2[[#This Row],[b4 FWD/REV]]&amp;"_",,,,"FWD"),"-",,,,"FWD"),"")</f>
        <v/>
      </c>
      <c r="M681" s="1" t="str" cm="1">
        <f t="array" ref="M681">IF(Table2[[#This Row],[In GSM?]],_xlfn.SWITCH(Table2[[#This Row],[dir]],"FWD",Table2[[#This Row],[max]],"REV",-Table2[[#This Row],[min]])/1000,"")</f>
        <v/>
      </c>
      <c r="N681" s="1" t="str" cm="1">
        <f t="array" ref="N681">IF(Table2[[#This Row],[In GSM?]],_xlfn.SWITCH(Table2[[#This Row],[dir]],"FWD",Table2[[#This Row],[min]],"REV",-Table2[[#This Row],[max]])/1000,"")</f>
        <v/>
      </c>
      <c r="V681" s="5"/>
    </row>
    <row r="682" spans="1:22" ht="17" x14ac:dyDescent="0.25">
      <c r="A682" t="s">
        <v>1783</v>
      </c>
      <c r="B682">
        <v>0</v>
      </c>
      <c r="C682">
        <v>157.732315087616</v>
      </c>
      <c r="E682" s="5" t="s">
        <v>440</v>
      </c>
      <c r="F682" s="1" t="str">
        <f t="shared" si="30"/>
        <v>PROWASTE-rt2116</v>
      </c>
      <c r="G682" s="1">
        <f t="shared" si="31"/>
        <v>0</v>
      </c>
      <c r="H682" s="1">
        <f t="shared" si="32"/>
        <v>0</v>
      </c>
      <c r="I682" s="1" t="b">
        <f>OR(LEFT(Table2[[#This Row],[rxn]],4)="RXN-",Table2[[#This Row],[rxn]]="BIOSYN-BIODILAERO")</f>
        <v>0</v>
      </c>
      <c r="J682" s="1" t="str">
        <f>IF(Table2[[#This Row],[In GSM?]],_xlfn.TEXTAFTER(Table2[[#This Row],[rxn]],"RXN-",,,,"BIOMASS_RT_CLIM"),"")</f>
        <v/>
      </c>
      <c r="K682" s="1" t="str">
        <f>IF(Table2[[#This Row],[In GSM?]],_xlfn.TEXTBEFORE(SUBSTITUTE(Table2[[#This Row],[rxn name]],"_REV-","_FWD-"),"_FWD-",,,,Table2[[#This Row],[rxn name]]),"")</f>
        <v/>
      </c>
      <c r="L682" s="1" t="str">
        <f>IF(Table2[[#This Row],[In GSM?]],_xlfn.TEXTBEFORE(_xlfn.TEXTAFTER(Table2[[#This Row],[rxn name]],Table2[[#This Row],[b4 FWD/REV]]&amp;"_",,,,"FWD"),"-",,,,"FWD"),"")</f>
        <v/>
      </c>
      <c r="M682" s="1" t="str" cm="1">
        <f t="array" ref="M682">IF(Table2[[#This Row],[In GSM?]],_xlfn.SWITCH(Table2[[#This Row],[dir]],"FWD",Table2[[#This Row],[max]],"REV",-Table2[[#This Row],[min]])/1000,"")</f>
        <v/>
      </c>
      <c r="N682" s="1" t="str" cm="1">
        <f t="array" ref="N682">IF(Table2[[#This Row],[In GSM?]],_xlfn.SWITCH(Table2[[#This Row],[dir]],"FWD",Table2[[#This Row],[min]],"REV",-Table2[[#This Row],[max]])/1000,"")</f>
        <v/>
      </c>
      <c r="V682" s="5"/>
    </row>
    <row r="683" spans="1:22" ht="17" x14ac:dyDescent="0.25">
      <c r="A683" t="s">
        <v>1784</v>
      </c>
      <c r="B683">
        <v>0</v>
      </c>
      <c r="C683">
        <v>157.732315087616</v>
      </c>
      <c r="E683" s="5" t="s">
        <v>441</v>
      </c>
      <c r="F683" s="1" t="str">
        <f t="shared" si="30"/>
        <v>PROWASTE-rt2122</v>
      </c>
      <c r="G683" s="1">
        <f t="shared" si="31"/>
        <v>0</v>
      </c>
      <c r="H683" s="1">
        <f t="shared" si="32"/>
        <v>0</v>
      </c>
      <c r="I683" s="1" t="b">
        <f>OR(LEFT(Table2[[#This Row],[rxn]],4)="RXN-",Table2[[#This Row],[rxn]]="BIOSYN-BIODILAERO")</f>
        <v>0</v>
      </c>
      <c r="J683" s="1" t="str">
        <f>IF(Table2[[#This Row],[In GSM?]],_xlfn.TEXTAFTER(Table2[[#This Row],[rxn]],"RXN-",,,,"BIOMASS_RT_CLIM"),"")</f>
        <v/>
      </c>
      <c r="K683" s="1" t="str">
        <f>IF(Table2[[#This Row],[In GSM?]],_xlfn.TEXTBEFORE(SUBSTITUTE(Table2[[#This Row],[rxn name]],"_REV-","_FWD-"),"_FWD-",,,,Table2[[#This Row],[rxn name]]),"")</f>
        <v/>
      </c>
      <c r="L683" s="1" t="str">
        <f>IF(Table2[[#This Row],[In GSM?]],_xlfn.TEXTBEFORE(_xlfn.TEXTAFTER(Table2[[#This Row],[rxn name]],Table2[[#This Row],[b4 FWD/REV]]&amp;"_",,,,"FWD"),"-",,,,"FWD"),"")</f>
        <v/>
      </c>
      <c r="M683" s="1" t="str" cm="1">
        <f t="array" ref="M683">IF(Table2[[#This Row],[In GSM?]],_xlfn.SWITCH(Table2[[#This Row],[dir]],"FWD",Table2[[#This Row],[max]],"REV",-Table2[[#This Row],[min]])/1000,"")</f>
        <v/>
      </c>
      <c r="N683" s="1" t="str" cm="1">
        <f t="array" ref="N683">IF(Table2[[#This Row],[In GSM?]],_xlfn.SWITCH(Table2[[#This Row],[dir]],"FWD",Table2[[#This Row],[min]],"REV",-Table2[[#This Row],[max]])/1000,"")</f>
        <v/>
      </c>
      <c r="V683" s="5"/>
    </row>
    <row r="684" spans="1:22" ht="17" x14ac:dyDescent="0.25">
      <c r="A684" t="s">
        <v>1785</v>
      </c>
      <c r="B684">
        <v>0</v>
      </c>
      <c r="C684">
        <v>157.732315087616</v>
      </c>
      <c r="E684" s="5" t="s">
        <v>442</v>
      </c>
      <c r="F684" s="1" t="str">
        <f t="shared" si="30"/>
        <v>PROWASTE-rt2136</v>
      </c>
      <c r="G684" s="1">
        <f t="shared" si="31"/>
        <v>0</v>
      </c>
      <c r="H684" s="1">
        <f t="shared" si="32"/>
        <v>0</v>
      </c>
      <c r="I684" s="1" t="b">
        <f>OR(LEFT(Table2[[#This Row],[rxn]],4)="RXN-",Table2[[#This Row],[rxn]]="BIOSYN-BIODILAERO")</f>
        <v>0</v>
      </c>
      <c r="J684" s="1" t="str">
        <f>IF(Table2[[#This Row],[In GSM?]],_xlfn.TEXTAFTER(Table2[[#This Row],[rxn]],"RXN-",,,,"BIOMASS_RT_CLIM"),"")</f>
        <v/>
      </c>
      <c r="K684" s="1" t="str">
        <f>IF(Table2[[#This Row],[In GSM?]],_xlfn.TEXTBEFORE(SUBSTITUTE(Table2[[#This Row],[rxn name]],"_REV-","_FWD-"),"_FWD-",,,,Table2[[#This Row],[rxn name]]),"")</f>
        <v/>
      </c>
      <c r="L684" s="1" t="str">
        <f>IF(Table2[[#This Row],[In GSM?]],_xlfn.TEXTBEFORE(_xlfn.TEXTAFTER(Table2[[#This Row],[rxn name]],Table2[[#This Row],[b4 FWD/REV]]&amp;"_",,,,"FWD"),"-",,,,"FWD"),"")</f>
        <v/>
      </c>
      <c r="M684" s="1" t="str" cm="1">
        <f t="array" ref="M684">IF(Table2[[#This Row],[In GSM?]],_xlfn.SWITCH(Table2[[#This Row],[dir]],"FWD",Table2[[#This Row],[max]],"REV",-Table2[[#This Row],[min]])/1000,"")</f>
        <v/>
      </c>
      <c r="N684" s="1" t="str" cm="1">
        <f t="array" ref="N684">IF(Table2[[#This Row],[In GSM?]],_xlfn.SWITCH(Table2[[#This Row],[dir]],"FWD",Table2[[#This Row],[min]],"REV",-Table2[[#This Row],[max]])/1000,"")</f>
        <v/>
      </c>
      <c r="V684" s="5"/>
    </row>
    <row r="685" spans="1:22" ht="17" x14ac:dyDescent="0.25">
      <c r="A685" t="s">
        <v>1786</v>
      </c>
      <c r="B685">
        <v>0</v>
      </c>
      <c r="C685">
        <v>78.866157543808299</v>
      </c>
      <c r="E685" s="5" t="s">
        <v>443</v>
      </c>
      <c r="F685" s="1" t="str">
        <f t="shared" si="30"/>
        <v>PROWASTE-rt2146</v>
      </c>
      <c r="G685" s="1">
        <f t="shared" si="31"/>
        <v>0</v>
      </c>
      <c r="H685" s="1">
        <f t="shared" si="32"/>
        <v>0</v>
      </c>
      <c r="I685" s="1" t="b">
        <f>OR(LEFT(Table2[[#This Row],[rxn]],4)="RXN-",Table2[[#This Row],[rxn]]="BIOSYN-BIODILAERO")</f>
        <v>0</v>
      </c>
      <c r="J685" s="1" t="str">
        <f>IF(Table2[[#This Row],[In GSM?]],_xlfn.TEXTAFTER(Table2[[#This Row],[rxn]],"RXN-",,,,"BIOMASS_RT_CLIM"),"")</f>
        <v/>
      </c>
      <c r="K685" s="1" t="str">
        <f>IF(Table2[[#This Row],[In GSM?]],_xlfn.TEXTBEFORE(SUBSTITUTE(Table2[[#This Row],[rxn name]],"_REV-","_FWD-"),"_FWD-",,,,Table2[[#This Row],[rxn name]]),"")</f>
        <v/>
      </c>
      <c r="L685" s="1" t="str">
        <f>IF(Table2[[#This Row],[In GSM?]],_xlfn.TEXTBEFORE(_xlfn.TEXTAFTER(Table2[[#This Row],[rxn name]],Table2[[#This Row],[b4 FWD/REV]]&amp;"_",,,,"FWD"),"-",,,,"FWD"),"")</f>
        <v/>
      </c>
      <c r="M685" s="1" t="str" cm="1">
        <f t="array" ref="M685">IF(Table2[[#This Row],[In GSM?]],_xlfn.SWITCH(Table2[[#This Row],[dir]],"FWD",Table2[[#This Row],[max]],"REV",-Table2[[#This Row],[min]])/1000,"")</f>
        <v/>
      </c>
      <c r="N685" s="1" t="str" cm="1">
        <f t="array" ref="N685">IF(Table2[[#This Row],[In GSM?]],_xlfn.SWITCH(Table2[[#This Row],[dir]],"FWD",Table2[[#This Row],[min]],"REV",-Table2[[#This Row],[max]])/1000,"")</f>
        <v/>
      </c>
      <c r="V685" s="5"/>
    </row>
    <row r="686" spans="1:22" ht="17" x14ac:dyDescent="0.25">
      <c r="A686" t="s">
        <v>1787</v>
      </c>
      <c r="B686">
        <v>0</v>
      </c>
      <c r="C686">
        <v>78.866157543808299</v>
      </c>
      <c r="E686" s="5" t="s">
        <v>444</v>
      </c>
      <c r="F686" s="1" t="str">
        <f t="shared" si="30"/>
        <v>PROWASTE-rt2147</v>
      </c>
      <c r="G686" s="1">
        <f t="shared" si="31"/>
        <v>0</v>
      </c>
      <c r="H686" s="1">
        <f t="shared" si="32"/>
        <v>0</v>
      </c>
      <c r="I686" s="1" t="b">
        <f>OR(LEFT(Table2[[#This Row],[rxn]],4)="RXN-",Table2[[#This Row],[rxn]]="BIOSYN-BIODILAERO")</f>
        <v>0</v>
      </c>
      <c r="J686" s="1" t="str">
        <f>IF(Table2[[#This Row],[In GSM?]],_xlfn.TEXTAFTER(Table2[[#This Row],[rxn]],"RXN-",,,,"BIOMASS_RT_CLIM"),"")</f>
        <v/>
      </c>
      <c r="K686" s="1" t="str">
        <f>IF(Table2[[#This Row],[In GSM?]],_xlfn.TEXTBEFORE(SUBSTITUTE(Table2[[#This Row],[rxn name]],"_REV-","_FWD-"),"_FWD-",,,,Table2[[#This Row],[rxn name]]),"")</f>
        <v/>
      </c>
      <c r="L686" s="1" t="str">
        <f>IF(Table2[[#This Row],[In GSM?]],_xlfn.TEXTBEFORE(_xlfn.TEXTAFTER(Table2[[#This Row],[rxn name]],Table2[[#This Row],[b4 FWD/REV]]&amp;"_",,,,"FWD"),"-",,,,"FWD"),"")</f>
        <v/>
      </c>
      <c r="M686" s="1" t="str" cm="1">
        <f t="array" ref="M686">IF(Table2[[#This Row],[In GSM?]],_xlfn.SWITCH(Table2[[#This Row],[dir]],"FWD",Table2[[#This Row],[max]],"REV",-Table2[[#This Row],[min]])/1000,"")</f>
        <v/>
      </c>
      <c r="N686" s="1" t="str" cm="1">
        <f t="array" ref="N686">IF(Table2[[#This Row],[In GSM?]],_xlfn.SWITCH(Table2[[#This Row],[dir]],"FWD",Table2[[#This Row],[min]],"REV",-Table2[[#This Row],[max]])/1000,"")</f>
        <v/>
      </c>
      <c r="V686" s="5"/>
    </row>
    <row r="687" spans="1:22" ht="17" x14ac:dyDescent="0.25">
      <c r="A687" t="s">
        <v>1788</v>
      </c>
      <c r="B687" s="2">
        <v>1.0000000000000001E-5</v>
      </c>
      <c r="C687" s="2">
        <v>1.0000000000000001E-5</v>
      </c>
      <c r="E687" s="5" t="s">
        <v>445</v>
      </c>
      <c r="F687" s="1" t="str">
        <f t="shared" si="30"/>
        <v>PROWASTE-rt2172</v>
      </c>
      <c r="G687" s="1">
        <f t="shared" si="31"/>
        <v>0</v>
      </c>
      <c r="H687" s="1">
        <f t="shared" si="32"/>
        <v>0</v>
      </c>
      <c r="I687" s="1" t="b">
        <f>OR(LEFT(Table2[[#This Row],[rxn]],4)="RXN-",Table2[[#This Row],[rxn]]="BIOSYN-BIODILAERO")</f>
        <v>0</v>
      </c>
      <c r="J687" s="1" t="str">
        <f>IF(Table2[[#This Row],[In GSM?]],_xlfn.TEXTAFTER(Table2[[#This Row],[rxn]],"RXN-",,,,"BIOMASS_RT_CLIM"),"")</f>
        <v/>
      </c>
      <c r="K687" s="1" t="str">
        <f>IF(Table2[[#This Row],[In GSM?]],_xlfn.TEXTBEFORE(SUBSTITUTE(Table2[[#This Row],[rxn name]],"_REV-","_FWD-"),"_FWD-",,,,Table2[[#This Row],[rxn name]]),"")</f>
        <v/>
      </c>
      <c r="L687" s="1" t="str">
        <f>IF(Table2[[#This Row],[In GSM?]],_xlfn.TEXTBEFORE(_xlfn.TEXTAFTER(Table2[[#This Row],[rxn name]],Table2[[#This Row],[b4 FWD/REV]]&amp;"_",,,,"FWD"),"-",,,,"FWD"),"")</f>
        <v/>
      </c>
      <c r="M687" s="1" t="str" cm="1">
        <f t="array" ref="M687">IF(Table2[[#This Row],[In GSM?]],_xlfn.SWITCH(Table2[[#This Row],[dir]],"FWD",Table2[[#This Row],[max]],"REV",-Table2[[#This Row],[min]])/1000,"")</f>
        <v/>
      </c>
      <c r="N687" s="1" t="str" cm="1">
        <f t="array" ref="N687">IF(Table2[[#This Row],[In GSM?]],_xlfn.SWITCH(Table2[[#This Row],[dir]],"FWD",Table2[[#This Row],[min]],"REV",-Table2[[#This Row],[max]])/1000,"")</f>
        <v/>
      </c>
      <c r="V687" s="5"/>
    </row>
    <row r="688" spans="1:22" ht="17" x14ac:dyDescent="0.25">
      <c r="A688" t="s">
        <v>1789</v>
      </c>
      <c r="B688">
        <v>0</v>
      </c>
      <c r="C688">
        <v>0</v>
      </c>
      <c r="E688" s="5" t="s">
        <v>446</v>
      </c>
      <c r="F688" s="1" t="str">
        <f t="shared" si="30"/>
        <v>PROWASTE-rt2173</v>
      </c>
      <c r="G688" s="1">
        <f t="shared" si="31"/>
        <v>0</v>
      </c>
      <c r="H688" s="1">
        <f t="shared" si="32"/>
        <v>0</v>
      </c>
      <c r="I688" s="1" t="b">
        <f>OR(LEFT(Table2[[#This Row],[rxn]],4)="RXN-",Table2[[#This Row],[rxn]]="BIOSYN-BIODILAERO")</f>
        <v>0</v>
      </c>
      <c r="J688" s="1" t="str">
        <f>IF(Table2[[#This Row],[In GSM?]],_xlfn.TEXTAFTER(Table2[[#This Row],[rxn]],"RXN-",,,,"BIOMASS_RT_CLIM"),"")</f>
        <v/>
      </c>
      <c r="K688" s="1" t="str">
        <f>IF(Table2[[#This Row],[In GSM?]],_xlfn.TEXTBEFORE(SUBSTITUTE(Table2[[#This Row],[rxn name]],"_REV-","_FWD-"),"_FWD-",,,,Table2[[#This Row],[rxn name]]),"")</f>
        <v/>
      </c>
      <c r="L688" s="1" t="str">
        <f>IF(Table2[[#This Row],[In GSM?]],_xlfn.TEXTBEFORE(_xlfn.TEXTAFTER(Table2[[#This Row],[rxn name]],Table2[[#This Row],[b4 FWD/REV]]&amp;"_",,,,"FWD"),"-",,,,"FWD"),"")</f>
        <v/>
      </c>
      <c r="M688" s="1" t="str" cm="1">
        <f t="array" ref="M688">IF(Table2[[#This Row],[In GSM?]],_xlfn.SWITCH(Table2[[#This Row],[dir]],"FWD",Table2[[#This Row],[max]],"REV",-Table2[[#This Row],[min]])/1000,"")</f>
        <v/>
      </c>
      <c r="N688" s="1" t="str" cm="1">
        <f t="array" ref="N688">IF(Table2[[#This Row],[In GSM?]],_xlfn.SWITCH(Table2[[#This Row],[dir]],"FWD",Table2[[#This Row],[min]],"REV",-Table2[[#This Row],[max]])/1000,"")</f>
        <v/>
      </c>
      <c r="V688" s="5"/>
    </row>
    <row r="689" spans="1:22" ht="17" x14ac:dyDescent="0.25">
      <c r="A689" t="s">
        <v>1790</v>
      </c>
      <c r="B689" s="2">
        <v>1.0000000000000001E-5</v>
      </c>
      <c r="C689" s="2">
        <v>1.0000000000000001E-5</v>
      </c>
      <c r="E689" s="5" t="s">
        <v>447</v>
      </c>
      <c r="F689" s="1" t="str">
        <f t="shared" si="30"/>
        <v>PROWASTE-rt2181</v>
      </c>
      <c r="G689" s="1">
        <f t="shared" si="31"/>
        <v>0</v>
      </c>
      <c r="H689" s="1">
        <f t="shared" si="32"/>
        <v>0</v>
      </c>
      <c r="I689" s="1" t="b">
        <f>OR(LEFT(Table2[[#This Row],[rxn]],4)="RXN-",Table2[[#This Row],[rxn]]="BIOSYN-BIODILAERO")</f>
        <v>0</v>
      </c>
      <c r="J689" s="1" t="str">
        <f>IF(Table2[[#This Row],[In GSM?]],_xlfn.TEXTAFTER(Table2[[#This Row],[rxn]],"RXN-",,,,"BIOMASS_RT_CLIM"),"")</f>
        <v/>
      </c>
      <c r="K689" s="1" t="str">
        <f>IF(Table2[[#This Row],[In GSM?]],_xlfn.TEXTBEFORE(SUBSTITUTE(Table2[[#This Row],[rxn name]],"_REV-","_FWD-"),"_FWD-",,,,Table2[[#This Row],[rxn name]]),"")</f>
        <v/>
      </c>
      <c r="L689" s="1" t="str">
        <f>IF(Table2[[#This Row],[In GSM?]],_xlfn.TEXTBEFORE(_xlfn.TEXTAFTER(Table2[[#This Row],[rxn name]],Table2[[#This Row],[b4 FWD/REV]]&amp;"_",,,,"FWD"),"-",,,,"FWD"),"")</f>
        <v/>
      </c>
      <c r="M689" s="1" t="str" cm="1">
        <f t="array" ref="M689">IF(Table2[[#This Row],[In GSM?]],_xlfn.SWITCH(Table2[[#This Row],[dir]],"FWD",Table2[[#This Row],[max]],"REV",-Table2[[#This Row],[min]])/1000,"")</f>
        <v/>
      </c>
      <c r="N689" s="1" t="str" cm="1">
        <f t="array" ref="N689">IF(Table2[[#This Row],[In GSM?]],_xlfn.SWITCH(Table2[[#This Row],[dir]],"FWD",Table2[[#This Row],[min]],"REV",-Table2[[#This Row],[max]])/1000,"")</f>
        <v/>
      </c>
      <c r="V689" s="5"/>
    </row>
    <row r="690" spans="1:22" ht="17" x14ac:dyDescent="0.25">
      <c r="A690" t="s">
        <v>1791</v>
      </c>
      <c r="B690">
        <v>0.12645770000000001</v>
      </c>
      <c r="C690">
        <v>157.858772787616</v>
      </c>
      <c r="E690" s="5" t="s">
        <v>448</v>
      </c>
      <c r="F690" s="1" t="str">
        <f t="shared" si="30"/>
        <v>PROWASTE-rt2183</v>
      </c>
      <c r="G690" s="1">
        <f t="shared" si="31"/>
        <v>0</v>
      </c>
      <c r="H690" s="1">
        <f t="shared" si="32"/>
        <v>0</v>
      </c>
      <c r="I690" s="1" t="b">
        <f>OR(LEFT(Table2[[#This Row],[rxn]],4)="RXN-",Table2[[#This Row],[rxn]]="BIOSYN-BIODILAERO")</f>
        <v>0</v>
      </c>
      <c r="J690" s="1" t="str">
        <f>IF(Table2[[#This Row],[In GSM?]],_xlfn.TEXTAFTER(Table2[[#This Row],[rxn]],"RXN-",,,,"BIOMASS_RT_CLIM"),"")</f>
        <v/>
      </c>
      <c r="K690" s="1" t="str">
        <f>IF(Table2[[#This Row],[In GSM?]],_xlfn.TEXTBEFORE(SUBSTITUTE(Table2[[#This Row],[rxn name]],"_REV-","_FWD-"),"_FWD-",,,,Table2[[#This Row],[rxn name]]),"")</f>
        <v/>
      </c>
      <c r="L690" s="1" t="str">
        <f>IF(Table2[[#This Row],[In GSM?]],_xlfn.TEXTBEFORE(_xlfn.TEXTAFTER(Table2[[#This Row],[rxn name]],Table2[[#This Row],[b4 FWD/REV]]&amp;"_",,,,"FWD"),"-",,,,"FWD"),"")</f>
        <v/>
      </c>
      <c r="M690" s="1" t="str" cm="1">
        <f t="array" ref="M690">IF(Table2[[#This Row],[In GSM?]],_xlfn.SWITCH(Table2[[#This Row],[dir]],"FWD",Table2[[#This Row],[max]],"REV",-Table2[[#This Row],[min]])/1000,"")</f>
        <v/>
      </c>
      <c r="N690" s="1" t="str" cm="1">
        <f t="array" ref="N690">IF(Table2[[#This Row],[In GSM?]],_xlfn.SWITCH(Table2[[#This Row],[dir]],"FWD",Table2[[#This Row],[min]],"REV",-Table2[[#This Row],[max]])/1000,"")</f>
        <v/>
      </c>
      <c r="V690" s="5"/>
    </row>
    <row r="691" spans="1:22" ht="17" x14ac:dyDescent="0.25">
      <c r="A691" t="s">
        <v>1792</v>
      </c>
      <c r="B691">
        <v>3.1667300000000002E-2</v>
      </c>
      <c r="C691">
        <v>4.3202725711852104</v>
      </c>
      <c r="E691" s="5" t="s">
        <v>449</v>
      </c>
      <c r="F691" s="1" t="str">
        <f t="shared" si="30"/>
        <v>PROWASTE-rt2190</v>
      </c>
      <c r="G691" s="1">
        <f t="shared" si="31"/>
        <v>0</v>
      </c>
      <c r="H691" s="1">
        <f t="shared" si="32"/>
        <v>0</v>
      </c>
      <c r="I691" s="1" t="b">
        <f>OR(LEFT(Table2[[#This Row],[rxn]],4)="RXN-",Table2[[#This Row],[rxn]]="BIOSYN-BIODILAERO")</f>
        <v>0</v>
      </c>
      <c r="J691" s="1" t="str">
        <f>IF(Table2[[#This Row],[In GSM?]],_xlfn.TEXTAFTER(Table2[[#This Row],[rxn]],"RXN-",,,,"BIOMASS_RT_CLIM"),"")</f>
        <v/>
      </c>
      <c r="K691" s="1" t="str">
        <f>IF(Table2[[#This Row],[In GSM?]],_xlfn.TEXTBEFORE(SUBSTITUTE(Table2[[#This Row],[rxn name]],"_REV-","_FWD-"),"_FWD-",,,,Table2[[#This Row],[rxn name]]),"")</f>
        <v/>
      </c>
      <c r="L691" s="1" t="str">
        <f>IF(Table2[[#This Row],[In GSM?]],_xlfn.TEXTBEFORE(_xlfn.TEXTAFTER(Table2[[#This Row],[rxn name]],Table2[[#This Row],[b4 FWD/REV]]&amp;"_",,,,"FWD"),"-",,,,"FWD"),"")</f>
        <v/>
      </c>
      <c r="M691" s="1" t="str" cm="1">
        <f t="array" ref="M691">IF(Table2[[#This Row],[In GSM?]],_xlfn.SWITCH(Table2[[#This Row],[dir]],"FWD",Table2[[#This Row],[max]],"REV",-Table2[[#This Row],[min]])/1000,"")</f>
        <v/>
      </c>
      <c r="N691" s="1" t="str" cm="1">
        <f t="array" ref="N691">IF(Table2[[#This Row],[In GSM?]],_xlfn.SWITCH(Table2[[#This Row],[dir]],"FWD",Table2[[#This Row],[min]],"REV",-Table2[[#This Row],[max]])/1000,"")</f>
        <v/>
      </c>
      <c r="V691" s="5"/>
    </row>
    <row r="692" spans="1:22" ht="17" x14ac:dyDescent="0.25">
      <c r="A692" t="s">
        <v>1793</v>
      </c>
      <c r="B692">
        <v>-4.3492515711851096</v>
      </c>
      <c r="C692">
        <v>-6.06463E-2</v>
      </c>
      <c r="E692" s="5" t="s">
        <v>450</v>
      </c>
      <c r="F692" s="1" t="str">
        <f t="shared" si="30"/>
        <v>PROWASTE-rt2202</v>
      </c>
      <c r="G692" s="1">
        <f t="shared" si="31"/>
        <v>0</v>
      </c>
      <c r="H692" s="1">
        <f t="shared" si="32"/>
        <v>0</v>
      </c>
      <c r="I692" s="1" t="b">
        <f>OR(LEFT(Table2[[#This Row],[rxn]],4)="RXN-",Table2[[#This Row],[rxn]]="BIOSYN-BIODILAERO")</f>
        <v>0</v>
      </c>
      <c r="J692" s="1" t="str">
        <f>IF(Table2[[#This Row],[In GSM?]],_xlfn.TEXTAFTER(Table2[[#This Row],[rxn]],"RXN-",,,,"BIOMASS_RT_CLIM"),"")</f>
        <v/>
      </c>
      <c r="K692" s="1" t="str">
        <f>IF(Table2[[#This Row],[In GSM?]],_xlfn.TEXTBEFORE(SUBSTITUTE(Table2[[#This Row],[rxn name]],"_REV-","_FWD-"),"_FWD-",,,,Table2[[#This Row],[rxn name]]),"")</f>
        <v/>
      </c>
      <c r="L692" s="1" t="str">
        <f>IF(Table2[[#This Row],[In GSM?]],_xlfn.TEXTBEFORE(_xlfn.TEXTAFTER(Table2[[#This Row],[rxn name]],Table2[[#This Row],[b4 FWD/REV]]&amp;"_",,,,"FWD"),"-",,,,"FWD"),"")</f>
        <v/>
      </c>
      <c r="M692" s="1" t="str" cm="1">
        <f t="array" ref="M692">IF(Table2[[#This Row],[In GSM?]],_xlfn.SWITCH(Table2[[#This Row],[dir]],"FWD",Table2[[#This Row],[max]],"REV",-Table2[[#This Row],[min]])/1000,"")</f>
        <v/>
      </c>
      <c r="N692" s="1" t="str" cm="1">
        <f t="array" ref="N692">IF(Table2[[#This Row],[In GSM?]],_xlfn.SWITCH(Table2[[#This Row],[dir]],"FWD",Table2[[#This Row],[min]],"REV",-Table2[[#This Row],[max]])/1000,"")</f>
        <v/>
      </c>
      <c r="V692" s="5"/>
    </row>
    <row r="693" spans="1:22" ht="17" x14ac:dyDescent="0.25">
      <c r="A693" t="s">
        <v>1794</v>
      </c>
      <c r="B693">
        <v>2.8979000000000001E-2</v>
      </c>
      <c r="C693">
        <v>2.8979000000000001E-2</v>
      </c>
      <c r="E693" s="5" t="s">
        <v>451</v>
      </c>
      <c r="F693" s="1" t="str">
        <f t="shared" si="30"/>
        <v>PROWASTE-rt2204</v>
      </c>
      <c r="G693" s="1">
        <f t="shared" si="31"/>
        <v>0</v>
      </c>
      <c r="H693" s="1">
        <f t="shared" si="32"/>
        <v>0</v>
      </c>
      <c r="I693" s="1" t="b">
        <f>OR(LEFT(Table2[[#This Row],[rxn]],4)="RXN-",Table2[[#This Row],[rxn]]="BIOSYN-BIODILAERO")</f>
        <v>0</v>
      </c>
      <c r="J693" s="1" t="str">
        <f>IF(Table2[[#This Row],[In GSM?]],_xlfn.TEXTAFTER(Table2[[#This Row],[rxn]],"RXN-",,,,"BIOMASS_RT_CLIM"),"")</f>
        <v/>
      </c>
      <c r="K693" s="1" t="str">
        <f>IF(Table2[[#This Row],[In GSM?]],_xlfn.TEXTBEFORE(SUBSTITUTE(Table2[[#This Row],[rxn name]],"_REV-","_FWD-"),"_FWD-",,,,Table2[[#This Row],[rxn name]]),"")</f>
        <v/>
      </c>
      <c r="L693" s="1" t="str">
        <f>IF(Table2[[#This Row],[In GSM?]],_xlfn.TEXTBEFORE(_xlfn.TEXTAFTER(Table2[[#This Row],[rxn name]],Table2[[#This Row],[b4 FWD/REV]]&amp;"_",,,,"FWD"),"-",,,,"FWD"),"")</f>
        <v/>
      </c>
      <c r="M693" s="1" t="str" cm="1">
        <f t="array" ref="M693">IF(Table2[[#This Row],[In GSM?]],_xlfn.SWITCH(Table2[[#This Row],[dir]],"FWD",Table2[[#This Row],[max]],"REV",-Table2[[#This Row],[min]])/1000,"")</f>
        <v/>
      </c>
      <c r="N693" s="1" t="str" cm="1">
        <f t="array" ref="N693">IF(Table2[[#This Row],[In GSM?]],_xlfn.SWITCH(Table2[[#This Row],[dir]],"FWD",Table2[[#This Row],[min]],"REV",-Table2[[#This Row],[max]])/1000,"")</f>
        <v/>
      </c>
      <c r="V693" s="5"/>
    </row>
    <row r="694" spans="1:22" ht="17" x14ac:dyDescent="0.25">
      <c r="A694" t="s">
        <v>1795</v>
      </c>
      <c r="B694">
        <v>0</v>
      </c>
      <c r="C694">
        <v>0</v>
      </c>
      <c r="E694" s="5" t="s">
        <v>452</v>
      </c>
      <c r="F694" s="1" t="str">
        <f t="shared" si="30"/>
        <v>PROWASTE-rt2220</v>
      </c>
      <c r="G694" s="1">
        <f t="shared" si="31"/>
        <v>0</v>
      </c>
      <c r="H694" s="1">
        <f t="shared" si="32"/>
        <v>0</v>
      </c>
      <c r="I694" s="1" t="b">
        <f>OR(LEFT(Table2[[#This Row],[rxn]],4)="RXN-",Table2[[#This Row],[rxn]]="BIOSYN-BIODILAERO")</f>
        <v>0</v>
      </c>
      <c r="J694" s="1" t="str">
        <f>IF(Table2[[#This Row],[In GSM?]],_xlfn.TEXTAFTER(Table2[[#This Row],[rxn]],"RXN-",,,,"BIOMASS_RT_CLIM"),"")</f>
        <v/>
      </c>
      <c r="K694" s="1" t="str">
        <f>IF(Table2[[#This Row],[In GSM?]],_xlfn.TEXTBEFORE(SUBSTITUTE(Table2[[#This Row],[rxn name]],"_REV-","_FWD-"),"_FWD-",,,,Table2[[#This Row],[rxn name]]),"")</f>
        <v/>
      </c>
      <c r="L694" s="1" t="str">
        <f>IF(Table2[[#This Row],[In GSM?]],_xlfn.TEXTBEFORE(_xlfn.TEXTAFTER(Table2[[#This Row],[rxn name]],Table2[[#This Row],[b4 FWD/REV]]&amp;"_",,,,"FWD"),"-",,,,"FWD"),"")</f>
        <v/>
      </c>
      <c r="M694" s="1" t="str" cm="1">
        <f t="array" ref="M694">IF(Table2[[#This Row],[In GSM?]],_xlfn.SWITCH(Table2[[#This Row],[dir]],"FWD",Table2[[#This Row],[max]],"REV",-Table2[[#This Row],[min]])/1000,"")</f>
        <v/>
      </c>
      <c r="N694" s="1" t="str" cm="1">
        <f t="array" ref="N694">IF(Table2[[#This Row],[In GSM?]],_xlfn.SWITCH(Table2[[#This Row],[dir]],"FWD",Table2[[#This Row],[min]],"REV",-Table2[[#This Row],[max]])/1000,"")</f>
        <v/>
      </c>
      <c r="V694" s="5"/>
    </row>
    <row r="695" spans="1:22" ht="17" x14ac:dyDescent="0.25">
      <c r="A695" t="s">
        <v>1796</v>
      </c>
      <c r="B695">
        <v>0</v>
      </c>
      <c r="C695">
        <v>7.3173999999999904E-3</v>
      </c>
      <c r="E695" s="5" t="s">
        <v>453</v>
      </c>
      <c r="F695" s="1" t="str">
        <f t="shared" si="30"/>
        <v>PROWASTE-rt2224</v>
      </c>
      <c r="G695" s="1">
        <f t="shared" si="31"/>
        <v>0</v>
      </c>
      <c r="H695" s="1">
        <f t="shared" si="32"/>
        <v>0</v>
      </c>
      <c r="I695" s="1" t="b">
        <f>OR(LEFT(Table2[[#This Row],[rxn]],4)="RXN-",Table2[[#This Row],[rxn]]="BIOSYN-BIODILAERO")</f>
        <v>0</v>
      </c>
      <c r="J695" s="1" t="str">
        <f>IF(Table2[[#This Row],[In GSM?]],_xlfn.TEXTAFTER(Table2[[#This Row],[rxn]],"RXN-",,,,"BIOMASS_RT_CLIM"),"")</f>
        <v/>
      </c>
      <c r="K695" s="1" t="str">
        <f>IF(Table2[[#This Row],[In GSM?]],_xlfn.TEXTBEFORE(SUBSTITUTE(Table2[[#This Row],[rxn name]],"_REV-","_FWD-"),"_FWD-",,,,Table2[[#This Row],[rxn name]]),"")</f>
        <v/>
      </c>
      <c r="L695" s="1" t="str">
        <f>IF(Table2[[#This Row],[In GSM?]],_xlfn.TEXTBEFORE(_xlfn.TEXTAFTER(Table2[[#This Row],[rxn name]],Table2[[#This Row],[b4 FWD/REV]]&amp;"_",,,,"FWD"),"-",,,,"FWD"),"")</f>
        <v/>
      </c>
      <c r="M695" s="1" t="str" cm="1">
        <f t="array" ref="M695">IF(Table2[[#This Row],[In GSM?]],_xlfn.SWITCH(Table2[[#This Row],[dir]],"FWD",Table2[[#This Row],[max]],"REV",-Table2[[#This Row],[min]])/1000,"")</f>
        <v/>
      </c>
      <c r="N695" s="1" t="str" cm="1">
        <f t="array" ref="N695">IF(Table2[[#This Row],[In GSM?]],_xlfn.SWITCH(Table2[[#This Row],[dir]],"FWD",Table2[[#This Row],[min]],"REV",-Table2[[#This Row],[max]])/1000,"")</f>
        <v/>
      </c>
      <c r="V695" s="5"/>
    </row>
    <row r="696" spans="1:22" ht="17" x14ac:dyDescent="0.25">
      <c r="A696" t="s">
        <v>1797</v>
      </c>
      <c r="B696">
        <v>0</v>
      </c>
      <c r="C696">
        <v>0</v>
      </c>
      <c r="E696" s="5" t="s">
        <v>454</v>
      </c>
      <c r="F696" s="1" t="str">
        <f t="shared" si="30"/>
        <v>PROWASTE-rt2234_c</v>
      </c>
      <c r="G696" s="1">
        <f t="shared" si="31"/>
        <v>0</v>
      </c>
      <c r="H696" s="1">
        <f t="shared" si="32"/>
        <v>0</v>
      </c>
      <c r="I696" s="1" t="b">
        <f>OR(LEFT(Table2[[#This Row],[rxn]],4)="RXN-",Table2[[#This Row],[rxn]]="BIOSYN-BIODILAERO")</f>
        <v>0</v>
      </c>
      <c r="J696" s="1" t="str">
        <f>IF(Table2[[#This Row],[In GSM?]],_xlfn.TEXTAFTER(Table2[[#This Row],[rxn]],"RXN-",,,,"BIOMASS_RT_CLIM"),"")</f>
        <v/>
      </c>
      <c r="K696" s="1" t="str">
        <f>IF(Table2[[#This Row],[In GSM?]],_xlfn.TEXTBEFORE(SUBSTITUTE(Table2[[#This Row],[rxn name]],"_REV-","_FWD-"),"_FWD-",,,,Table2[[#This Row],[rxn name]]),"")</f>
        <v/>
      </c>
      <c r="L696" s="1" t="str">
        <f>IF(Table2[[#This Row],[In GSM?]],_xlfn.TEXTBEFORE(_xlfn.TEXTAFTER(Table2[[#This Row],[rxn name]],Table2[[#This Row],[b4 FWD/REV]]&amp;"_",,,,"FWD"),"-",,,,"FWD"),"")</f>
        <v/>
      </c>
      <c r="M696" s="1" t="str" cm="1">
        <f t="array" ref="M696">IF(Table2[[#This Row],[In GSM?]],_xlfn.SWITCH(Table2[[#This Row],[dir]],"FWD",Table2[[#This Row],[max]],"REV",-Table2[[#This Row],[min]])/1000,"")</f>
        <v/>
      </c>
      <c r="N696" s="1" t="str" cm="1">
        <f t="array" ref="N696">IF(Table2[[#This Row],[In GSM?]],_xlfn.SWITCH(Table2[[#This Row],[dir]],"FWD",Table2[[#This Row],[min]],"REV",-Table2[[#This Row],[max]])/1000,"")</f>
        <v/>
      </c>
      <c r="V696" s="5"/>
    </row>
    <row r="697" spans="1:22" ht="17" x14ac:dyDescent="0.25">
      <c r="A697" t="s">
        <v>1798</v>
      </c>
      <c r="B697">
        <v>0</v>
      </c>
      <c r="C697">
        <v>0</v>
      </c>
      <c r="E697" s="5" t="s">
        <v>455</v>
      </c>
      <c r="F697" s="1" t="str">
        <f t="shared" si="30"/>
        <v>PROWASTE-rt2234_m</v>
      </c>
      <c r="G697" s="1">
        <f t="shared" si="31"/>
        <v>0</v>
      </c>
      <c r="H697" s="1">
        <f t="shared" si="32"/>
        <v>0</v>
      </c>
      <c r="I697" s="1" t="b">
        <f>OR(LEFT(Table2[[#This Row],[rxn]],4)="RXN-",Table2[[#This Row],[rxn]]="BIOSYN-BIODILAERO")</f>
        <v>0</v>
      </c>
      <c r="J697" s="1" t="str">
        <f>IF(Table2[[#This Row],[In GSM?]],_xlfn.TEXTAFTER(Table2[[#This Row],[rxn]],"RXN-",,,,"BIOMASS_RT_CLIM"),"")</f>
        <v/>
      </c>
      <c r="K697" s="1" t="str">
        <f>IF(Table2[[#This Row],[In GSM?]],_xlfn.TEXTBEFORE(SUBSTITUTE(Table2[[#This Row],[rxn name]],"_REV-","_FWD-"),"_FWD-",,,,Table2[[#This Row],[rxn name]]),"")</f>
        <v/>
      </c>
      <c r="L697" s="1" t="str">
        <f>IF(Table2[[#This Row],[In GSM?]],_xlfn.TEXTBEFORE(_xlfn.TEXTAFTER(Table2[[#This Row],[rxn name]],Table2[[#This Row],[b4 FWD/REV]]&amp;"_",,,,"FWD"),"-",,,,"FWD"),"")</f>
        <v/>
      </c>
      <c r="M697" s="1" t="str" cm="1">
        <f t="array" ref="M697">IF(Table2[[#This Row],[In GSM?]],_xlfn.SWITCH(Table2[[#This Row],[dir]],"FWD",Table2[[#This Row],[max]],"REV",-Table2[[#This Row],[min]])/1000,"")</f>
        <v/>
      </c>
      <c r="N697" s="1" t="str" cm="1">
        <f t="array" ref="N697">IF(Table2[[#This Row],[In GSM?]],_xlfn.SWITCH(Table2[[#This Row],[dir]],"FWD",Table2[[#This Row],[min]],"REV",-Table2[[#This Row],[max]])/1000,"")</f>
        <v/>
      </c>
      <c r="V697" s="5"/>
    </row>
    <row r="698" spans="1:22" ht="17" x14ac:dyDescent="0.25">
      <c r="A698" t="s">
        <v>1799</v>
      </c>
      <c r="B698">
        <v>-3.0470778986966498</v>
      </c>
      <c r="C698">
        <v>0</v>
      </c>
      <c r="E698" s="5" t="s">
        <v>456</v>
      </c>
      <c r="F698" s="1" t="str">
        <f t="shared" si="30"/>
        <v>PROWASTE-rt2239</v>
      </c>
      <c r="G698" s="1">
        <f t="shared" si="31"/>
        <v>0</v>
      </c>
      <c r="H698" s="1">
        <f t="shared" si="32"/>
        <v>0</v>
      </c>
      <c r="I698" s="1" t="b">
        <f>OR(LEFT(Table2[[#This Row],[rxn]],4)="RXN-",Table2[[#This Row],[rxn]]="BIOSYN-BIODILAERO")</f>
        <v>0</v>
      </c>
      <c r="J698" s="1" t="str">
        <f>IF(Table2[[#This Row],[In GSM?]],_xlfn.TEXTAFTER(Table2[[#This Row],[rxn]],"RXN-",,,,"BIOMASS_RT_CLIM"),"")</f>
        <v/>
      </c>
      <c r="K698" s="1" t="str">
        <f>IF(Table2[[#This Row],[In GSM?]],_xlfn.TEXTBEFORE(SUBSTITUTE(Table2[[#This Row],[rxn name]],"_REV-","_FWD-"),"_FWD-",,,,Table2[[#This Row],[rxn name]]),"")</f>
        <v/>
      </c>
      <c r="L698" s="1" t="str">
        <f>IF(Table2[[#This Row],[In GSM?]],_xlfn.TEXTBEFORE(_xlfn.TEXTAFTER(Table2[[#This Row],[rxn name]],Table2[[#This Row],[b4 FWD/REV]]&amp;"_",,,,"FWD"),"-",,,,"FWD"),"")</f>
        <v/>
      </c>
      <c r="M698" s="1" t="str" cm="1">
        <f t="array" ref="M698">IF(Table2[[#This Row],[In GSM?]],_xlfn.SWITCH(Table2[[#This Row],[dir]],"FWD",Table2[[#This Row],[max]],"REV",-Table2[[#This Row],[min]])/1000,"")</f>
        <v/>
      </c>
      <c r="N698" s="1" t="str" cm="1">
        <f t="array" ref="N698">IF(Table2[[#This Row],[In GSM?]],_xlfn.SWITCH(Table2[[#This Row],[dir]],"FWD",Table2[[#This Row],[min]],"REV",-Table2[[#This Row],[max]])/1000,"")</f>
        <v/>
      </c>
      <c r="V698" s="5"/>
    </row>
    <row r="699" spans="1:22" ht="17" x14ac:dyDescent="0.25">
      <c r="A699" t="s">
        <v>1800</v>
      </c>
      <c r="B699">
        <v>0</v>
      </c>
      <c r="C699">
        <v>4.3534814726293902</v>
      </c>
      <c r="E699" s="5" t="s">
        <v>457</v>
      </c>
      <c r="F699" s="1" t="str">
        <f t="shared" si="30"/>
        <v>PROWASTE-rt2245</v>
      </c>
      <c r="G699" s="1">
        <f t="shared" si="31"/>
        <v>0</v>
      </c>
      <c r="H699" s="1">
        <f t="shared" si="32"/>
        <v>0</v>
      </c>
      <c r="I699" s="1" t="b">
        <f>OR(LEFT(Table2[[#This Row],[rxn]],4)="RXN-",Table2[[#This Row],[rxn]]="BIOSYN-BIODILAERO")</f>
        <v>0</v>
      </c>
      <c r="J699" s="1" t="str">
        <f>IF(Table2[[#This Row],[In GSM?]],_xlfn.TEXTAFTER(Table2[[#This Row],[rxn]],"RXN-",,,,"BIOMASS_RT_CLIM"),"")</f>
        <v/>
      </c>
      <c r="K699" s="1" t="str">
        <f>IF(Table2[[#This Row],[In GSM?]],_xlfn.TEXTBEFORE(SUBSTITUTE(Table2[[#This Row],[rxn name]],"_REV-","_FWD-"),"_FWD-",,,,Table2[[#This Row],[rxn name]]),"")</f>
        <v/>
      </c>
      <c r="L699" s="1" t="str">
        <f>IF(Table2[[#This Row],[In GSM?]],_xlfn.TEXTBEFORE(_xlfn.TEXTAFTER(Table2[[#This Row],[rxn name]],Table2[[#This Row],[b4 FWD/REV]]&amp;"_",,,,"FWD"),"-",,,,"FWD"),"")</f>
        <v/>
      </c>
      <c r="M699" s="1" t="str" cm="1">
        <f t="array" ref="M699">IF(Table2[[#This Row],[In GSM?]],_xlfn.SWITCH(Table2[[#This Row],[dir]],"FWD",Table2[[#This Row],[max]],"REV",-Table2[[#This Row],[min]])/1000,"")</f>
        <v/>
      </c>
      <c r="N699" s="1" t="str" cm="1">
        <f t="array" ref="N699">IF(Table2[[#This Row],[In GSM?]],_xlfn.SWITCH(Table2[[#This Row],[dir]],"FWD",Table2[[#This Row],[min]],"REV",-Table2[[#This Row],[max]])/1000,"")</f>
        <v/>
      </c>
      <c r="V699" s="5"/>
    </row>
    <row r="700" spans="1:22" ht="17" x14ac:dyDescent="0.25">
      <c r="A700" t="s">
        <v>1801</v>
      </c>
      <c r="B700">
        <v>0</v>
      </c>
      <c r="C700">
        <v>0</v>
      </c>
      <c r="E700" s="5" t="s">
        <v>458</v>
      </c>
      <c r="F700" s="1" t="str">
        <f t="shared" si="30"/>
        <v>PROWASTE-rt2246</v>
      </c>
      <c r="G700" s="1">
        <f t="shared" si="31"/>
        <v>0</v>
      </c>
      <c r="H700" s="1">
        <f t="shared" si="32"/>
        <v>0</v>
      </c>
      <c r="I700" s="1" t="b">
        <f>OR(LEFT(Table2[[#This Row],[rxn]],4)="RXN-",Table2[[#This Row],[rxn]]="BIOSYN-BIODILAERO")</f>
        <v>0</v>
      </c>
      <c r="J700" s="1" t="str">
        <f>IF(Table2[[#This Row],[In GSM?]],_xlfn.TEXTAFTER(Table2[[#This Row],[rxn]],"RXN-",,,,"BIOMASS_RT_CLIM"),"")</f>
        <v/>
      </c>
      <c r="K700" s="1" t="str">
        <f>IF(Table2[[#This Row],[In GSM?]],_xlfn.TEXTBEFORE(SUBSTITUTE(Table2[[#This Row],[rxn name]],"_REV-","_FWD-"),"_FWD-",,,,Table2[[#This Row],[rxn name]]),"")</f>
        <v/>
      </c>
      <c r="L700" s="1" t="str">
        <f>IF(Table2[[#This Row],[In GSM?]],_xlfn.TEXTBEFORE(_xlfn.TEXTAFTER(Table2[[#This Row],[rxn name]],Table2[[#This Row],[b4 FWD/REV]]&amp;"_",,,,"FWD"),"-",,,,"FWD"),"")</f>
        <v/>
      </c>
      <c r="M700" s="1" t="str" cm="1">
        <f t="array" ref="M700">IF(Table2[[#This Row],[In GSM?]],_xlfn.SWITCH(Table2[[#This Row],[dir]],"FWD",Table2[[#This Row],[max]],"REV",-Table2[[#This Row],[min]])/1000,"")</f>
        <v/>
      </c>
      <c r="N700" s="1" t="str" cm="1">
        <f t="array" ref="N700">IF(Table2[[#This Row],[In GSM?]],_xlfn.SWITCH(Table2[[#This Row],[dir]],"FWD",Table2[[#This Row],[min]],"REV",-Table2[[#This Row],[max]])/1000,"")</f>
        <v/>
      </c>
      <c r="V700" s="5"/>
    </row>
    <row r="701" spans="1:22" ht="17" x14ac:dyDescent="0.25">
      <c r="A701" t="s">
        <v>1802</v>
      </c>
      <c r="B701">
        <v>2.5974299999999999E-2</v>
      </c>
      <c r="C701">
        <v>2.94842754640122</v>
      </c>
      <c r="E701" s="5" t="s">
        <v>459</v>
      </c>
      <c r="F701" s="1" t="str">
        <f t="shared" si="30"/>
        <v>PROWASTE-rt2265</v>
      </c>
      <c r="G701" s="1">
        <f t="shared" si="31"/>
        <v>0</v>
      </c>
      <c r="H701" s="1">
        <f t="shared" si="32"/>
        <v>0</v>
      </c>
      <c r="I701" s="1" t="b">
        <f>OR(LEFT(Table2[[#This Row],[rxn]],4)="RXN-",Table2[[#This Row],[rxn]]="BIOSYN-BIODILAERO")</f>
        <v>0</v>
      </c>
      <c r="J701" s="1" t="str">
        <f>IF(Table2[[#This Row],[In GSM?]],_xlfn.TEXTAFTER(Table2[[#This Row],[rxn]],"RXN-",,,,"BIOMASS_RT_CLIM"),"")</f>
        <v/>
      </c>
      <c r="K701" s="1" t="str">
        <f>IF(Table2[[#This Row],[In GSM?]],_xlfn.TEXTBEFORE(SUBSTITUTE(Table2[[#This Row],[rxn name]],"_REV-","_FWD-"),"_FWD-",,,,Table2[[#This Row],[rxn name]]),"")</f>
        <v/>
      </c>
      <c r="L701" s="1" t="str">
        <f>IF(Table2[[#This Row],[In GSM?]],_xlfn.TEXTBEFORE(_xlfn.TEXTAFTER(Table2[[#This Row],[rxn name]],Table2[[#This Row],[b4 FWD/REV]]&amp;"_",,,,"FWD"),"-",,,,"FWD"),"")</f>
        <v/>
      </c>
      <c r="M701" s="1" t="str" cm="1">
        <f t="array" ref="M701">IF(Table2[[#This Row],[In GSM?]],_xlfn.SWITCH(Table2[[#This Row],[dir]],"FWD",Table2[[#This Row],[max]],"REV",-Table2[[#This Row],[min]])/1000,"")</f>
        <v/>
      </c>
      <c r="N701" s="1" t="str" cm="1">
        <f t="array" ref="N701">IF(Table2[[#This Row],[In GSM?]],_xlfn.SWITCH(Table2[[#This Row],[dir]],"FWD",Table2[[#This Row],[min]],"REV",-Table2[[#This Row],[max]])/1000,"")</f>
        <v/>
      </c>
      <c r="V701" s="5"/>
    </row>
    <row r="702" spans="1:22" ht="17" x14ac:dyDescent="0.25">
      <c r="A702" t="s">
        <v>1803</v>
      </c>
      <c r="B702">
        <v>0</v>
      </c>
      <c r="C702">
        <v>0</v>
      </c>
      <c r="E702" s="5" t="s">
        <v>460</v>
      </c>
      <c r="F702" s="1" t="str">
        <f t="shared" si="30"/>
        <v>PROWASTE-rt2267</v>
      </c>
      <c r="G702" s="1">
        <f t="shared" si="31"/>
        <v>0</v>
      </c>
      <c r="H702" s="1">
        <f t="shared" si="32"/>
        <v>0</v>
      </c>
      <c r="I702" s="1" t="b">
        <f>OR(LEFT(Table2[[#This Row],[rxn]],4)="RXN-",Table2[[#This Row],[rxn]]="BIOSYN-BIODILAERO")</f>
        <v>0</v>
      </c>
      <c r="J702" s="1" t="str">
        <f>IF(Table2[[#This Row],[In GSM?]],_xlfn.TEXTAFTER(Table2[[#This Row],[rxn]],"RXN-",,,,"BIOMASS_RT_CLIM"),"")</f>
        <v/>
      </c>
      <c r="K702" s="1" t="str">
        <f>IF(Table2[[#This Row],[In GSM?]],_xlfn.TEXTBEFORE(SUBSTITUTE(Table2[[#This Row],[rxn name]],"_REV-","_FWD-"),"_FWD-",,,,Table2[[#This Row],[rxn name]]),"")</f>
        <v/>
      </c>
      <c r="L702" s="1" t="str">
        <f>IF(Table2[[#This Row],[In GSM?]],_xlfn.TEXTBEFORE(_xlfn.TEXTAFTER(Table2[[#This Row],[rxn name]],Table2[[#This Row],[b4 FWD/REV]]&amp;"_",,,,"FWD"),"-",,,,"FWD"),"")</f>
        <v/>
      </c>
      <c r="M702" s="1" t="str" cm="1">
        <f t="array" ref="M702">IF(Table2[[#This Row],[In GSM?]],_xlfn.SWITCH(Table2[[#This Row],[dir]],"FWD",Table2[[#This Row],[max]],"REV",-Table2[[#This Row],[min]])/1000,"")</f>
        <v/>
      </c>
      <c r="N702" s="1" t="str" cm="1">
        <f t="array" ref="N702">IF(Table2[[#This Row],[In GSM?]],_xlfn.SWITCH(Table2[[#This Row],[dir]],"FWD",Table2[[#This Row],[min]],"REV",-Table2[[#This Row],[max]])/1000,"")</f>
        <v/>
      </c>
      <c r="V702" s="5"/>
    </row>
    <row r="703" spans="1:22" ht="17" x14ac:dyDescent="0.25">
      <c r="A703" t="s">
        <v>1804</v>
      </c>
      <c r="B703">
        <v>0</v>
      </c>
      <c r="C703">
        <v>0</v>
      </c>
      <c r="E703" s="5" t="s">
        <v>461</v>
      </c>
      <c r="F703" s="1" t="str">
        <f t="shared" si="30"/>
        <v>PROWASTE-rt2279</v>
      </c>
      <c r="G703" s="1">
        <f t="shared" si="31"/>
        <v>0</v>
      </c>
      <c r="H703" s="1">
        <f t="shared" si="32"/>
        <v>0</v>
      </c>
      <c r="I703" s="1" t="b">
        <f>OR(LEFT(Table2[[#This Row],[rxn]],4)="RXN-",Table2[[#This Row],[rxn]]="BIOSYN-BIODILAERO")</f>
        <v>0</v>
      </c>
      <c r="J703" s="1" t="str">
        <f>IF(Table2[[#This Row],[In GSM?]],_xlfn.TEXTAFTER(Table2[[#This Row],[rxn]],"RXN-",,,,"BIOMASS_RT_CLIM"),"")</f>
        <v/>
      </c>
      <c r="K703" s="1" t="str">
        <f>IF(Table2[[#This Row],[In GSM?]],_xlfn.TEXTBEFORE(SUBSTITUTE(Table2[[#This Row],[rxn name]],"_REV-","_FWD-"),"_FWD-",,,,Table2[[#This Row],[rxn name]]),"")</f>
        <v/>
      </c>
      <c r="L703" s="1" t="str">
        <f>IF(Table2[[#This Row],[In GSM?]],_xlfn.TEXTBEFORE(_xlfn.TEXTAFTER(Table2[[#This Row],[rxn name]],Table2[[#This Row],[b4 FWD/REV]]&amp;"_",,,,"FWD"),"-",,,,"FWD"),"")</f>
        <v/>
      </c>
      <c r="M703" s="1" t="str" cm="1">
        <f t="array" ref="M703">IF(Table2[[#This Row],[In GSM?]],_xlfn.SWITCH(Table2[[#This Row],[dir]],"FWD",Table2[[#This Row],[max]],"REV",-Table2[[#This Row],[min]])/1000,"")</f>
        <v/>
      </c>
      <c r="N703" s="1" t="str" cm="1">
        <f t="array" ref="N703">IF(Table2[[#This Row],[In GSM?]],_xlfn.SWITCH(Table2[[#This Row],[dir]],"FWD",Table2[[#This Row],[min]],"REV",-Table2[[#This Row],[max]])/1000,"")</f>
        <v/>
      </c>
      <c r="V703" s="5"/>
    </row>
    <row r="704" spans="1:22" ht="17" x14ac:dyDescent="0.25">
      <c r="A704" t="s">
        <v>1805</v>
      </c>
      <c r="B704">
        <v>0</v>
      </c>
      <c r="C704">
        <v>0</v>
      </c>
      <c r="E704" s="5" t="s">
        <v>462</v>
      </c>
      <c r="F704" s="1" t="str">
        <f t="shared" si="30"/>
        <v>PROWASTE-rt2297_l</v>
      </c>
      <c r="G704" s="1">
        <f t="shared" si="31"/>
        <v>0</v>
      </c>
      <c r="H704" s="1">
        <f t="shared" si="32"/>
        <v>0</v>
      </c>
      <c r="I704" s="1" t="b">
        <f>OR(LEFT(Table2[[#This Row],[rxn]],4)="RXN-",Table2[[#This Row],[rxn]]="BIOSYN-BIODILAERO")</f>
        <v>0</v>
      </c>
      <c r="J704" s="1" t="str">
        <f>IF(Table2[[#This Row],[In GSM?]],_xlfn.TEXTAFTER(Table2[[#This Row],[rxn]],"RXN-",,,,"BIOMASS_RT_CLIM"),"")</f>
        <v/>
      </c>
      <c r="K704" s="1" t="str">
        <f>IF(Table2[[#This Row],[In GSM?]],_xlfn.TEXTBEFORE(SUBSTITUTE(Table2[[#This Row],[rxn name]],"_REV-","_FWD-"),"_FWD-",,,,Table2[[#This Row],[rxn name]]),"")</f>
        <v/>
      </c>
      <c r="L704" s="1" t="str">
        <f>IF(Table2[[#This Row],[In GSM?]],_xlfn.TEXTBEFORE(_xlfn.TEXTAFTER(Table2[[#This Row],[rxn name]],Table2[[#This Row],[b4 FWD/REV]]&amp;"_",,,,"FWD"),"-",,,,"FWD"),"")</f>
        <v/>
      </c>
      <c r="M704" s="1" t="str" cm="1">
        <f t="array" ref="M704">IF(Table2[[#This Row],[In GSM?]],_xlfn.SWITCH(Table2[[#This Row],[dir]],"FWD",Table2[[#This Row],[max]],"REV",-Table2[[#This Row],[min]])/1000,"")</f>
        <v/>
      </c>
      <c r="N704" s="1" t="str" cm="1">
        <f t="array" ref="N704">IF(Table2[[#This Row],[In GSM?]],_xlfn.SWITCH(Table2[[#This Row],[dir]],"FWD",Table2[[#This Row],[min]],"REV",-Table2[[#This Row],[max]])/1000,"")</f>
        <v/>
      </c>
      <c r="V704" s="5"/>
    </row>
    <row r="705" spans="1:22" ht="17" x14ac:dyDescent="0.25">
      <c r="A705" t="s">
        <v>1806</v>
      </c>
      <c r="B705">
        <v>0</v>
      </c>
      <c r="C705">
        <v>0</v>
      </c>
      <c r="E705" s="5" t="s">
        <v>463</v>
      </c>
      <c r="F705" s="1" t="str">
        <f t="shared" si="30"/>
        <v>PROWASTE-rt2297_rm</v>
      </c>
      <c r="G705" s="1">
        <f t="shared" si="31"/>
        <v>0</v>
      </c>
      <c r="H705" s="1">
        <f t="shared" si="32"/>
        <v>0</v>
      </c>
      <c r="I705" s="1" t="b">
        <f>OR(LEFT(Table2[[#This Row],[rxn]],4)="RXN-",Table2[[#This Row],[rxn]]="BIOSYN-BIODILAERO")</f>
        <v>0</v>
      </c>
      <c r="J705" s="1" t="str">
        <f>IF(Table2[[#This Row],[In GSM?]],_xlfn.TEXTAFTER(Table2[[#This Row],[rxn]],"RXN-",,,,"BIOMASS_RT_CLIM"),"")</f>
        <v/>
      </c>
      <c r="K705" s="1" t="str">
        <f>IF(Table2[[#This Row],[In GSM?]],_xlfn.TEXTBEFORE(SUBSTITUTE(Table2[[#This Row],[rxn name]],"_REV-","_FWD-"),"_FWD-",,,,Table2[[#This Row],[rxn name]]),"")</f>
        <v/>
      </c>
      <c r="L705" s="1" t="str">
        <f>IF(Table2[[#This Row],[In GSM?]],_xlfn.TEXTBEFORE(_xlfn.TEXTAFTER(Table2[[#This Row],[rxn name]],Table2[[#This Row],[b4 FWD/REV]]&amp;"_",,,,"FWD"),"-",,,,"FWD"),"")</f>
        <v/>
      </c>
      <c r="M705" s="1" t="str" cm="1">
        <f t="array" ref="M705">IF(Table2[[#This Row],[In GSM?]],_xlfn.SWITCH(Table2[[#This Row],[dir]],"FWD",Table2[[#This Row],[max]],"REV",-Table2[[#This Row],[min]])/1000,"")</f>
        <v/>
      </c>
      <c r="N705" s="1" t="str" cm="1">
        <f t="array" ref="N705">IF(Table2[[#This Row],[In GSM?]],_xlfn.SWITCH(Table2[[#This Row],[dir]],"FWD",Table2[[#This Row],[min]],"REV",-Table2[[#This Row],[max]])/1000,"")</f>
        <v/>
      </c>
      <c r="V705" s="5"/>
    </row>
    <row r="706" spans="1:22" ht="17" x14ac:dyDescent="0.25">
      <c r="A706" t="s">
        <v>1807</v>
      </c>
      <c r="B706">
        <v>0</v>
      </c>
      <c r="C706">
        <v>0</v>
      </c>
      <c r="E706" s="5" t="s">
        <v>464</v>
      </c>
      <c r="F706" s="1" t="str">
        <f t="shared" ref="F706:F769" si="33">_xlfn.TEXTBEFORE(E706," ")</f>
        <v>PROWASTE-rt2305</v>
      </c>
      <c r="G706" s="1">
        <f t="shared" ref="G706:G769" si="34">_xlfn.NUMBERVALUE(SUBSTITUTE(_xlfn.TEXTBEFORE(_xlfn.TEXTAFTER(E706," ")," ",-1)," ",""))</f>
        <v>0</v>
      </c>
      <c r="H706" s="1">
        <f t="shared" ref="H706:H769" si="35">_xlfn.NUMBERVALUE(_xlfn.TEXTAFTER(E706," ",-1))</f>
        <v>0</v>
      </c>
      <c r="I706" s="1" t="b">
        <f>OR(LEFT(Table2[[#This Row],[rxn]],4)="RXN-",Table2[[#This Row],[rxn]]="BIOSYN-BIODILAERO")</f>
        <v>0</v>
      </c>
      <c r="J706" s="1" t="str">
        <f>IF(Table2[[#This Row],[In GSM?]],_xlfn.TEXTAFTER(Table2[[#This Row],[rxn]],"RXN-",,,,"BIOMASS_RT_CLIM"),"")</f>
        <v/>
      </c>
      <c r="K706" s="1" t="str">
        <f>IF(Table2[[#This Row],[In GSM?]],_xlfn.TEXTBEFORE(SUBSTITUTE(Table2[[#This Row],[rxn name]],"_REV-","_FWD-"),"_FWD-",,,,Table2[[#This Row],[rxn name]]),"")</f>
        <v/>
      </c>
      <c r="L706" s="1" t="str">
        <f>IF(Table2[[#This Row],[In GSM?]],_xlfn.TEXTBEFORE(_xlfn.TEXTAFTER(Table2[[#This Row],[rxn name]],Table2[[#This Row],[b4 FWD/REV]]&amp;"_",,,,"FWD"),"-",,,,"FWD"),"")</f>
        <v/>
      </c>
      <c r="M706" s="1" t="str" cm="1">
        <f t="array" ref="M706">IF(Table2[[#This Row],[In GSM?]],_xlfn.SWITCH(Table2[[#This Row],[dir]],"FWD",Table2[[#This Row],[max]],"REV",-Table2[[#This Row],[min]])/1000,"")</f>
        <v/>
      </c>
      <c r="N706" s="1" t="str" cm="1">
        <f t="array" ref="N706">IF(Table2[[#This Row],[In GSM?]],_xlfn.SWITCH(Table2[[#This Row],[dir]],"FWD",Table2[[#This Row],[min]],"REV",-Table2[[#This Row],[max]])/1000,"")</f>
        <v/>
      </c>
      <c r="V706" s="5"/>
    </row>
    <row r="707" spans="1:22" ht="17" x14ac:dyDescent="0.25">
      <c r="A707" t="s">
        <v>1808</v>
      </c>
      <c r="B707">
        <v>0</v>
      </c>
      <c r="C707">
        <v>0</v>
      </c>
      <c r="E707" s="5" t="s">
        <v>465</v>
      </c>
      <c r="F707" s="1" t="str">
        <f t="shared" si="33"/>
        <v>PROWASTE-rt2306</v>
      </c>
      <c r="G707" s="1">
        <f t="shared" si="34"/>
        <v>0</v>
      </c>
      <c r="H707" s="1">
        <f t="shared" si="35"/>
        <v>0</v>
      </c>
      <c r="I707" s="1" t="b">
        <f>OR(LEFT(Table2[[#This Row],[rxn]],4)="RXN-",Table2[[#This Row],[rxn]]="BIOSYN-BIODILAERO")</f>
        <v>0</v>
      </c>
      <c r="J707" s="1" t="str">
        <f>IF(Table2[[#This Row],[In GSM?]],_xlfn.TEXTAFTER(Table2[[#This Row],[rxn]],"RXN-",,,,"BIOMASS_RT_CLIM"),"")</f>
        <v/>
      </c>
      <c r="K707" s="1" t="str">
        <f>IF(Table2[[#This Row],[In GSM?]],_xlfn.TEXTBEFORE(SUBSTITUTE(Table2[[#This Row],[rxn name]],"_REV-","_FWD-"),"_FWD-",,,,Table2[[#This Row],[rxn name]]),"")</f>
        <v/>
      </c>
      <c r="L707" s="1" t="str">
        <f>IF(Table2[[#This Row],[In GSM?]],_xlfn.TEXTBEFORE(_xlfn.TEXTAFTER(Table2[[#This Row],[rxn name]],Table2[[#This Row],[b4 FWD/REV]]&amp;"_",,,,"FWD"),"-",,,,"FWD"),"")</f>
        <v/>
      </c>
      <c r="M707" s="1" t="str" cm="1">
        <f t="array" ref="M707">IF(Table2[[#This Row],[In GSM?]],_xlfn.SWITCH(Table2[[#This Row],[dir]],"FWD",Table2[[#This Row],[max]],"REV",-Table2[[#This Row],[min]])/1000,"")</f>
        <v/>
      </c>
      <c r="N707" s="1" t="str" cm="1">
        <f t="array" ref="N707">IF(Table2[[#This Row],[In GSM?]],_xlfn.SWITCH(Table2[[#This Row],[dir]],"FWD",Table2[[#This Row],[min]],"REV",-Table2[[#This Row],[max]])/1000,"")</f>
        <v/>
      </c>
      <c r="V707" s="5"/>
    </row>
    <row r="708" spans="1:22" ht="17" x14ac:dyDescent="0.25">
      <c r="A708" t="s">
        <v>1809</v>
      </c>
      <c r="B708">
        <v>-1.5879719477219201</v>
      </c>
      <c r="C708">
        <v>154.555745737607</v>
      </c>
      <c r="E708" s="5" t="s">
        <v>466</v>
      </c>
      <c r="F708" s="1" t="str">
        <f t="shared" si="33"/>
        <v>PROWASTE-rt2309</v>
      </c>
      <c r="G708" s="1">
        <f t="shared" si="34"/>
        <v>0</v>
      </c>
      <c r="H708" s="1">
        <f t="shared" si="35"/>
        <v>0</v>
      </c>
      <c r="I708" s="1" t="b">
        <f>OR(LEFT(Table2[[#This Row],[rxn]],4)="RXN-",Table2[[#This Row],[rxn]]="BIOSYN-BIODILAERO")</f>
        <v>0</v>
      </c>
      <c r="J708" s="1" t="str">
        <f>IF(Table2[[#This Row],[In GSM?]],_xlfn.TEXTAFTER(Table2[[#This Row],[rxn]],"RXN-",,,,"BIOMASS_RT_CLIM"),"")</f>
        <v/>
      </c>
      <c r="K708" s="1" t="str">
        <f>IF(Table2[[#This Row],[In GSM?]],_xlfn.TEXTBEFORE(SUBSTITUTE(Table2[[#This Row],[rxn name]],"_REV-","_FWD-"),"_FWD-",,,,Table2[[#This Row],[rxn name]]),"")</f>
        <v/>
      </c>
      <c r="L708" s="1" t="str">
        <f>IF(Table2[[#This Row],[In GSM?]],_xlfn.TEXTBEFORE(_xlfn.TEXTAFTER(Table2[[#This Row],[rxn name]],Table2[[#This Row],[b4 FWD/REV]]&amp;"_",,,,"FWD"),"-",,,,"FWD"),"")</f>
        <v/>
      </c>
      <c r="M708" s="1" t="str" cm="1">
        <f t="array" ref="M708">IF(Table2[[#This Row],[In GSM?]],_xlfn.SWITCH(Table2[[#This Row],[dir]],"FWD",Table2[[#This Row],[max]],"REV",-Table2[[#This Row],[min]])/1000,"")</f>
        <v/>
      </c>
      <c r="N708" s="1" t="str" cm="1">
        <f t="array" ref="N708">IF(Table2[[#This Row],[In GSM?]],_xlfn.SWITCH(Table2[[#This Row],[dir]],"FWD",Table2[[#This Row],[min]],"REV",-Table2[[#This Row],[max]])/1000,"")</f>
        <v/>
      </c>
      <c r="V708" s="5"/>
    </row>
    <row r="709" spans="1:22" ht="17" x14ac:dyDescent="0.25">
      <c r="A709" t="s">
        <v>1810</v>
      </c>
      <c r="B709">
        <v>0</v>
      </c>
      <c r="C709">
        <v>0</v>
      </c>
      <c r="E709" s="5" t="s">
        <v>467</v>
      </c>
      <c r="F709" s="1" t="str">
        <f t="shared" si="33"/>
        <v>PROWASTE-rt2312</v>
      </c>
      <c r="G709" s="1">
        <f t="shared" si="34"/>
        <v>0</v>
      </c>
      <c r="H709" s="1">
        <f t="shared" si="35"/>
        <v>0</v>
      </c>
      <c r="I709" s="1" t="b">
        <f>OR(LEFT(Table2[[#This Row],[rxn]],4)="RXN-",Table2[[#This Row],[rxn]]="BIOSYN-BIODILAERO")</f>
        <v>0</v>
      </c>
      <c r="J709" s="1" t="str">
        <f>IF(Table2[[#This Row],[In GSM?]],_xlfn.TEXTAFTER(Table2[[#This Row],[rxn]],"RXN-",,,,"BIOMASS_RT_CLIM"),"")</f>
        <v/>
      </c>
      <c r="K709" s="1" t="str">
        <f>IF(Table2[[#This Row],[In GSM?]],_xlfn.TEXTBEFORE(SUBSTITUTE(Table2[[#This Row],[rxn name]],"_REV-","_FWD-"),"_FWD-",,,,Table2[[#This Row],[rxn name]]),"")</f>
        <v/>
      </c>
      <c r="L709" s="1" t="str">
        <f>IF(Table2[[#This Row],[In GSM?]],_xlfn.TEXTBEFORE(_xlfn.TEXTAFTER(Table2[[#This Row],[rxn name]],Table2[[#This Row],[b4 FWD/REV]]&amp;"_",,,,"FWD"),"-",,,,"FWD"),"")</f>
        <v/>
      </c>
      <c r="M709" s="1" t="str" cm="1">
        <f t="array" ref="M709">IF(Table2[[#This Row],[In GSM?]],_xlfn.SWITCH(Table2[[#This Row],[dir]],"FWD",Table2[[#This Row],[max]],"REV",-Table2[[#This Row],[min]])/1000,"")</f>
        <v/>
      </c>
      <c r="N709" s="1" t="str" cm="1">
        <f t="array" ref="N709">IF(Table2[[#This Row],[In GSM?]],_xlfn.SWITCH(Table2[[#This Row],[dir]],"FWD",Table2[[#This Row],[min]],"REV",-Table2[[#This Row],[max]])/1000,"")</f>
        <v/>
      </c>
      <c r="V709" s="5"/>
    </row>
    <row r="710" spans="1:22" ht="17" x14ac:dyDescent="0.25">
      <c r="A710" t="s">
        <v>1811</v>
      </c>
      <c r="B710">
        <v>0</v>
      </c>
      <c r="C710">
        <v>999.78165909999996</v>
      </c>
      <c r="E710" s="5" t="s">
        <v>468</v>
      </c>
      <c r="F710" s="1" t="str">
        <f t="shared" si="33"/>
        <v>PROWASTE-rt2317</v>
      </c>
      <c r="G710" s="1">
        <f t="shared" si="34"/>
        <v>0</v>
      </c>
      <c r="H710" s="1">
        <f t="shared" si="35"/>
        <v>0</v>
      </c>
      <c r="I710" s="1" t="b">
        <f>OR(LEFT(Table2[[#This Row],[rxn]],4)="RXN-",Table2[[#This Row],[rxn]]="BIOSYN-BIODILAERO")</f>
        <v>0</v>
      </c>
      <c r="J710" s="1" t="str">
        <f>IF(Table2[[#This Row],[In GSM?]],_xlfn.TEXTAFTER(Table2[[#This Row],[rxn]],"RXN-",,,,"BIOMASS_RT_CLIM"),"")</f>
        <v/>
      </c>
      <c r="K710" s="1" t="str">
        <f>IF(Table2[[#This Row],[In GSM?]],_xlfn.TEXTBEFORE(SUBSTITUTE(Table2[[#This Row],[rxn name]],"_REV-","_FWD-"),"_FWD-",,,,Table2[[#This Row],[rxn name]]),"")</f>
        <v/>
      </c>
      <c r="L710" s="1" t="str">
        <f>IF(Table2[[#This Row],[In GSM?]],_xlfn.TEXTBEFORE(_xlfn.TEXTAFTER(Table2[[#This Row],[rxn name]],Table2[[#This Row],[b4 FWD/REV]]&amp;"_",,,,"FWD"),"-",,,,"FWD"),"")</f>
        <v/>
      </c>
      <c r="M710" s="1" t="str" cm="1">
        <f t="array" ref="M710">IF(Table2[[#This Row],[In GSM?]],_xlfn.SWITCH(Table2[[#This Row],[dir]],"FWD",Table2[[#This Row],[max]],"REV",-Table2[[#This Row],[min]])/1000,"")</f>
        <v/>
      </c>
      <c r="N710" s="1" t="str" cm="1">
        <f t="array" ref="N710">IF(Table2[[#This Row],[In GSM?]],_xlfn.SWITCH(Table2[[#This Row],[dir]],"FWD",Table2[[#This Row],[min]],"REV",-Table2[[#This Row],[max]])/1000,"")</f>
        <v/>
      </c>
      <c r="V710" s="5"/>
    </row>
    <row r="711" spans="1:22" ht="17" x14ac:dyDescent="0.25">
      <c r="A711" t="s">
        <v>1812</v>
      </c>
      <c r="B711">
        <v>0</v>
      </c>
      <c r="C711">
        <v>0</v>
      </c>
      <c r="E711" s="5" t="s">
        <v>469</v>
      </c>
      <c r="F711" s="1" t="str">
        <f t="shared" si="33"/>
        <v>PROWASTE-rt2336</v>
      </c>
      <c r="G711" s="1">
        <f t="shared" si="34"/>
        <v>0</v>
      </c>
      <c r="H711" s="1">
        <f t="shared" si="35"/>
        <v>0</v>
      </c>
      <c r="I711" s="1" t="b">
        <f>OR(LEFT(Table2[[#This Row],[rxn]],4)="RXN-",Table2[[#This Row],[rxn]]="BIOSYN-BIODILAERO")</f>
        <v>0</v>
      </c>
      <c r="J711" s="1" t="str">
        <f>IF(Table2[[#This Row],[In GSM?]],_xlfn.TEXTAFTER(Table2[[#This Row],[rxn]],"RXN-",,,,"BIOMASS_RT_CLIM"),"")</f>
        <v/>
      </c>
      <c r="K711" s="1" t="str">
        <f>IF(Table2[[#This Row],[In GSM?]],_xlfn.TEXTBEFORE(SUBSTITUTE(Table2[[#This Row],[rxn name]],"_REV-","_FWD-"),"_FWD-",,,,Table2[[#This Row],[rxn name]]),"")</f>
        <v/>
      </c>
      <c r="L711" s="1" t="str">
        <f>IF(Table2[[#This Row],[In GSM?]],_xlfn.TEXTBEFORE(_xlfn.TEXTAFTER(Table2[[#This Row],[rxn name]],Table2[[#This Row],[b4 FWD/REV]]&amp;"_",,,,"FWD"),"-",,,,"FWD"),"")</f>
        <v/>
      </c>
      <c r="M711" s="1" t="str" cm="1">
        <f t="array" ref="M711">IF(Table2[[#This Row],[In GSM?]],_xlfn.SWITCH(Table2[[#This Row],[dir]],"FWD",Table2[[#This Row],[max]],"REV",-Table2[[#This Row],[min]])/1000,"")</f>
        <v/>
      </c>
      <c r="N711" s="1" t="str" cm="1">
        <f t="array" ref="N711">IF(Table2[[#This Row],[In GSM?]],_xlfn.SWITCH(Table2[[#This Row],[dir]],"FWD",Table2[[#This Row],[min]],"REV",-Table2[[#This Row],[max]])/1000,"")</f>
        <v/>
      </c>
      <c r="V711" s="5"/>
    </row>
    <row r="712" spans="1:22" ht="17" x14ac:dyDescent="0.25">
      <c r="A712" t="s">
        <v>1813</v>
      </c>
      <c r="B712">
        <v>0</v>
      </c>
      <c r="C712">
        <v>0</v>
      </c>
      <c r="E712" s="5" t="s">
        <v>470</v>
      </c>
      <c r="F712" s="1" t="str">
        <f t="shared" si="33"/>
        <v>PROWASTE-rt2348</v>
      </c>
      <c r="G712" s="1">
        <f t="shared" si="34"/>
        <v>0</v>
      </c>
      <c r="H712" s="1">
        <f t="shared" si="35"/>
        <v>0</v>
      </c>
      <c r="I712" s="1" t="b">
        <f>OR(LEFT(Table2[[#This Row],[rxn]],4)="RXN-",Table2[[#This Row],[rxn]]="BIOSYN-BIODILAERO")</f>
        <v>0</v>
      </c>
      <c r="J712" s="1" t="str">
        <f>IF(Table2[[#This Row],[In GSM?]],_xlfn.TEXTAFTER(Table2[[#This Row],[rxn]],"RXN-",,,,"BIOMASS_RT_CLIM"),"")</f>
        <v/>
      </c>
      <c r="K712" s="1" t="str">
        <f>IF(Table2[[#This Row],[In GSM?]],_xlfn.TEXTBEFORE(SUBSTITUTE(Table2[[#This Row],[rxn name]],"_REV-","_FWD-"),"_FWD-",,,,Table2[[#This Row],[rxn name]]),"")</f>
        <v/>
      </c>
      <c r="L712" s="1" t="str">
        <f>IF(Table2[[#This Row],[In GSM?]],_xlfn.TEXTBEFORE(_xlfn.TEXTAFTER(Table2[[#This Row],[rxn name]],Table2[[#This Row],[b4 FWD/REV]]&amp;"_",,,,"FWD"),"-",,,,"FWD"),"")</f>
        <v/>
      </c>
      <c r="M712" s="1" t="str" cm="1">
        <f t="array" ref="M712">IF(Table2[[#This Row],[In GSM?]],_xlfn.SWITCH(Table2[[#This Row],[dir]],"FWD",Table2[[#This Row],[max]],"REV",-Table2[[#This Row],[min]])/1000,"")</f>
        <v/>
      </c>
      <c r="N712" s="1" t="str" cm="1">
        <f t="array" ref="N712">IF(Table2[[#This Row],[In GSM?]],_xlfn.SWITCH(Table2[[#This Row],[dir]],"FWD",Table2[[#This Row],[min]],"REV",-Table2[[#This Row],[max]])/1000,"")</f>
        <v/>
      </c>
      <c r="V712" s="5"/>
    </row>
    <row r="713" spans="1:22" ht="17" x14ac:dyDescent="0.25">
      <c r="A713" t="s">
        <v>1814</v>
      </c>
      <c r="B713">
        <v>0.64579470000002703</v>
      </c>
      <c r="C713">
        <v>52.288001193043101</v>
      </c>
      <c r="E713" s="5" t="s">
        <v>471</v>
      </c>
      <c r="F713" s="1" t="str">
        <f t="shared" si="33"/>
        <v>PROWASTE-rt2354</v>
      </c>
      <c r="G713" s="1">
        <f t="shared" si="34"/>
        <v>0</v>
      </c>
      <c r="H713" s="1">
        <f t="shared" si="35"/>
        <v>0</v>
      </c>
      <c r="I713" s="1" t="b">
        <f>OR(LEFT(Table2[[#This Row],[rxn]],4)="RXN-",Table2[[#This Row],[rxn]]="BIOSYN-BIODILAERO")</f>
        <v>0</v>
      </c>
      <c r="J713" s="1" t="str">
        <f>IF(Table2[[#This Row],[In GSM?]],_xlfn.TEXTAFTER(Table2[[#This Row],[rxn]],"RXN-",,,,"BIOMASS_RT_CLIM"),"")</f>
        <v/>
      </c>
      <c r="K713" s="1" t="str">
        <f>IF(Table2[[#This Row],[In GSM?]],_xlfn.TEXTBEFORE(SUBSTITUTE(Table2[[#This Row],[rxn name]],"_REV-","_FWD-"),"_FWD-",,,,Table2[[#This Row],[rxn name]]),"")</f>
        <v/>
      </c>
      <c r="L713" s="1" t="str">
        <f>IF(Table2[[#This Row],[In GSM?]],_xlfn.TEXTBEFORE(_xlfn.TEXTAFTER(Table2[[#This Row],[rxn name]],Table2[[#This Row],[b4 FWD/REV]]&amp;"_",,,,"FWD"),"-",,,,"FWD"),"")</f>
        <v/>
      </c>
      <c r="M713" s="1" t="str" cm="1">
        <f t="array" ref="M713">IF(Table2[[#This Row],[In GSM?]],_xlfn.SWITCH(Table2[[#This Row],[dir]],"FWD",Table2[[#This Row],[max]],"REV",-Table2[[#This Row],[min]])/1000,"")</f>
        <v/>
      </c>
      <c r="N713" s="1" t="str" cm="1">
        <f t="array" ref="N713">IF(Table2[[#This Row],[In GSM?]],_xlfn.SWITCH(Table2[[#This Row],[dir]],"FWD",Table2[[#This Row],[min]],"REV",-Table2[[#This Row],[max]])/1000,"")</f>
        <v/>
      </c>
      <c r="V713" s="5"/>
    </row>
    <row r="714" spans="1:22" ht="17" x14ac:dyDescent="0.25">
      <c r="A714" t="s">
        <v>1815</v>
      </c>
      <c r="B714">
        <v>0</v>
      </c>
      <c r="C714">
        <v>78.866157543805599</v>
      </c>
      <c r="E714" s="5" t="s">
        <v>472</v>
      </c>
      <c r="F714" s="1" t="str">
        <f t="shared" si="33"/>
        <v>PROWASTE-rt2385</v>
      </c>
      <c r="G714" s="1">
        <f t="shared" si="34"/>
        <v>0</v>
      </c>
      <c r="H714" s="1">
        <f t="shared" si="35"/>
        <v>0</v>
      </c>
      <c r="I714" s="1" t="b">
        <f>OR(LEFT(Table2[[#This Row],[rxn]],4)="RXN-",Table2[[#This Row],[rxn]]="BIOSYN-BIODILAERO")</f>
        <v>0</v>
      </c>
      <c r="J714" s="1" t="str">
        <f>IF(Table2[[#This Row],[In GSM?]],_xlfn.TEXTAFTER(Table2[[#This Row],[rxn]],"RXN-",,,,"BIOMASS_RT_CLIM"),"")</f>
        <v/>
      </c>
      <c r="K714" s="1" t="str">
        <f>IF(Table2[[#This Row],[In GSM?]],_xlfn.TEXTBEFORE(SUBSTITUTE(Table2[[#This Row],[rxn name]],"_REV-","_FWD-"),"_FWD-",,,,Table2[[#This Row],[rxn name]]),"")</f>
        <v/>
      </c>
      <c r="L714" s="1" t="str">
        <f>IF(Table2[[#This Row],[In GSM?]],_xlfn.TEXTBEFORE(_xlfn.TEXTAFTER(Table2[[#This Row],[rxn name]],Table2[[#This Row],[b4 FWD/REV]]&amp;"_",,,,"FWD"),"-",,,,"FWD"),"")</f>
        <v/>
      </c>
      <c r="M714" s="1" t="str" cm="1">
        <f t="array" ref="M714">IF(Table2[[#This Row],[In GSM?]],_xlfn.SWITCH(Table2[[#This Row],[dir]],"FWD",Table2[[#This Row],[max]],"REV",-Table2[[#This Row],[min]])/1000,"")</f>
        <v/>
      </c>
      <c r="N714" s="1" t="str" cm="1">
        <f t="array" ref="N714">IF(Table2[[#This Row],[In GSM?]],_xlfn.SWITCH(Table2[[#This Row],[dir]],"FWD",Table2[[#This Row],[min]],"REV",-Table2[[#This Row],[max]])/1000,"")</f>
        <v/>
      </c>
      <c r="V714" s="5"/>
    </row>
    <row r="715" spans="1:22" ht="17" x14ac:dyDescent="0.25">
      <c r="A715" t="s">
        <v>1816</v>
      </c>
      <c r="B715">
        <v>0</v>
      </c>
      <c r="C715">
        <v>50.261724962532497</v>
      </c>
      <c r="E715" s="5" t="s">
        <v>473</v>
      </c>
      <c r="F715" s="1" t="str">
        <f t="shared" si="33"/>
        <v>PROWASTE-rt2393</v>
      </c>
      <c r="G715" s="1">
        <f t="shared" si="34"/>
        <v>0</v>
      </c>
      <c r="H715" s="1">
        <f t="shared" si="35"/>
        <v>0</v>
      </c>
      <c r="I715" s="1" t="b">
        <f>OR(LEFT(Table2[[#This Row],[rxn]],4)="RXN-",Table2[[#This Row],[rxn]]="BIOSYN-BIODILAERO")</f>
        <v>0</v>
      </c>
      <c r="J715" s="1" t="str">
        <f>IF(Table2[[#This Row],[In GSM?]],_xlfn.TEXTAFTER(Table2[[#This Row],[rxn]],"RXN-",,,,"BIOMASS_RT_CLIM"),"")</f>
        <v/>
      </c>
      <c r="K715" s="1" t="str">
        <f>IF(Table2[[#This Row],[In GSM?]],_xlfn.TEXTBEFORE(SUBSTITUTE(Table2[[#This Row],[rxn name]],"_REV-","_FWD-"),"_FWD-",,,,Table2[[#This Row],[rxn name]]),"")</f>
        <v/>
      </c>
      <c r="L715" s="1" t="str">
        <f>IF(Table2[[#This Row],[In GSM?]],_xlfn.TEXTBEFORE(_xlfn.TEXTAFTER(Table2[[#This Row],[rxn name]],Table2[[#This Row],[b4 FWD/REV]]&amp;"_",,,,"FWD"),"-",,,,"FWD"),"")</f>
        <v/>
      </c>
      <c r="M715" s="1" t="str" cm="1">
        <f t="array" ref="M715">IF(Table2[[#This Row],[In GSM?]],_xlfn.SWITCH(Table2[[#This Row],[dir]],"FWD",Table2[[#This Row],[max]],"REV",-Table2[[#This Row],[min]])/1000,"")</f>
        <v/>
      </c>
      <c r="N715" s="1" t="str" cm="1">
        <f t="array" ref="N715">IF(Table2[[#This Row],[In GSM?]],_xlfn.SWITCH(Table2[[#This Row],[dir]],"FWD",Table2[[#This Row],[min]],"REV",-Table2[[#This Row],[max]])/1000,"")</f>
        <v/>
      </c>
      <c r="V715" s="5"/>
    </row>
    <row r="716" spans="1:22" ht="17" x14ac:dyDescent="0.25">
      <c r="A716" t="s">
        <v>1817</v>
      </c>
      <c r="B716">
        <v>0</v>
      </c>
      <c r="C716">
        <v>50.406917462534302</v>
      </c>
      <c r="E716" s="5" t="s">
        <v>474</v>
      </c>
      <c r="F716" s="1" t="str">
        <f t="shared" si="33"/>
        <v>PROWASTE-rt2404</v>
      </c>
      <c r="G716" s="1">
        <f t="shared" si="34"/>
        <v>0</v>
      </c>
      <c r="H716" s="1">
        <f t="shared" si="35"/>
        <v>0</v>
      </c>
      <c r="I716" s="1" t="b">
        <f>OR(LEFT(Table2[[#This Row],[rxn]],4)="RXN-",Table2[[#This Row],[rxn]]="BIOSYN-BIODILAERO")</f>
        <v>0</v>
      </c>
      <c r="J716" s="1" t="str">
        <f>IF(Table2[[#This Row],[In GSM?]],_xlfn.TEXTAFTER(Table2[[#This Row],[rxn]],"RXN-",,,,"BIOMASS_RT_CLIM"),"")</f>
        <v/>
      </c>
      <c r="K716" s="1" t="str">
        <f>IF(Table2[[#This Row],[In GSM?]],_xlfn.TEXTBEFORE(SUBSTITUTE(Table2[[#This Row],[rxn name]],"_REV-","_FWD-"),"_FWD-",,,,Table2[[#This Row],[rxn name]]),"")</f>
        <v/>
      </c>
      <c r="L716" s="1" t="str">
        <f>IF(Table2[[#This Row],[In GSM?]],_xlfn.TEXTBEFORE(_xlfn.TEXTAFTER(Table2[[#This Row],[rxn name]],Table2[[#This Row],[b4 FWD/REV]]&amp;"_",,,,"FWD"),"-",,,,"FWD"),"")</f>
        <v/>
      </c>
      <c r="M716" s="1" t="str" cm="1">
        <f t="array" ref="M716">IF(Table2[[#This Row],[In GSM?]],_xlfn.SWITCH(Table2[[#This Row],[dir]],"FWD",Table2[[#This Row],[max]],"REV",-Table2[[#This Row],[min]])/1000,"")</f>
        <v/>
      </c>
      <c r="N716" s="1" t="str" cm="1">
        <f t="array" ref="N716">IF(Table2[[#This Row],[In GSM?]],_xlfn.SWITCH(Table2[[#This Row],[dir]],"FWD",Table2[[#This Row],[min]],"REV",-Table2[[#This Row],[max]])/1000,"")</f>
        <v/>
      </c>
      <c r="V716" s="5"/>
    </row>
    <row r="717" spans="1:22" ht="17" x14ac:dyDescent="0.25">
      <c r="A717" t="s">
        <v>1818</v>
      </c>
      <c r="B717">
        <v>0</v>
      </c>
      <c r="C717">
        <v>0</v>
      </c>
      <c r="E717" s="5" t="s">
        <v>475</v>
      </c>
      <c r="F717" s="1" t="str">
        <f t="shared" si="33"/>
        <v>PROWASTE-rt2416</v>
      </c>
      <c r="G717" s="1">
        <f t="shared" si="34"/>
        <v>0</v>
      </c>
      <c r="H717" s="1">
        <f t="shared" si="35"/>
        <v>0</v>
      </c>
      <c r="I717" s="1" t="b">
        <f>OR(LEFT(Table2[[#This Row],[rxn]],4)="RXN-",Table2[[#This Row],[rxn]]="BIOSYN-BIODILAERO")</f>
        <v>0</v>
      </c>
      <c r="J717" s="1" t="str">
        <f>IF(Table2[[#This Row],[In GSM?]],_xlfn.TEXTAFTER(Table2[[#This Row],[rxn]],"RXN-",,,,"BIOMASS_RT_CLIM"),"")</f>
        <v/>
      </c>
      <c r="K717" s="1" t="str">
        <f>IF(Table2[[#This Row],[In GSM?]],_xlfn.TEXTBEFORE(SUBSTITUTE(Table2[[#This Row],[rxn name]],"_REV-","_FWD-"),"_FWD-",,,,Table2[[#This Row],[rxn name]]),"")</f>
        <v/>
      </c>
      <c r="L717" s="1" t="str">
        <f>IF(Table2[[#This Row],[In GSM?]],_xlfn.TEXTBEFORE(_xlfn.TEXTAFTER(Table2[[#This Row],[rxn name]],Table2[[#This Row],[b4 FWD/REV]]&amp;"_",,,,"FWD"),"-",,,,"FWD"),"")</f>
        <v/>
      </c>
      <c r="M717" s="1" t="str" cm="1">
        <f t="array" ref="M717">IF(Table2[[#This Row],[In GSM?]],_xlfn.SWITCH(Table2[[#This Row],[dir]],"FWD",Table2[[#This Row],[max]],"REV",-Table2[[#This Row],[min]])/1000,"")</f>
        <v/>
      </c>
      <c r="N717" s="1" t="str" cm="1">
        <f t="array" ref="N717">IF(Table2[[#This Row],[In GSM?]],_xlfn.SWITCH(Table2[[#This Row],[dir]],"FWD",Table2[[#This Row],[min]],"REV",-Table2[[#This Row],[max]])/1000,"")</f>
        <v/>
      </c>
      <c r="V717" s="5"/>
    </row>
    <row r="718" spans="1:22" ht="17" x14ac:dyDescent="0.25">
      <c r="A718" t="s">
        <v>1819</v>
      </c>
      <c r="B718">
        <v>-999.78165909999996</v>
      </c>
      <c r="C718">
        <v>50.261724962535901</v>
      </c>
      <c r="E718" s="5" t="s">
        <v>476</v>
      </c>
      <c r="F718" s="1" t="str">
        <f t="shared" si="33"/>
        <v>PROWASTE-rt2418</v>
      </c>
      <c r="G718" s="1">
        <f t="shared" si="34"/>
        <v>0</v>
      </c>
      <c r="H718" s="1">
        <f t="shared" si="35"/>
        <v>0</v>
      </c>
      <c r="I718" s="1" t="b">
        <f>OR(LEFT(Table2[[#This Row],[rxn]],4)="RXN-",Table2[[#This Row],[rxn]]="BIOSYN-BIODILAERO")</f>
        <v>0</v>
      </c>
      <c r="J718" s="1" t="str">
        <f>IF(Table2[[#This Row],[In GSM?]],_xlfn.TEXTAFTER(Table2[[#This Row],[rxn]],"RXN-",,,,"BIOMASS_RT_CLIM"),"")</f>
        <v/>
      </c>
      <c r="K718" s="1" t="str">
        <f>IF(Table2[[#This Row],[In GSM?]],_xlfn.TEXTBEFORE(SUBSTITUTE(Table2[[#This Row],[rxn name]],"_REV-","_FWD-"),"_FWD-",,,,Table2[[#This Row],[rxn name]]),"")</f>
        <v/>
      </c>
      <c r="L718" s="1" t="str">
        <f>IF(Table2[[#This Row],[In GSM?]],_xlfn.TEXTBEFORE(_xlfn.TEXTAFTER(Table2[[#This Row],[rxn name]],Table2[[#This Row],[b4 FWD/REV]]&amp;"_",,,,"FWD"),"-",,,,"FWD"),"")</f>
        <v/>
      </c>
      <c r="M718" s="1" t="str" cm="1">
        <f t="array" ref="M718">IF(Table2[[#This Row],[In GSM?]],_xlfn.SWITCH(Table2[[#This Row],[dir]],"FWD",Table2[[#This Row],[max]],"REV",-Table2[[#This Row],[min]])/1000,"")</f>
        <v/>
      </c>
      <c r="N718" s="1" t="str" cm="1">
        <f t="array" ref="N718">IF(Table2[[#This Row],[In GSM?]],_xlfn.SWITCH(Table2[[#This Row],[dir]],"FWD",Table2[[#This Row],[min]],"REV",-Table2[[#This Row],[max]])/1000,"")</f>
        <v/>
      </c>
      <c r="V718" s="5"/>
    </row>
    <row r="719" spans="1:22" ht="17" x14ac:dyDescent="0.25">
      <c r="A719" t="s">
        <v>1820</v>
      </c>
      <c r="B719">
        <v>0</v>
      </c>
      <c r="C719">
        <v>0</v>
      </c>
      <c r="E719" s="5" t="s">
        <v>477</v>
      </c>
      <c r="F719" s="1" t="str">
        <f t="shared" si="33"/>
        <v>PROWASTE-rt2434_m</v>
      </c>
      <c r="G719" s="1">
        <f t="shared" si="34"/>
        <v>0</v>
      </c>
      <c r="H719" s="1">
        <f t="shared" si="35"/>
        <v>0</v>
      </c>
      <c r="I719" s="1" t="b">
        <f>OR(LEFT(Table2[[#This Row],[rxn]],4)="RXN-",Table2[[#This Row],[rxn]]="BIOSYN-BIODILAERO")</f>
        <v>0</v>
      </c>
      <c r="J719" s="1" t="str">
        <f>IF(Table2[[#This Row],[In GSM?]],_xlfn.TEXTAFTER(Table2[[#This Row],[rxn]],"RXN-",,,,"BIOMASS_RT_CLIM"),"")</f>
        <v/>
      </c>
      <c r="K719" s="1" t="str">
        <f>IF(Table2[[#This Row],[In GSM?]],_xlfn.TEXTBEFORE(SUBSTITUTE(Table2[[#This Row],[rxn name]],"_REV-","_FWD-"),"_FWD-",,,,Table2[[#This Row],[rxn name]]),"")</f>
        <v/>
      </c>
      <c r="L719" s="1" t="str">
        <f>IF(Table2[[#This Row],[In GSM?]],_xlfn.TEXTBEFORE(_xlfn.TEXTAFTER(Table2[[#This Row],[rxn name]],Table2[[#This Row],[b4 FWD/REV]]&amp;"_",,,,"FWD"),"-",,,,"FWD"),"")</f>
        <v/>
      </c>
      <c r="M719" s="1" t="str" cm="1">
        <f t="array" ref="M719">IF(Table2[[#This Row],[In GSM?]],_xlfn.SWITCH(Table2[[#This Row],[dir]],"FWD",Table2[[#This Row],[max]],"REV",-Table2[[#This Row],[min]])/1000,"")</f>
        <v/>
      </c>
      <c r="N719" s="1" t="str" cm="1">
        <f t="array" ref="N719">IF(Table2[[#This Row],[In GSM?]],_xlfn.SWITCH(Table2[[#This Row],[dir]],"FWD",Table2[[#This Row],[min]],"REV",-Table2[[#This Row],[max]])/1000,"")</f>
        <v/>
      </c>
      <c r="V719" s="5"/>
    </row>
    <row r="720" spans="1:22" ht="17" x14ac:dyDescent="0.25">
      <c r="A720" t="s">
        <v>1821</v>
      </c>
      <c r="B720">
        <v>0</v>
      </c>
      <c r="C720">
        <v>24.771204158916198</v>
      </c>
      <c r="E720" s="5" t="s">
        <v>478</v>
      </c>
      <c r="F720" s="1" t="str">
        <f t="shared" si="33"/>
        <v>PROWASTE-rt2434_v</v>
      </c>
      <c r="G720" s="1">
        <f t="shared" si="34"/>
        <v>0</v>
      </c>
      <c r="H720" s="1">
        <f t="shared" si="35"/>
        <v>0</v>
      </c>
      <c r="I720" s="1" t="b">
        <f>OR(LEFT(Table2[[#This Row],[rxn]],4)="RXN-",Table2[[#This Row],[rxn]]="BIOSYN-BIODILAERO")</f>
        <v>0</v>
      </c>
      <c r="J720" s="1" t="str">
        <f>IF(Table2[[#This Row],[In GSM?]],_xlfn.TEXTAFTER(Table2[[#This Row],[rxn]],"RXN-",,,,"BIOMASS_RT_CLIM"),"")</f>
        <v/>
      </c>
      <c r="K720" s="1" t="str">
        <f>IF(Table2[[#This Row],[In GSM?]],_xlfn.TEXTBEFORE(SUBSTITUTE(Table2[[#This Row],[rxn name]],"_REV-","_FWD-"),"_FWD-",,,,Table2[[#This Row],[rxn name]]),"")</f>
        <v/>
      </c>
      <c r="L720" s="1" t="str">
        <f>IF(Table2[[#This Row],[In GSM?]],_xlfn.TEXTBEFORE(_xlfn.TEXTAFTER(Table2[[#This Row],[rxn name]],Table2[[#This Row],[b4 FWD/REV]]&amp;"_",,,,"FWD"),"-",,,,"FWD"),"")</f>
        <v/>
      </c>
      <c r="M720" s="1" t="str" cm="1">
        <f t="array" ref="M720">IF(Table2[[#This Row],[In GSM?]],_xlfn.SWITCH(Table2[[#This Row],[dir]],"FWD",Table2[[#This Row],[max]],"REV",-Table2[[#This Row],[min]])/1000,"")</f>
        <v/>
      </c>
      <c r="N720" s="1" t="str" cm="1">
        <f t="array" ref="N720">IF(Table2[[#This Row],[In GSM?]],_xlfn.SWITCH(Table2[[#This Row],[dir]],"FWD",Table2[[#This Row],[min]],"REV",-Table2[[#This Row],[max]])/1000,"")</f>
        <v/>
      </c>
      <c r="V720" s="5"/>
    </row>
    <row r="721" spans="1:22" ht="17" x14ac:dyDescent="0.25">
      <c r="A721" t="s">
        <v>1822</v>
      </c>
      <c r="B721">
        <v>0</v>
      </c>
      <c r="C721">
        <v>0</v>
      </c>
      <c r="E721" s="5" t="s">
        <v>479</v>
      </c>
      <c r="F721" s="1" t="str">
        <f t="shared" si="33"/>
        <v>PROWASTE-rt2443</v>
      </c>
      <c r="G721" s="1">
        <f t="shared" si="34"/>
        <v>0</v>
      </c>
      <c r="H721" s="1">
        <f t="shared" si="35"/>
        <v>0</v>
      </c>
      <c r="I721" s="1" t="b">
        <f>OR(LEFT(Table2[[#This Row],[rxn]],4)="RXN-",Table2[[#This Row],[rxn]]="BIOSYN-BIODILAERO")</f>
        <v>0</v>
      </c>
      <c r="J721" s="1" t="str">
        <f>IF(Table2[[#This Row],[In GSM?]],_xlfn.TEXTAFTER(Table2[[#This Row],[rxn]],"RXN-",,,,"BIOMASS_RT_CLIM"),"")</f>
        <v/>
      </c>
      <c r="K721" s="1" t="str">
        <f>IF(Table2[[#This Row],[In GSM?]],_xlfn.TEXTBEFORE(SUBSTITUTE(Table2[[#This Row],[rxn name]],"_REV-","_FWD-"),"_FWD-",,,,Table2[[#This Row],[rxn name]]),"")</f>
        <v/>
      </c>
      <c r="L721" s="1" t="str">
        <f>IF(Table2[[#This Row],[In GSM?]],_xlfn.TEXTBEFORE(_xlfn.TEXTAFTER(Table2[[#This Row],[rxn name]],Table2[[#This Row],[b4 FWD/REV]]&amp;"_",,,,"FWD"),"-",,,,"FWD"),"")</f>
        <v/>
      </c>
      <c r="M721" s="1" t="str" cm="1">
        <f t="array" ref="M721">IF(Table2[[#This Row],[In GSM?]],_xlfn.SWITCH(Table2[[#This Row],[dir]],"FWD",Table2[[#This Row],[max]],"REV",-Table2[[#This Row],[min]])/1000,"")</f>
        <v/>
      </c>
      <c r="N721" s="1" t="str" cm="1">
        <f t="array" ref="N721">IF(Table2[[#This Row],[In GSM?]],_xlfn.SWITCH(Table2[[#This Row],[dir]],"FWD",Table2[[#This Row],[min]],"REV",-Table2[[#This Row],[max]])/1000,"")</f>
        <v/>
      </c>
      <c r="V721" s="5"/>
    </row>
    <row r="722" spans="1:22" ht="17" x14ac:dyDescent="0.25">
      <c r="A722" t="s">
        <v>1823</v>
      </c>
      <c r="B722">
        <v>0</v>
      </c>
      <c r="C722">
        <v>47.797671238671498</v>
      </c>
      <c r="E722" s="5" t="s">
        <v>480</v>
      </c>
      <c r="F722" s="1" t="str">
        <f t="shared" si="33"/>
        <v>PROWASTE-rt2444</v>
      </c>
      <c r="G722" s="1">
        <f t="shared" si="34"/>
        <v>0</v>
      </c>
      <c r="H722" s="1">
        <f t="shared" si="35"/>
        <v>0</v>
      </c>
      <c r="I722" s="1" t="b">
        <f>OR(LEFT(Table2[[#This Row],[rxn]],4)="RXN-",Table2[[#This Row],[rxn]]="BIOSYN-BIODILAERO")</f>
        <v>0</v>
      </c>
      <c r="J722" s="1" t="str">
        <f>IF(Table2[[#This Row],[In GSM?]],_xlfn.TEXTAFTER(Table2[[#This Row],[rxn]],"RXN-",,,,"BIOMASS_RT_CLIM"),"")</f>
        <v/>
      </c>
      <c r="K722" s="1" t="str">
        <f>IF(Table2[[#This Row],[In GSM?]],_xlfn.TEXTBEFORE(SUBSTITUTE(Table2[[#This Row],[rxn name]],"_REV-","_FWD-"),"_FWD-",,,,Table2[[#This Row],[rxn name]]),"")</f>
        <v/>
      </c>
      <c r="L722" s="1" t="str">
        <f>IF(Table2[[#This Row],[In GSM?]],_xlfn.TEXTBEFORE(_xlfn.TEXTAFTER(Table2[[#This Row],[rxn name]],Table2[[#This Row],[b4 FWD/REV]]&amp;"_",,,,"FWD"),"-",,,,"FWD"),"")</f>
        <v/>
      </c>
      <c r="M722" s="1" t="str" cm="1">
        <f t="array" ref="M722">IF(Table2[[#This Row],[In GSM?]],_xlfn.SWITCH(Table2[[#This Row],[dir]],"FWD",Table2[[#This Row],[max]],"REV",-Table2[[#This Row],[min]])/1000,"")</f>
        <v/>
      </c>
      <c r="N722" s="1" t="str" cm="1">
        <f t="array" ref="N722">IF(Table2[[#This Row],[In GSM?]],_xlfn.SWITCH(Table2[[#This Row],[dir]],"FWD",Table2[[#This Row],[min]],"REV",-Table2[[#This Row],[max]])/1000,"")</f>
        <v/>
      </c>
      <c r="V722" s="5"/>
    </row>
    <row r="723" spans="1:22" ht="17" x14ac:dyDescent="0.25">
      <c r="A723" t="s">
        <v>1824</v>
      </c>
      <c r="B723">
        <v>0</v>
      </c>
      <c r="C723">
        <v>43.814531968782198</v>
      </c>
      <c r="E723" s="5" t="s">
        <v>481</v>
      </c>
      <c r="F723" s="1" t="str">
        <f t="shared" si="33"/>
        <v>PROWASTE-rt2473</v>
      </c>
      <c r="G723" s="1">
        <f t="shared" si="34"/>
        <v>0</v>
      </c>
      <c r="H723" s="1">
        <f t="shared" si="35"/>
        <v>0</v>
      </c>
      <c r="I723" s="1" t="b">
        <f>OR(LEFT(Table2[[#This Row],[rxn]],4)="RXN-",Table2[[#This Row],[rxn]]="BIOSYN-BIODILAERO")</f>
        <v>0</v>
      </c>
      <c r="J723" s="1" t="str">
        <f>IF(Table2[[#This Row],[In GSM?]],_xlfn.TEXTAFTER(Table2[[#This Row],[rxn]],"RXN-",,,,"BIOMASS_RT_CLIM"),"")</f>
        <v/>
      </c>
      <c r="K723" s="1" t="str">
        <f>IF(Table2[[#This Row],[In GSM?]],_xlfn.TEXTBEFORE(SUBSTITUTE(Table2[[#This Row],[rxn name]],"_REV-","_FWD-"),"_FWD-",,,,Table2[[#This Row],[rxn name]]),"")</f>
        <v/>
      </c>
      <c r="L723" s="1" t="str">
        <f>IF(Table2[[#This Row],[In GSM?]],_xlfn.TEXTBEFORE(_xlfn.TEXTAFTER(Table2[[#This Row],[rxn name]],Table2[[#This Row],[b4 FWD/REV]]&amp;"_",,,,"FWD"),"-",,,,"FWD"),"")</f>
        <v/>
      </c>
      <c r="M723" s="1" t="str" cm="1">
        <f t="array" ref="M723">IF(Table2[[#This Row],[In GSM?]],_xlfn.SWITCH(Table2[[#This Row],[dir]],"FWD",Table2[[#This Row],[max]],"REV",-Table2[[#This Row],[min]])/1000,"")</f>
        <v/>
      </c>
      <c r="N723" s="1" t="str" cm="1">
        <f t="array" ref="N723">IF(Table2[[#This Row],[In GSM?]],_xlfn.SWITCH(Table2[[#This Row],[dir]],"FWD",Table2[[#This Row],[min]],"REV",-Table2[[#This Row],[max]])/1000,"")</f>
        <v/>
      </c>
      <c r="V723" s="5"/>
    </row>
    <row r="724" spans="1:22" ht="17" x14ac:dyDescent="0.25">
      <c r="A724" t="s">
        <v>1825</v>
      </c>
      <c r="B724">
        <v>0</v>
      </c>
      <c r="C724">
        <v>0</v>
      </c>
      <c r="E724" s="5" t="s">
        <v>482</v>
      </c>
      <c r="F724" s="1" t="str">
        <f t="shared" si="33"/>
        <v>PROWASTE-rt2476</v>
      </c>
      <c r="G724" s="1">
        <f t="shared" si="34"/>
        <v>0</v>
      </c>
      <c r="H724" s="1">
        <f t="shared" si="35"/>
        <v>0</v>
      </c>
      <c r="I724" s="1" t="b">
        <f>OR(LEFT(Table2[[#This Row],[rxn]],4)="RXN-",Table2[[#This Row],[rxn]]="BIOSYN-BIODILAERO")</f>
        <v>0</v>
      </c>
      <c r="J724" s="1" t="str">
        <f>IF(Table2[[#This Row],[In GSM?]],_xlfn.TEXTAFTER(Table2[[#This Row],[rxn]],"RXN-",,,,"BIOMASS_RT_CLIM"),"")</f>
        <v/>
      </c>
      <c r="K724" s="1" t="str">
        <f>IF(Table2[[#This Row],[In GSM?]],_xlfn.TEXTBEFORE(SUBSTITUTE(Table2[[#This Row],[rxn name]],"_REV-","_FWD-"),"_FWD-",,,,Table2[[#This Row],[rxn name]]),"")</f>
        <v/>
      </c>
      <c r="L724" s="1" t="str">
        <f>IF(Table2[[#This Row],[In GSM?]],_xlfn.TEXTBEFORE(_xlfn.TEXTAFTER(Table2[[#This Row],[rxn name]],Table2[[#This Row],[b4 FWD/REV]]&amp;"_",,,,"FWD"),"-",,,,"FWD"),"")</f>
        <v/>
      </c>
      <c r="M724" s="1" t="str" cm="1">
        <f t="array" ref="M724">IF(Table2[[#This Row],[In GSM?]],_xlfn.SWITCH(Table2[[#This Row],[dir]],"FWD",Table2[[#This Row],[max]],"REV",-Table2[[#This Row],[min]])/1000,"")</f>
        <v/>
      </c>
      <c r="N724" s="1" t="str" cm="1">
        <f t="array" ref="N724">IF(Table2[[#This Row],[In GSM?]],_xlfn.SWITCH(Table2[[#This Row],[dir]],"FWD",Table2[[#This Row],[min]],"REV",-Table2[[#This Row],[max]])/1000,"")</f>
        <v/>
      </c>
      <c r="V724" s="5"/>
    </row>
    <row r="725" spans="1:22" ht="17" x14ac:dyDescent="0.25">
      <c r="A725" t="s">
        <v>1826</v>
      </c>
      <c r="B725">
        <v>0</v>
      </c>
      <c r="C725">
        <v>0</v>
      </c>
      <c r="E725" s="5" t="s">
        <v>483</v>
      </c>
      <c r="F725" s="1" t="str">
        <f t="shared" si="33"/>
        <v>PROWASTE-rt2477</v>
      </c>
      <c r="G725" s="1">
        <f t="shared" si="34"/>
        <v>0</v>
      </c>
      <c r="H725" s="1">
        <f t="shared" si="35"/>
        <v>0</v>
      </c>
      <c r="I725" s="1" t="b">
        <f>OR(LEFT(Table2[[#This Row],[rxn]],4)="RXN-",Table2[[#This Row],[rxn]]="BIOSYN-BIODILAERO")</f>
        <v>0</v>
      </c>
      <c r="J725" s="1" t="str">
        <f>IF(Table2[[#This Row],[In GSM?]],_xlfn.TEXTAFTER(Table2[[#This Row],[rxn]],"RXN-",,,,"BIOMASS_RT_CLIM"),"")</f>
        <v/>
      </c>
      <c r="K725" s="1" t="str">
        <f>IF(Table2[[#This Row],[In GSM?]],_xlfn.TEXTBEFORE(SUBSTITUTE(Table2[[#This Row],[rxn name]],"_REV-","_FWD-"),"_FWD-",,,,Table2[[#This Row],[rxn name]]),"")</f>
        <v/>
      </c>
      <c r="L725" s="1" t="str">
        <f>IF(Table2[[#This Row],[In GSM?]],_xlfn.TEXTBEFORE(_xlfn.TEXTAFTER(Table2[[#This Row],[rxn name]],Table2[[#This Row],[b4 FWD/REV]]&amp;"_",,,,"FWD"),"-",,,,"FWD"),"")</f>
        <v/>
      </c>
      <c r="M725" s="1" t="str" cm="1">
        <f t="array" ref="M725">IF(Table2[[#This Row],[In GSM?]],_xlfn.SWITCH(Table2[[#This Row],[dir]],"FWD",Table2[[#This Row],[max]],"REV",-Table2[[#This Row],[min]])/1000,"")</f>
        <v/>
      </c>
      <c r="N725" s="1" t="str" cm="1">
        <f t="array" ref="N725">IF(Table2[[#This Row],[In GSM?]],_xlfn.SWITCH(Table2[[#This Row],[dir]],"FWD",Table2[[#This Row],[min]],"REV",-Table2[[#This Row],[max]])/1000,"")</f>
        <v/>
      </c>
      <c r="V725" s="5"/>
    </row>
    <row r="726" spans="1:22" ht="17" x14ac:dyDescent="0.25">
      <c r="A726" t="s">
        <v>1827</v>
      </c>
      <c r="B726">
        <v>0</v>
      </c>
      <c r="C726">
        <v>0</v>
      </c>
      <c r="E726" s="5" t="s">
        <v>484</v>
      </c>
      <c r="F726" s="1" t="str">
        <f t="shared" si="33"/>
        <v>PROWASTE-rt2496</v>
      </c>
      <c r="G726" s="1">
        <f t="shared" si="34"/>
        <v>0</v>
      </c>
      <c r="H726" s="1">
        <f t="shared" si="35"/>
        <v>0</v>
      </c>
      <c r="I726" s="1" t="b">
        <f>OR(LEFT(Table2[[#This Row],[rxn]],4)="RXN-",Table2[[#This Row],[rxn]]="BIOSYN-BIODILAERO")</f>
        <v>0</v>
      </c>
      <c r="J726" s="1" t="str">
        <f>IF(Table2[[#This Row],[In GSM?]],_xlfn.TEXTAFTER(Table2[[#This Row],[rxn]],"RXN-",,,,"BIOMASS_RT_CLIM"),"")</f>
        <v/>
      </c>
      <c r="K726" s="1" t="str">
        <f>IF(Table2[[#This Row],[In GSM?]],_xlfn.TEXTBEFORE(SUBSTITUTE(Table2[[#This Row],[rxn name]],"_REV-","_FWD-"),"_FWD-",,,,Table2[[#This Row],[rxn name]]),"")</f>
        <v/>
      </c>
      <c r="L726" s="1" t="str">
        <f>IF(Table2[[#This Row],[In GSM?]],_xlfn.TEXTBEFORE(_xlfn.TEXTAFTER(Table2[[#This Row],[rxn name]],Table2[[#This Row],[b4 FWD/REV]]&amp;"_",,,,"FWD"),"-",,,,"FWD"),"")</f>
        <v/>
      </c>
      <c r="M726" s="1" t="str" cm="1">
        <f t="array" ref="M726">IF(Table2[[#This Row],[In GSM?]],_xlfn.SWITCH(Table2[[#This Row],[dir]],"FWD",Table2[[#This Row],[max]],"REV",-Table2[[#This Row],[min]])/1000,"")</f>
        <v/>
      </c>
      <c r="N726" s="1" t="str" cm="1">
        <f t="array" ref="N726">IF(Table2[[#This Row],[In GSM?]],_xlfn.SWITCH(Table2[[#This Row],[dir]],"FWD",Table2[[#This Row],[min]],"REV",-Table2[[#This Row],[max]])/1000,"")</f>
        <v/>
      </c>
      <c r="V726" s="5"/>
    </row>
    <row r="727" spans="1:22" ht="17" x14ac:dyDescent="0.25">
      <c r="A727" t="s">
        <v>1828</v>
      </c>
      <c r="B727">
        <v>-7.3979661187243302</v>
      </c>
      <c r="C727">
        <v>0</v>
      </c>
      <c r="E727" s="5" t="s">
        <v>485</v>
      </c>
      <c r="F727" s="1" t="str">
        <f t="shared" si="33"/>
        <v>PROWASTE-rt2501</v>
      </c>
      <c r="G727" s="1">
        <f t="shared" si="34"/>
        <v>0</v>
      </c>
      <c r="H727" s="1">
        <f t="shared" si="35"/>
        <v>0</v>
      </c>
      <c r="I727" s="1" t="b">
        <f>OR(LEFT(Table2[[#This Row],[rxn]],4)="RXN-",Table2[[#This Row],[rxn]]="BIOSYN-BIODILAERO")</f>
        <v>0</v>
      </c>
      <c r="J727" s="1" t="str">
        <f>IF(Table2[[#This Row],[In GSM?]],_xlfn.TEXTAFTER(Table2[[#This Row],[rxn]],"RXN-",,,,"BIOMASS_RT_CLIM"),"")</f>
        <v/>
      </c>
      <c r="K727" s="1" t="str">
        <f>IF(Table2[[#This Row],[In GSM?]],_xlfn.TEXTBEFORE(SUBSTITUTE(Table2[[#This Row],[rxn name]],"_REV-","_FWD-"),"_FWD-",,,,Table2[[#This Row],[rxn name]]),"")</f>
        <v/>
      </c>
      <c r="L727" s="1" t="str">
        <f>IF(Table2[[#This Row],[In GSM?]],_xlfn.TEXTBEFORE(_xlfn.TEXTAFTER(Table2[[#This Row],[rxn name]],Table2[[#This Row],[b4 FWD/REV]]&amp;"_",,,,"FWD"),"-",,,,"FWD"),"")</f>
        <v/>
      </c>
      <c r="M727" s="1" t="str" cm="1">
        <f t="array" ref="M727">IF(Table2[[#This Row],[In GSM?]],_xlfn.SWITCH(Table2[[#This Row],[dir]],"FWD",Table2[[#This Row],[max]],"REV",-Table2[[#This Row],[min]])/1000,"")</f>
        <v/>
      </c>
      <c r="N727" s="1" t="str" cm="1">
        <f t="array" ref="N727">IF(Table2[[#This Row],[In GSM?]],_xlfn.SWITCH(Table2[[#This Row],[dir]],"FWD",Table2[[#This Row],[min]],"REV",-Table2[[#This Row],[max]])/1000,"")</f>
        <v/>
      </c>
      <c r="V727" s="5"/>
    </row>
    <row r="728" spans="1:22" ht="17" x14ac:dyDescent="0.25">
      <c r="A728" t="s">
        <v>1829</v>
      </c>
      <c r="B728">
        <v>0</v>
      </c>
      <c r="C728">
        <v>17.381121589927901</v>
      </c>
      <c r="E728" s="5" t="s">
        <v>486</v>
      </c>
      <c r="F728" s="1" t="str">
        <f t="shared" si="33"/>
        <v>PROWASTE-rt2517_c</v>
      </c>
      <c r="G728" s="1">
        <f t="shared" si="34"/>
        <v>0</v>
      </c>
      <c r="H728" s="1">
        <f t="shared" si="35"/>
        <v>0</v>
      </c>
      <c r="I728" s="1" t="b">
        <f>OR(LEFT(Table2[[#This Row],[rxn]],4)="RXN-",Table2[[#This Row],[rxn]]="BIOSYN-BIODILAERO")</f>
        <v>0</v>
      </c>
      <c r="J728" s="1" t="str">
        <f>IF(Table2[[#This Row],[In GSM?]],_xlfn.TEXTAFTER(Table2[[#This Row],[rxn]],"RXN-",,,,"BIOMASS_RT_CLIM"),"")</f>
        <v/>
      </c>
      <c r="K728" s="1" t="str">
        <f>IF(Table2[[#This Row],[In GSM?]],_xlfn.TEXTBEFORE(SUBSTITUTE(Table2[[#This Row],[rxn name]],"_REV-","_FWD-"),"_FWD-",,,,Table2[[#This Row],[rxn name]]),"")</f>
        <v/>
      </c>
      <c r="L728" s="1" t="str">
        <f>IF(Table2[[#This Row],[In GSM?]],_xlfn.TEXTBEFORE(_xlfn.TEXTAFTER(Table2[[#This Row],[rxn name]],Table2[[#This Row],[b4 FWD/REV]]&amp;"_",,,,"FWD"),"-",,,,"FWD"),"")</f>
        <v/>
      </c>
      <c r="M728" s="1" t="str" cm="1">
        <f t="array" ref="M728">IF(Table2[[#This Row],[In GSM?]],_xlfn.SWITCH(Table2[[#This Row],[dir]],"FWD",Table2[[#This Row],[max]],"REV",-Table2[[#This Row],[min]])/1000,"")</f>
        <v/>
      </c>
      <c r="N728" s="1" t="str" cm="1">
        <f t="array" ref="N728">IF(Table2[[#This Row],[In GSM?]],_xlfn.SWITCH(Table2[[#This Row],[dir]],"FWD",Table2[[#This Row],[min]],"REV",-Table2[[#This Row],[max]])/1000,"")</f>
        <v/>
      </c>
      <c r="V728" s="5"/>
    </row>
    <row r="729" spans="1:22" ht="17" x14ac:dyDescent="0.25">
      <c r="A729" t="s">
        <v>1830</v>
      </c>
      <c r="B729">
        <v>-17.381121589927101</v>
      </c>
      <c r="C729">
        <v>29.404604244303801</v>
      </c>
      <c r="E729" s="5" t="s">
        <v>487</v>
      </c>
      <c r="F729" s="1" t="str">
        <f t="shared" si="33"/>
        <v>PROWASTE-rt2517_v</v>
      </c>
      <c r="G729" s="1">
        <f t="shared" si="34"/>
        <v>0</v>
      </c>
      <c r="H729" s="1">
        <f t="shared" si="35"/>
        <v>0</v>
      </c>
      <c r="I729" s="1" t="b">
        <f>OR(LEFT(Table2[[#This Row],[rxn]],4)="RXN-",Table2[[#This Row],[rxn]]="BIOSYN-BIODILAERO")</f>
        <v>0</v>
      </c>
      <c r="J729" s="1" t="str">
        <f>IF(Table2[[#This Row],[In GSM?]],_xlfn.TEXTAFTER(Table2[[#This Row],[rxn]],"RXN-",,,,"BIOMASS_RT_CLIM"),"")</f>
        <v/>
      </c>
      <c r="K729" s="1" t="str">
        <f>IF(Table2[[#This Row],[In GSM?]],_xlfn.TEXTBEFORE(SUBSTITUTE(Table2[[#This Row],[rxn name]],"_REV-","_FWD-"),"_FWD-",,,,Table2[[#This Row],[rxn name]]),"")</f>
        <v/>
      </c>
      <c r="L729" s="1" t="str">
        <f>IF(Table2[[#This Row],[In GSM?]],_xlfn.TEXTBEFORE(_xlfn.TEXTAFTER(Table2[[#This Row],[rxn name]],Table2[[#This Row],[b4 FWD/REV]]&amp;"_",,,,"FWD"),"-",,,,"FWD"),"")</f>
        <v/>
      </c>
      <c r="M729" s="1" t="str" cm="1">
        <f t="array" ref="M729">IF(Table2[[#This Row],[In GSM?]],_xlfn.SWITCH(Table2[[#This Row],[dir]],"FWD",Table2[[#This Row],[max]],"REV",-Table2[[#This Row],[min]])/1000,"")</f>
        <v/>
      </c>
      <c r="N729" s="1" t="str" cm="1">
        <f t="array" ref="N729">IF(Table2[[#This Row],[In GSM?]],_xlfn.SWITCH(Table2[[#This Row],[dir]],"FWD",Table2[[#This Row],[min]],"REV",-Table2[[#This Row],[max]])/1000,"")</f>
        <v/>
      </c>
      <c r="V729" s="5"/>
    </row>
    <row r="730" spans="1:22" ht="17" x14ac:dyDescent="0.25">
      <c r="A730" t="s">
        <v>1831</v>
      </c>
      <c r="B730">
        <v>0</v>
      </c>
      <c r="C730">
        <v>0</v>
      </c>
      <c r="E730" s="5" t="s">
        <v>488</v>
      </c>
      <c r="F730" s="1" t="str">
        <f t="shared" si="33"/>
        <v>PROWASTE-rt2528</v>
      </c>
      <c r="G730" s="1">
        <f t="shared" si="34"/>
        <v>0</v>
      </c>
      <c r="H730" s="1">
        <f t="shared" si="35"/>
        <v>0</v>
      </c>
      <c r="I730" s="1" t="b">
        <f>OR(LEFT(Table2[[#This Row],[rxn]],4)="RXN-",Table2[[#This Row],[rxn]]="BIOSYN-BIODILAERO")</f>
        <v>0</v>
      </c>
      <c r="J730" s="1" t="str">
        <f>IF(Table2[[#This Row],[In GSM?]],_xlfn.TEXTAFTER(Table2[[#This Row],[rxn]],"RXN-",,,,"BIOMASS_RT_CLIM"),"")</f>
        <v/>
      </c>
      <c r="K730" s="1" t="str">
        <f>IF(Table2[[#This Row],[In GSM?]],_xlfn.TEXTBEFORE(SUBSTITUTE(Table2[[#This Row],[rxn name]],"_REV-","_FWD-"),"_FWD-",,,,Table2[[#This Row],[rxn name]]),"")</f>
        <v/>
      </c>
      <c r="L730" s="1" t="str">
        <f>IF(Table2[[#This Row],[In GSM?]],_xlfn.TEXTBEFORE(_xlfn.TEXTAFTER(Table2[[#This Row],[rxn name]],Table2[[#This Row],[b4 FWD/REV]]&amp;"_",,,,"FWD"),"-",,,,"FWD"),"")</f>
        <v/>
      </c>
      <c r="M730" s="1" t="str" cm="1">
        <f t="array" ref="M730">IF(Table2[[#This Row],[In GSM?]],_xlfn.SWITCH(Table2[[#This Row],[dir]],"FWD",Table2[[#This Row],[max]],"REV",-Table2[[#This Row],[min]])/1000,"")</f>
        <v/>
      </c>
      <c r="N730" s="1" t="str" cm="1">
        <f t="array" ref="N730">IF(Table2[[#This Row],[In GSM?]],_xlfn.SWITCH(Table2[[#This Row],[dir]],"FWD",Table2[[#This Row],[min]],"REV",-Table2[[#This Row],[max]])/1000,"")</f>
        <v/>
      </c>
      <c r="V730" s="5"/>
    </row>
    <row r="731" spans="1:22" ht="17" x14ac:dyDescent="0.25">
      <c r="A731" t="s">
        <v>1832</v>
      </c>
      <c r="B731">
        <v>0</v>
      </c>
      <c r="C731">
        <v>0</v>
      </c>
      <c r="E731" s="5" t="s">
        <v>489</v>
      </c>
      <c r="F731" s="1" t="str">
        <f t="shared" si="33"/>
        <v>PROWASTE-rt2529_gm</v>
      </c>
      <c r="G731" s="1">
        <f t="shared" si="34"/>
        <v>0</v>
      </c>
      <c r="H731" s="1">
        <f t="shared" si="35"/>
        <v>0</v>
      </c>
      <c r="I731" s="1" t="b">
        <f>OR(LEFT(Table2[[#This Row],[rxn]],4)="RXN-",Table2[[#This Row],[rxn]]="BIOSYN-BIODILAERO")</f>
        <v>0</v>
      </c>
      <c r="J731" s="1" t="str">
        <f>IF(Table2[[#This Row],[In GSM?]],_xlfn.TEXTAFTER(Table2[[#This Row],[rxn]],"RXN-",,,,"BIOMASS_RT_CLIM"),"")</f>
        <v/>
      </c>
      <c r="K731" s="1" t="str">
        <f>IF(Table2[[#This Row],[In GSM?]],_xlfn.TEXTBEFORE(SUBSTITUTE(Table2[[#This Row],[rxn name]],"_REV-","_FWD-"),"_FWD-",,,,Table2[[#This Row],[rxn name]]),"")</f>
        <v/>
      </c>
      <c r="L731" s="1" t="str">
        <f>IF(Table2[[#This Row],[In GSM?]],_xlfn.TEXTBEFORE(_xlfn.TEXTAFTER(Table2[[#This Row],[rxn name]],Table2[[#This Row],[b4 FWD/REV]]&amp;"_",,,,"FWD"),"-",,,,"FWD"),"")</f>
        <v/>
      </c>
      <c r="M731" s="1" t="str" cm="1">
        <f t="array" ref="M731">IF(Table2[[#This Row],[In GSM?]],_xlfn.SWITCH(Table2[[#This Row],[dir]],"FWD",Table2[[#This Row],[max]],"REV",-Table2[[#This Row],[min]])/1000,"")</f>
        <v/>
      </c>
      <c r="N731" s="1" t="str" cm="1">
        <f t="array" ref="N731">IF(Table2[[#This Row],[In GSM?]],_xlfn.SWITCH(Table2[[#This Row],[dir]],"FWD",Table2[[#This Row],[min]],"REV",-Table2[[#This Row],[max]])/1000,"")</f>
        <v/>
      </c>
      <c r="V731" s="5"/>
    </row>
    <row r="732" spans="1:22" ht="17" x14ac:dyDescent="0.25">
      <c r="A732" t="s">
        <v>1833</v>
      </c>
      <c r="B732">
        <v>0</v>
      </c>
      <c r="C732">
        <v>0</v>
      </c>
      <c r="E732" s="5" t="s">
        <v>490</v>
      </c>
      <c r="F732" s="1" t="str">
        <f t="shared" si="33"/>
        <v>PROWASTE-rt2529_mm</v>
      </c>
      <c r="G732" s="1">
        <f t="shared" si="34"/>
        <v>0</v>
      </c>
      <c r="H732" s="1">
        <f t="shared" si="35"/>
        <v>0</v>
      </c>
      <c r="I732" s="1" t="b">
        <f>OR(LEFT(Table2[[#This Row],[rxn]],4)="RXN-",Table2[[#This Row],[rxn]]="BIOSYN-BIODILAERO")</f>
        <v>0</v>
      </c>
      <c r="J732" s="1" t="str">
        <f>IF(Table2[[#This Row],[In GSM?]],_xlfn.TEXTAFTER(Table2[[#This Row],[rxn]],"RXN-",,,,"BIOMASS_RT_CLIM"),"")</f>
        <v/>
      </c>
      <c r="K732" s="1" t="str">
        <f>IF(Table2[[#This Row],[In GSM?]],_xlfn.TEXTBEFORE(SUBSTITUTE(Table2[[#This Row],[rxn name]],"_REV-","_FWD-"),"_FWD-",,,,Table2[[#This Row],[rxn name]]),"")</f>
        <v/>
      </c>
      <c r="L732" s="1" t="str">
        <f>IF(Table2[[#This Row],[In GSM?]],_xlfn.TEXTBEFORE(_xlfn.TEXTAFTER(Table2[[#This Row],[rxn name]],Table2[[#This Row],[b4 FWD/REV]]&amp;"_",,,,"FWD"),"-",,,,"FWD"),"")</f>
        <v/>
      </c>
      <c r="M732" s="1" t="str" cm="1">
        <f t="array" ref="M732">IF(Table2[[#This Row],[In GSM?]],_xlfn.SWITCH(Table2[[#This Row],[dir]],"FWD",Table2[[#This Row],[max]],"REV",-Table2[[#This Row],[min]])/1000,"")</f>
        <v/>
      </c>
      <c r="N732" s="1" t="str" cm="1">
        <f t="array" ref="N732">IF(Table2[[#This Row],[In GSM?]],_xlfn.SWITCH(Table2[[#This Row],[dir]],"FWD",Table2[[#This Row],[min]],"REV",-Table2[[#This Row],[max]])/1000,"")</f>
        <v/>
      </c>
      <c r="V732" s="5"/>
    </row>
    <row r="733" spans="1:22" ht="17" x14ac:dyDescent="0.25">
      <c r="A733" t="s">
        <v>1834</v>
      </c>
      <c r="B733">
        <v>0</v>
      </c>
      <c r="C733">
        <v>0</v>
      </c>
      <c r="E733" s="5" t="s">
        <v>491</v>
      </c>
      <c r="F733" s="1" t="str">
        <f t="shared" si="33"/>
        <v>PROWASTE-rt2529_vm</v>
      </c>
      <c r="G733" s="1">
        <f t="shared" si="34"/>
        <v>0</v>
      </c>
      <c r="H733" s="1">
        <f t="shared" si="35"/>
        <v>0</v>
      </c>
      <c r="I733" s="1" t="b">
        <f>OR(LEFT(Table2[[#This Row],[rxn]],4)="RXN-",Table2[[#This Row],[rxn]]="BIOSYN-BIODILAERO")</f>
        <v>0</v>
      </c>
      <c r="J733" s="1" t="str">
        <f>IF(Table2[[#This Row],[In GSM?]],_xlfn.TEXTAFTER(Table2[[#This Row],[rxn]],"RXN-",,,,"BIOMASS_RT_CLIM"),"")</f>
        <v/>
      </c>
      <c r="K733" s="1" t="str">
        <f>IF(Table2[[#This Row],[In GSM?]],_xlfn.TEXTBEFORE(SUBSTITUTE(Table2[[#This Row],[rxn name]],"_REV-","_FWD-"),"_FWD-",,,,Table2[[#This Row],[rxn name]]),"")</f>
        <v/>
      </c>
      <c r="L733" s="1" t="str">
        <f>IF(Table2[[#This Row],[In GSM?]],_xlfn.TEXTBEFORE(_xlfn.TEXTAFTER(Table2[[#This Row],[rxn name]],Table2[[#This Row],[b4 FWD/REV]]&amp;"_",,,,"FWD"),"-",,,,"FWD"),"")</f>
        <v/>
      </c>
      <c r="M733" s="1" t="str" cm="1">
        <f t="array" ref="M733">IF(Table2[[#This Row],[In GSM?]],_xlfn.SWITCH(Table2[[#This Row],[dir]],"FWD",Table2[[#This Row],[max]],"REV",-Table2[[#This Row],[min]])/1000,"")</f>
        <v/>
      </c>
      <c r="N733" s="1" t="str" cm="1">
        <f t="array" ref="N733">IF(Table2[[#This Row],[In GSM?]],_xlfn.SWITCH(Table2[[#This Row],[dir]],"FWD",Table2[[#This Row],[min]],"REV",-Table2[[#This Row],[max]])/1000,"")</f>
        <v/>
      </c>
      <c r="V733" s="5"/>
    </row>
    <row r="734" spans="1:22" ht="17" x14ac:dyDescent="0.25">
      <c r="A734" t="s">
        <v>1835</v>
      </c>
      <c r="B734">
        <v>1.12283856590939</v>
      </c>
      <c r="C734">
        <v>5</v>
      </c>
      <c r="E734" s="5" t="s">
        <v>492</v>
      </c>
      <c r="F734" s="1" t="str">
        <f t="shared" si="33"/>
        <v>PROWASTE-rt2532</v>
      </c>
      <c r="G734" s="1">
        <f t="shared" si="34"/>
        <v>0</v>
      </c>
      <c r="H734" s="1">
        <f t="shared" si="35"/>
        <v>0</v>
      </c>
      <c r="I734" s="1" t="b">
        <f>OR(LEFT(Table2[[#This Row],[rxn]],4)="RXN-",Table2[[#This Row],[rxn]]="BIOSYN-BIODILAERO")</f>
        <v>0</v>
      </c>
      <c r="J734" s="1" t="str">
        <f>IF(Table2[[#This Row],[In GSM?]],_xlfn.TEXTAFTER(Table2[[#This Row],[rxn]],"RXN-",,,,"BIOMASS_RT_CLIM"),"")</f>
        <v/>
      </c>
      <c r="K734" s="1" t="str">
        <f>IF(Table2[[#This Row],[In GSM?]],_xlfn.TEXTBEFORE(SUBSTITUTE(Table2[[#This Row],[rxn name]],"_REV-","_FWD-"),"_FWD-",,,,Table2[[#This Row],[rxn name]]),"")</f>
        <v/>
      </c>
      <c r="L734" s="1" t="str">
        <f>IF(Table2[[#This Row],[In GSM?]],_xlfn.TEXTBEFORE(_xlfn.TEXTAFTER(Table2[[#This Row],[rxn name]],Table2[[#This Row],[b4 FWD/REV]]&amp;"_",,,,"FWD"),"-",,,,"FWD"),"")</f>
        <v/>
      </c>
      <c r="M734" s="1" t="str" cm="1">
        <f t="array" ref="M734">IF(Table2[[#This Row],[In GSM?]],_xlfn.SWITCH(Table2[[#This Row],[dir]],"FWD",Table2[[#This Row],[max]],"REV",-Table2[[#This Row],[min]])/1000,"")</f>
        <v/>
      </c>
      <c r="N734" s="1" t="str" cm="1">
        <f t="array" ref="N734">IF(Table2[[#This Row],[In GSM?]],_xlfn.SWITCH(Table2[[#This Row],[dir]],"FWD",Table2[[#This Row],[min]],"REV",-Table2[[#This Row],[max]])/1000,"")</f>
        <v/>
      </c>
      <c r="V734" s="5"/>
    </row>
    <row r="735" spans="1:22" ht="17" x14ac:dyDescent="0.25">
      <c r="A735" t="s">
        <v>1836</v>
      </c>
      <c r="B735">
        <v>0</v>
      </c>
      <c r="C735">
        <v>0</v>
      </c>
      <c r="E735" s="5" t="s">
        <v>493</v>
      </c>
      <c r="F735" s="1" t="str">
        <f t="shared" si="33"/>
        <v>PROWASTE-rt2544</v>
      </c>
      <c r="G735" s="1">
        <f t="shared" si="34"/>
        <v>0</v>
      </c>
      <c r="H735" s="1">
        <f t="shared" si="35"/>
        <v>0</v>
      </c>
      <c r="I735" s="1" t="b">
        <f>OR(LEFT(Table2[[#This Row],[rxn]],4)="RXN-",Table2[[#This Row],[rxn]]="BIOSYN-BIODILAERO")</f>
        <v>0</v>
      </c>
      <c r="J735" s="1" t="str">
        <f>IF(Table2[[#This Row],[In GSM?]],_xlfn.TEXTAFTER(Table2[[#This Row],[rxn]],"RXN-",,,,"BIOMASS_RT_CLIM"),"")</f>
        <v/>
      </c>
      <c r="K735" s="1" t="str">
        <f>IF(Table2[[#This Row],[In GSM?]],_xlfn.TEXTBEFORE(SUBSTITUTE(Table2[[#This Row],[rxn name]],"_REV-","_FWD-"),"_FWD-",,,,Table2[[#This Row],[rxn name]]),"")</f>
        <v/>
      </c>
      <c r="L735" s="1" t="str">
        <f>IF(Table2[[#This Row],[In GSM?]],_xlfn.TEXTBEFORE(_xlfn.TEXTAFTER(Table2[[#This Row],[rxn name]],Table2[[#This Row],[b4 FWD/REV]]&amp;"_",,,,"FWD"),"-",,,,"FWD"),"")</f>
        <v/>
      </c>
      <c r="M735" s="1" t="str" cm="1">
        <f t="array" ref="M735">IF(Table2[[#This Row],[In GSM?]],_xlfn.SWITCH(Table2[[#This Row],[dir]],"FWD",Table2[[#This Row],[max]],"REV",-Table2[[#This Row],[min]])/1000,"")</f>
        <v/>
      </c>
      <c r="N735" s="1" t="str" cm="1">
        <f t="array" ref="N735">IF(Table2[[#This Row],[In GSM?]],_xlfn.SWITCH(Table2[[#This Row],[dir]],"FWD",Table2[[#This Row],[min]],"REV",-Table2[[#This Row],[max]])/1000,"")</f>
        <v/>
      </c>
      <c r="V735" s="5"/>
    </row>
    <row r="736" spans="1:22" ht="17" x14ac:dyDescent="0.25">
      <c r="A736" t="s">
        <v>1837</v>
      </c>
      <c r="B736">
        <v>-157.73231508760699</v>
      </c>
      <c r="C736">
        <v>0</v>
      </c>
      <c r="E736" s="5" t="s">
        <v>494</v>
      </c>
      <c r="F736" s="1" t="str">
        <f t="shared" si="33"/>
        <v>PROWASTE-rt2557</v>
      </c>
      <c r="G736" s="1">
        <f t="shared" si="34"/>
        <v>0</v>
      </c>
      <c r="H736" s="1">
        <f t="shared" si="35"/>
        <v>0</v>
      </c>
      <c r="I736" s="1" t="b">
        <f>OR(LEFT(Table2[[#This Row],[rxn]],4)="RXN-",Table2[[#This Row],[rxn]]="BIOSYN-BIODILAERO")</f>
        <v>0</v>
      </c>
      <c r="J736" s="1" t="str">
        <f>IF(Table2[[#This Row],[In GSM?]],_xlfn.TEXTAFTER(Table2[[#This Row],[rxn]],"RXN-",,,,"BIOMASS_RT_CLIM"),"")</f>
        <v/>
      </c>
      <c r="K736" s="1" t="str">
        <f>IF(Table2[[#This Row],[In GSM?]],_xlfn.TEXTBEFORE(SUBSTITUTE(Table2[[#This Row],[rxn name]],"_REV-","_FWD-"),"_FWD-",,,,Table2[[#This Row],[rxn name]]),"")</f>
        <v/>
      </c>
      <c r="L736" s="1" t="str">
        <f>IF(Table2[[#This Row],[In GSM?]],_xlfn.TEXTBEFORE(_xlfn.TEXTAFTER(Table2[[#This Row],[rxn name]],Table2[[#This Row],[b4 FWD/REV]]&amp;"_",,,,"FWD"),"-",,,,"FWD"),"")</f>
        <v/>
      </c>
      <c r="M736" s="1" t="str" cm="1">
        <f t="array" ref="M736">IF(Table2[[#This Row],[In GSM?]],_xlfn.SWITCH(Table2[[#This Row],[dir]],"FWD",Table2[[#This Row],[max]],"REV",-Table2[[#This Row],[min]])/1000,"")</f>
        <v/>
      </c>
      <c r="N736" s="1" t="str" cm="1">
        <f t="array" ref="N736">IF(Table2[[#This Row],[In GSM?]],_xlfn.SWITCH(Table2[[#This Row],[dir]],"FWD",Table2[[#This Row],[min]],"REV",-Table2[[#This Row],[max]])/1000,"")</f>
        <v/>
      </c>
      <c r="V736" s="5"/>
    </row>
    <row r="737" spans="1:22" ht="17" x14ac:dyDescent="0.25">
      <c r="A737" t="s">
        <v>1838</v>
      </c>
      <c r="B737">
        <v>0</v>
      </c>
      <c r="C737">
        <v>0</v>
      </c>
      <c r="E737" s="5" t="s">
        <v>495</v>
      </c>
      <c r="F737" s="1" t="str">
        <f t="shared" si="33"/>
        <v>PROWASTE-rt2565</v>
      </c>
      <c r="G737" s="1">
        <f t="shared" si="34"/>
        <v>0</v>
      </c>
      <c r="H737" s="1">
        <f t="shared" si="35"/>
        <v>0</v>
      </c>
      <c r="I737" s="1" t="b">
        <f>OR(LEFT(Table2[[#This Row],[rxn]],4)="RXN-",Table2[[#This Row],[rxn]]="BIOSYN-BIODILAERO")</f>
        <v>0</v>
      </c>
      <c r="J737" s="1" t="str">
        <f>IF(Table2[[#This Row],[In GSM?]],_xlfn.TEXTAFTER(Table2[[#This Row],[rxn]],"RXN-",,,,"BIOMASS_RT_CLIM"),"")</f>
        <v/>
      </c>
      <c r="K737" s="1" t="str">
        <f>IF(Table2[[#This Row],[In GSM?]],_xlfn.TEXTBEFORE(SUBSTITUTE(Table2[[#This Row],[rxn name]],"_REV-","_FWD-"),"_FWD-",,,,Table2[[#This Row],[rxn name]]),"")</f>
        <v/>
      </c>
      <c r="L737" s="1" t="str">
        <f>IF(Table2[[#This Row],[In GSM?]],_xlfn.TEXTBEFORE(_xlfn.TEXTAFTER(Table2[[#This Row],[rxn name]],Table2[[#This Row],[b4 FWD/REV]]&amp;"_",,,,"FWD"),"-",,,,"FWD"),"")</f>
        <v/>
      </c>
      <c r="M737" s="1" t="str" cm="1">
        <f t="array" ref="M737">IF(Table2[[#This Row],[In GSM?]],_xlfn.SWITCH(Table2[[#This Row],[dir]],"FWD",Table2[[#This Row],[max]],"REV",-Table2[[#This Row],[min]])/1000,"")</f>
        <v/>
      </c>
      <c r="N737" s="1" t="str" cm="1">
        <f t="array" ref="N737">IF(Table2[[#This Row],[In GSM?]],_xlfn.SWITCH(Table2[[#This Row],[dir]],"FWD",Table2[[#This Row],[min]],"REV",-Table2[[#This Row],[max]])/1000,"")</f>
        <v/>
      </c>
      <c r="V737" s="5"/>
    </row>
    <row r="738" spans="1:22" ht="17" x14ac:dyDescent="0.25">
      <c r="A738" t="s">
        <v>1839</v>
      </c>
      <c r="B738">
        <v>-1.7859239958433799</v>
      </c>
      <c r="C738">
        <v>0</v>
      </c>
      <c r="E738" s="5" t="s">
        <v>496</v>
      </c>
      <c r="F738" s="1" t="str">
        <f t="shared" si="33"/>
        <v>PROWASTE-rt2566</v>
      </c>
      <c r="G738" s="1">
        <f t="shared" si="34"/>
        <v>0</v>
      </c>
      <c r="H738" s="1">
        <f t="shared" si="35"/>
        <v>0</v>
      </c>
      <c r="I738" s="1" t="b">
        <f>OR(LEFT(Table2[[#This Row],[rxn]],4)="RXN-",Table2[[#This Row],[rxn]]="BIOSYN-BIODILAERO")</f>
        <v>0</v>
      </c>
      <c r="J738" s="1" t="str">
        <f>IF(Table2[[#This Row],[In GSM?]],_xlfn.TEXTAFTER(Table2[[#This Row],[rxn]],"RXN-",,,,"BIOMASS_RT_CLIM"),"")</f>
        <v/>
      </c>
      <c r="K738" s="1" t="str">
        <f>IF(Table2[[#This Row],[In GSM?]],_xlfn.TEXTBEFORE(SUBSTITUTE(Table2[[#This Row],[rxn name]],"_REV-","_FWD-"),"_FWD-",,,,Table2[[#This Row],[rxn name]]),"")</f>
        <v/>
      </c>
      <c r="L738" s="1" t="str">
        <f>IF(Table2[[#This Row],[In GSM?]],_xlfn.TEXTBEFORE(_xlfn.TEXTAFTER(Table2[[#This Row],[rxn name]],Table2[[#This Row],[b4 FWD/REV]]&amp;"_",,,,"FWD"),"-",,,,"FWD"),"")</f>
        <v/>
      </c>
      <c r="M738" s="1" t="str" cm="1">
        <f t="array" ref="M738">IF(Table2[[#This Row],[In GSM?]],_xlfn.SWITCH(Table2[[#This Row],[dir]],"FWD",Table2[[#This Row],[max]],"REV",-Table2[[#This Row],[min]])/1000,"")</f>
        <v/>
      </c>
      <c r="N738" s="1" t="str" cm="1">
        <f t="array" ref="N738">IF(Table2[[#This Row],[In GSM?]],_xlfn.SWITCH(Table2[[#This Row],[dir]],"FWD",Table2[[#This Row],[min]],"REV",-Table2[[#This Row],[max]])/1000,"")</f>
        <v/>
      </c>
      <c r="V738" s="5"/>
    </row>
    <row r="739" spans="1:22" ht="17" x14ac:dyDescent="0.25">
      <c r="A739" t="s">
        <v>1840</v>
      </c>
      <c r="B739">
        <v>-6.5019616147734398</v>
      </c>
      <c r="C739">
        <v>0</v>
      </c>
      <c r="E739" s="5" t="s">
        <v>497</v>
      </c>
      <c r="F739" s="1" t="str">
        <f t="shared" si="33"/>
        <v>PROWASTE-rt2569</v>
      </c>
      <c r="G739" s="1">
        <f t="shared" si="34"/>
        <v>0</v>
      </c>
      <c r="H739" s="1">
        <f t="shared" si="35"/>
        <v>0</v>
      </c>
      <c r="I739" s="1" t="b">
        <f>OR(LEFT(Table2[[#This Row],[rxn]],4)="RXN-",Table2[[#This Row],[rxn]]="BIOSYN-BIODILAERO")</f>
        <v>0</v>
      </c>
      <c r="J739" s="1" t="str">
        <f>IF(Table2[[#This Row],[In GSM?]],_xlfn.TEXTAFTER(Table2[[#This Row],[rxn]],"RXN-",,,,"BIOMASS_RT_CLIM"),"")</f>
        <v/>
      </c>
      <c r="K739" s="1" t="str">
        <f>IF(Table2[[#This Row],[In GSM?]],_xlfn.TEXTBEFORE(SUBSTITUTE(Table2[[#This Row],[rxn name]],"_REV-","_FWD-"),"_FWD-",,,,Table2[[#This Row],[rxn name]]),"")</f>
        <v/>
      </c>
      <c r="L739" s="1" t="str">
        <f>IF(Table2[[#This Row],[In GSM?]],_xlfn.TEXTBEFORE(_xlfn.TEXTAFTER(Table2[[#This Row],[rxn name]],Table2[[#This Row],[b4 FWD/REV]]&amp;"_",,,,"FWD"),"-",,,,"FWD"),"")</f>
        <v/>
      </c>
      <c r="M739" s="1" t="str" cm="1">
        <f t="array" ref="M739">IF(Table2[[#This Row],[In GSM?]],_xlfn.SWITCH(Table2[[#This Row],[dir]],"FWD",Table2[[#This Row],[max]],"REV",-Table2[[#This Row],[min]])/1000,"")</f>
        <v/>
      </c>
      <c r="N739" s="1" t="str" cm="1">
        <f t="array" ref="N739">IF(Table2[[#This Row],[In GSM?]],_xlfn.SWITCH(Table2[[#This Row],[dir]],"FWD",Table2[[#This Row],[min]],"REV",-Table2[[#This Row],[max]])/1000,"")</f>
        <v/>
      </c>
      <c r="V739" s="5"/>
    </row>
    <row r="740" spans="1:22" ht="17" x14ac:dyDescent="0.25">
      <c r="A740" t="s">
        <v>1841</v>
      </c>
      <c r="B740">
        <v>-12.910551623260201</v>
      </c>
      <c r="C740">
        <v>0</v>
      </c>
      <c r="E740" s="5" t="s">
        <v>498</v>
      </c>
      <c r="F740" s="1" t="str">
        <f t="shared" si="33"/>
        <v>PROWASTE-rt2573</v>
      </c>
      <c r="G740" s="1">
        <f t="shared" si="34"/>
        <v>0</v>
      </c>
      <c r="H740" s="1">
        <f t="shared" si="35"/>
        <v>0</v>
      </c>
      <c r="I740" s="1" t="b">
        <f>OR(LEFT(Table2[[#This Row],[rxn]],4)="RXN-",Table2[[#This Row],[rxn]]="BIOSYN-BIODILAERO")</f>
        <v>0</v>
      </c>
      <c r="J740" s="1" t="str">
        <f>IF(Table2[[#This Row],[In GSM?]],_xlfn.TEXTAFTER(Table2[[#This Row],[rxn]],"RXN-",,,,"BIOMASS_RT_CLIM"),"")</f>
        <v/>
      </c>
      <c r="K740" s="1" t="str">
        <f>IF(Table2[[#This Row],[In GSM?]],_xlfn.TEXTBEFORE(SUBSTITUTE(Table2[[#This Row],[rxn name]],"_REV-","_FWD-"),"_FWD-",,,,Table2[[#This Row],[rxn name]]),"")</f>
        <v/>
      </c>
      <c r="L740" s="1" t="str">
        <f>IF(Table2[[#This Row],[In GSM?]],_xlfn.TEXTBEFORE(_xlfn.TEXTAFTER(Table2[[#This Row],[rxn name]],Table2[[#This Row],[b4 FWD/REV]]&amp;"_",,,,"FWD"),"-",,,,"FWD"),"")</f>
        <v/>
      </c>
      <c r="M740" s="1" t="str" cm="1">
        <f t="array" ref="M740">IF(Table2[[#This Row],[In GSM?]],_xlfn.SWITCH(Table2[[#This Row],[dir]],"FWD",Table2[[#This Row],[max]],"REV",-Table2[[#This Row],[min]])/1000,"")</f>
        <v/>
      </c>
      <c r="N740" s="1" t="str" cm="1">
        <f t="array" ref="N740">IF(Table2[[#This Row],[In GSM?]],_xlfn.SWITCH(Table2[[#This Row],[dir]],"FWD",Table2[[#This Row],[min]],"REV",-Table2[[#This Row],[max]])/1000,"")</f>
        <v/>
      </c>
      <c r="V740" s="5"/>
    </row>
    <row r="741" spans="1:22" ht="17" x14ac:dyDescent="0.25">
      <c r="A741" t="s">
        <v>1842</v>
      </c>
      <c r="B741">
        <v>0</v>
      </c>
      <c r="C741">
        <v>78.866157543808299</v>
      </c>
      <c r="E741" s="5" t="s">
        <v>499</v>
      </c>
      <c r="F741" s="1" t="str">
        <f t="shared" si="33"/>
        <v>PROWASTE-rt2574</v>
      </c>
      <c r="G741" s="1">
        <f t="shared" si="34"/>
        <v>0</v>
      </c>
      <c r="H741" s="1">
        <f t="shared" si="35"/>
        <v>0</v>
      </c>
      <c r="I741" s="1" t="b">
        <f>OR(LEFT(Table2[[#This Row],[rxn]],4)="RXN-",Table2[[#This Row],[rxn]]="BIOSYN-BIODILAERO")</f>
        <v>0</v>
      </c>
      <c r="J741" s="1" t="str">
        <f>IF(Table2[[#This Row],[In GSM?]],_xlfn.TEXTAFTER(Table2[[#This Row],[rxn]],"RXN-",,,,"BIOMASS_RT_CLIM"),"")</f>
        <v/>
      </c>
      <c r="K741" s="1" t="str">
        <f>IF(Table2[[#This Row],[In GSM?]],_xlfn.TEXTBEFORE(SUBSTITUTE(Table2[[#This Row],[rxn name]],"_REV-","_FWD-"),"_FWD-",,,,Table2[[#This Row],[rxn name]]),"")</f>
        <v/>
      </c>
      <c r="L741" s="1" t="str">
        <f>IF(Table2[[#This Row],[In GSM?]],_xlfn.TEXTBEFORE(_xlfn.TEXTAFTER(Table2[[#This Row],[rxn name]],Table2[[#This Row],[b4 FWD/REV]]&amp;"_",,,,"FWD"),"-",,,,"FWD"),"")</f>
        <v/>
      </c>
      <c r="M741" s="1" t="str" cm="1">
        <f t="array" ref="M741">IF(Table2[[#This Row],[In GSM?]],_xlfn.SWITCH(Table2[[#This Row],[dir]],"FWD",Table2[[#This Row],[max]],"REV",-Table2[[#This Row],[min]])/1000,"")</f>
        <v/>
      </c>
      <c r="N741" s="1" t="str" cm="1">
        <f t="array" ref="N741">IF(Table2[[#This Row],[In GSM?]],_xlfn.SWITCH(Table2[[#This Row],[dir]],"FWD",Table2[[#This Row],[min]],"REV",-Table2[[#This Row],[max]])/1000,"")</f>
        <v/>
      </c>
      <c r="V741" s="5"/>
    </row>
    <row r="742" spans="1:22" ht="17" x14ac:dyDescent="0.25">
      <c r="A742" t="s">
        <v>1843</v>
      </c>
      <c r="B742">
        <v>0</v>
      </c>
      <c r="C742">
        <v>119.741334237421</v>
      </c>
      <c r="E742" s="5" t="s">
        <v>500</v>
      </c>
      <c r="F742" s="1" t="str">
        <f t="shared" si="33"/>
        <v>PROWASTE-rt2577</v>
      </c>
      <c r="G742" s="1">
        <f t="shared" si="34"/>
        <v>0</v>
      </c>
      <c r="H742" s="1">
        <f t="shared" si="35"/>
        <v>0</v>
      </c>
      <c r="I742" s="1" t="b">
        <f>OR(LEFT(Table2[[#This Row],[rxn]],4)="RXN-",Table2[[#This Row],[rxn]]="BIOSYN-BIODILAERO")</f>
        <v>0</v>
      </c>
      <c r="J742" s="1" t="str">
        <f>IF(Table2[[#This Row],[In GSM?]],_xlfn.TEXTAFTER(Table2[[#This Row],[rxn]],"RXN-",,,,"BIOMASS_RT_CLIM"),"")</f>
        <v/>
      </c>
      <c r="K742" s="1" t="str">
        <f>IF(Table2[[#This Row],[In GSM?]],_xlfn.TEXTBEFORE(SUBSTITUTE(Table2[[#This Row],[rxn name]],"_REV-","_FWD-"),"_FWD-",,,,Table2[[#This Row],[rxn name]]),"")</f>
        <v/>
      </c>
      <c r="L742" s="1" t="str">
        <f>IF(Table2[[#This Row],[In GSM?]],_xlfn.TEXTBEFORE(_xlfn.TEXTAFTER(Table2[[#This Row],[rxn name]],Table2[[#This Row],[b4 FWD/REV]]&amp;"_",,,,"FWD"),"-",,,,"FWD"),"")</f>
        <v/>
      </c>
      <c r="M742" s="1" t="str" cm="1">
        <f t="array" ref="M742">IF(Table2[[#This Row],[In GSM?]],_xlfn.SWITCH(Table2[[#This Row],[dir]],"FWD",Table2[[#This Row],[max]],"REV",-Table2[[#This Row],[min]])/1000,"")</f>
        <v/>
      </c>
      <c r="N742" s="1" t="str" cm="1">
        <f t="array" ref="N742">IF(Table2[[#This Row],[In GSM?]],_xlfn.SWITCH(Table2[[#This Row],[dir]],"FWD",Table2[[#This Row],[min]],"REV",-Table2[[#This Row],[max]])/1000,"")</f>
        <v/>
      </c>
      <c r="V742" s="5"/>
    </row>
    <row r="743" spans="1:22" ht="17" x14ac:dyDescent="0.25">
      <c r="A743" t="s">
        <v>1844</v>
      </c>
      <c r="B743">
        <v>0</v>
      </c>
      <c r="C743">
        <v>0</v>
      </c>
      <c r="E743" s="5" t="s">
        <v>501</v>
      </c>
      <c r="F743" s="1" t="str">
        <f t="shared" si="33"/>
        <v>PROWASTE-rt2578</v>
      </c>
      <c r="G743" s="1">
        <f t="shared" si="34"/>
        <v>0</v>
      </c>
      <c r="H743" s="1">
        <f t="shared" si="35"/>
        <v>0</v>
      </c>
      <c r="I743" s="1" t="b">
        <f>OR(LEFT(Table2[[#This Row],[rxn]],4)="RXN-",Table2[[#This Row],[rxn]]="BIOSYN-BIODILAERO")</f>
        <v>0</v>
      </c>
      <c r="J743" s="1" t="str">
        <f>IF(Table2[[#This Row],[In GSM?]],_xlfn.TEXTAFTER(Table2[[#This Row],[rxn]],"RXN-",,,,"BIOMASS_RT_CLIM"),"")</f>
        <v/>
      </c>
      <c r="K743" s="1" t="str">
        <f>IF(Table2[[#This Row],[In GSM?]],_xlfn.TEXTBEFORE(SUBSTITUTE(Table2[[#This Row],[rxn name]],"_REV-","_FWD-"),"_FWD-",,,,Table2[[#This Row],[rxn name]]),"")</f>
        <v/>
      </c>
      <c r="L743" s="1" t="str">
        <f>IF(Table2[[#This Row],[In GSM?]],_xlfn.TEXTBEFORE(_xlfn.TEXTAFTER(Table2[[#This Row],[rxn name]],Table2[[#This Row],[b4 FWD/REV]]&amp;"_",,,,"FWD"),"-",,,,"FWD"),"")</f>
        <v/>
      </c>
      <c r="M743" s="1" t="str" cm="1">
        <f t="array" ref="M743">IF(Table2[[#This Row],[In GSM?]],_xlfn.SWITCH(Table2[[#This Row],[dir]],"FWD",Table2[[#This Row],[max]],"REV",-Table2[[#This Row],[min]])/1000,"")</f>
        <v/>
      </c>
      <c r="N743" s="1" t="str" cm="1">
        <f t="array" ref="N743">IF(Table2[[#This Row],[In GSM?]],_xlfn.SWITCH(Table2[[#This Row],[dir]],"FWD",Table2[[#This Row],[min]],"REV",-Table2[[#This Row],[max]])/1000,"")</f>
        <v/>
      </c>
      <c r="V743" s="5"/>
    </row>
    <row r="744" spans="1:22" ht="17" x14ac:dyDescent="0.25">
      <c r="A744" t="s">
        <v>1845</v>
      </c>
      <c r="B744">
        <v>0</v>
      </c>
      <c r="C744">
        <v>0</v>
      </c>
      <c r="E744" s="5" t="s">
        <v>502</v>
      </c>
      <c r="F744" s="1" t="str">
        <f t="shared" si="33"/>
        <v>PROWASTE-rt2593</v>
      </c>
      <c r="G744" s="1">
        <f t="shared" si="34"/>
        <v>0</v>
      </c>
      <c r="H744" s="1">
        <f t="shared" si="35"/>
        <v>0</v>
      </c>
      <c r="I744" s="1" t="b">
        <f>OR(LEFT(Table2[[#This Row],[rxn]],4)="RXN-",Table2[[#This Row],[rxn]]="BIOSYN-BIODILAERO")</f>
        <v>0</v>
      </c>
      <c r="J744" s="1" t="str">
        <f>IF(Table2[[#This Row],[In GSM?]],_xlfn.TEXTAFTER(Table2[[#This Row],[rxn]],"RXN-",,,,"BIOMASS_RT_CLIM"),"")</f>
        <v/>
      </c>
      <c r="K744" s="1" t="str">
        <f>IF(Table2[[#This Row],[In GSM?]],_xlfn.TEXTBEFORE(SUBSTITUTE(Table2[[#This Row],[rxn name]],"_REV-","_FWD-"),"_FWD-",,,,Table2[[#This Row],[rxn name]]),"")</f>
        <v/>
      </c>
      <c r="L744" s="1" t="str">
        <f>IF(Table2[[#This Row],[In GSM?]],_xlfn.TEXTBEFORE(_xlfn.TEXTAFTER(Table2[[#This Row],[rxn name]],Table2[[#This Row],[b4 FWD/REV]]&amp;"_",,,,"FWD"),"-",,,,"FWD"),"")</f>
        <v/>
      </c>
      <c r="M744" s="1" t="str" cm="1">
        <f t="array" ref="M744">IF(Table2[[#This Row],[In GSM?]],_xlfn.SWITCH(Table2[[#This Row],[dir]],"FWD",Table2[[#This Row],[max]],"REV",-Table2[[#This Row],[min]])/1000,"")</f>
        <v/>
      </c>
      <c r="N744" s="1" t="str" cm="1">
        <f t="array" ref="N744">IF(Table2[[#This Row],[In GSM?]],_xlfn.SWITCH(Table2[[#This Row],[dir]],"FWD",Table2[[#This Row],[min]],"REV",-Table2[[#This Row],[max]])/1000,"")</f>
        <v/>
      </c>
      <c r="V744" s="5"/>
    </row>
    <row r="745" spans="1:22" ht="17" x14ac:dyDescent="0.25">
      <c r="A745" t="s">
        <v>1846</v>
      </c>
      <c r="B745" s="2">
        <v>7.64E-5</v>
      </c>
      <c r="C745" s="2">
        <v>7.64E-5</v>
      </c>
      <c r="E745" s="5" t="s">
        <v>503</v>
      </c>
      <c r="F745" s="1" t="str">
        <f t="shared" si="33"/>
        <v>PROWASTE-rt2613</v>
      </c>
      <c r="G745" s="1">
        <f t="shared" si="34"/>
        <v>0</v>
      </c>
      <c r="H745" s="1">
        <f t="shared" si="35"/>
        <v>0</v>
      </c>
      <c r="I745" s="1" t="b">
        <f>OR(LEFT(Table2[[#This Row],[rxn]],4)="RXN-",Table2[[#This Row],[rxn]]="BIOSYN-BIODILAERO")</f>
        <v>0</v>
      </c>
      <c r="J745" s="1" t="str">
        <f>IF(Table2[[#This Row],[In GSM?]],_xlfn.TEXTAFTER(Table2[[#This Row],[rxn]],"RXN-",,,,"BIOMASS_RT_CLIM"),"")</f>
        <v/>
      </c>
      <c r="K745" s="1" t="str">
        <f>IF(Table2[[#This Row],[In GSM?]],_xlfn.TEXTBEFORE(SUBSTITUTE(Table2[[#This Row],[rxn name]],"_REV-","_FWD-"),"_FWD-",,,,Table2[[#This Row],[rxn name]]),"")</f>
        <v/>
      </c>
      <c r="L745" s="1" t="str">
        <f>IF(Table2[[#This Row],[In GSM?]],_xlfn.TEXTBEFORE(_xlfn.TEXTAFTER(Table2[[#This Row],[rxn name]],Table2[[#This Row],[b4 FWD/REV]]&amp;"_",,,,"FWD"),"-",,,,"FWD"),"")</f>
        <v/>
      </c>
      <c r="M745" s="1" t="str" cm="1">
        <f t="array" ref="M745">IF(Table2[[#This Row],[In GSM?]],_xlfn.SWITCH(Table2[[#This Row],[dir]],"FWD",Table2[[#This Row],[max]],"REV",-Table2[[#This Row],[min]])/1000,"")</f>
        <v/>
      </c>
      <c r="N745" s="1" t="str" cm="1">
        <f t="array" ref="N745">IF(Table2[[#This Row],[In GSM?]],_xlfn.SWITCH(Table2[[#This Row],[dir]],"FWD",Table2[[#This Row],[min]],"REV",-Table2[[#This Row],[max]])/1000,"")</f>
        <v/>
      </c>
      <c r="V745" s="5"/>
    </row>
    <row r="746" spans="1:22" ht="17" x14ac:dyDescent="0.25">
      <c r="A746" t="s">
        <v>1847</v>
      </c>
      <c r="B746" s="2">
        <v>1.0000000000000001E-5</v>
      </c>
      <c r="C746" s="2">
        <v>1.0000000000000001E-5</v>
      </c>
      <c r="E746" s="5" t="s">
        <v>504</v>
      </c>
      <c r="F746" s="1" t="str">
        <f t="shared" si="33"/>
        <v>PROWASTE-rt2621</v>
      </c>
      <c r="G746" s="1">
        <f t="shared" si="34"/>
        <v>0</v>
      </c>
      <c r="H746" s="1">
        <f t="shared" si="35"/>
        <v>0</v>
      </c>
      <c r="I746" s="1" t="b">
        <f>OR(LEFT(Table2[[#This Row],[rxn]],4)="RXN-",Table2[[#This Row],[rxn]]="BIOSYN-BIODILAERO")</f>
        <v>0</v>
      </c>
      <c r="J746" s="1" t="str">
        <f>IF(Table2[[#This Row],[In GSM?]],_xlfn.TEXTAFTER(Table2[[#This Row],[rxn]],"RXN-",,,,"BIOMASS_RT_CLIM"),"")</f>
        <v/>
      </c>
      <c r="K746" s="1" t="str">
        <f>IF(Table2[[#This Row],[In GSM?]],_xlfn.TEXTBEFORE(SUBSTITUTE(Table2[[#This Row],[rxn name]],"_REV-","_FWD-"),"_FWD-",,,,Table2[[#This Row],[rxn name]]),"")</f>
        <v/>
      </c>
      <c r="L746" s="1" t="str">
        <f>IF(Table2[[#This Row],[In GSM?]],_xlfn.TEXTBEFORE(_xlfn.TEXTAFTER(Table2[[#This Row],[rxn name]],Table2[[#This Row],[b4 FWD/REV]]&amp;"_",,,,"FWD"),"-",,,,"FWD"),"")</f>
        <v/>
      </c>
      <c r="M746" s="1" t="str" cm="1">
        <f t="array" ref="M746">IF(Table2[[#This Row],[In GSM?]],_xlfn.SWITCH(Table2[[#This Row],[dir]],"FWD",Table2[[#This Row],[max]],"REV",-Table2[[#This Row],[min]])/1000,"")</f>
        <v/>
      </c>
      <c r="N746" s="1" t="str" cm="1">
        <f t="array" ref="N746">IF(Table2[[#This Row],[In GSM?]],_xlfn.SWITCH(Table2[[#This Row],[dir]],"FWD",Table2[[#This Row],[min]],"REV",-Table2[[#This Row],[max]])/1000,"")</f>
        <v/>
      </c>
      <c r="V746" s="5"/>
    </row>
    <row r="747" spans="1:22" ht="17" x14ac:dyDescent="0.25">
      <c r="A747" t="s">
        <v>1848</v>
      </c>
      <c r="B747">
        <v>0</v>
      </c>
      <c r="C747">
        <v>0</v>
      </c>
      <c r="E747" s="5" t="s">
        <v>505</v>
      </c>
      <c r="F747" s="1" t="str">
        <f t="shared" si="33"/>
        <v>PROWASTE-rt2643_c</v>
      </c>
      <c r="G747" s="1">
        <f t="shared" si="34"/>
        <v>0</v>
      </c>
      <c r="H747" s="1">
        <f t="shared" si="35"/>
        <v>0</v>
      </c>
      <c r="I747" s="1" t="b">
        <f>OR(LEFT(Table2[[#This Row],[rxn]],4)="RXN-",Table2[[#This Row],[rxn]]="BIOSYN-BIODILAERO")</f>
        <v>0</v>
      </c>
      <c r="J747" s="1" t="str">
        <f>IF(Table2[[#This Row],[In GSM?]],_xlfn.TEXTAFTER(Table2[[#This Row],[rxn]],"RXN-",,,,"BIOMASS_RT_CLIM"),"")</f>
        <v/>
      </c>
      <c r="K747" s="1" t="str">
        <f>IF(Table2[[#This Row],[In GSM?]],_xlfn.TEXTBEFORE(SUBSTITUTE(Table2[[#This Row],[rxn name]],"_REV-","_FWD-"),"_FWD-",,,,Table2[[#This Row],[rxn name]]),"")</f>
        <v/>
      </c>
      <c r="L747" s="1" t="str">
        <f>IF(Table2[[#This Row],[In GSM?]],_xlfn.TEXTBEFORE(_xlfn.TEXTAFTER(Table2[[#This Row],[rxn name]],Table2[[#This Row],[b4 FWD/REV]]&amp;"_",,,,"FWD"),"-",,,,"FWD"),"")</f>
        <v/>
      </c>
      <c r="M747" s="1" t="str" cm="1">
        <f t="array" ref="M747">IF(Table2[[#This Row],[In GSM?]],_xlfn.SWITCH(Table2[[#This Row],[dir]],"FWD",Table2[[#This Row],[max]],"REV",-Table2[[#This Row],[min]])/1000,"")</f>
        <v/>
      </c>
      <c r="N747" s="1" t="str" cm="1">
        <f t="array" ref="N747">IF(Table2[[#This Row],[In GSM?]],_xlfn.SWITCH(Table2[[#This Row],[dir]],"FWD",Table2[[#This Row],[min]],"REV",-Table2[[#This Row],[max]])/1000,"")</f>
        <v/>
      </c>
      <c r="V747" s="5"/>
    </row>
    <row r="748" spans="1:22" ht="17" x14ac:dyDescent="0.25">
      <c r="A748" t="s">
        <v>1849</v>
      </c>
      <c r="B748">
        <v>0</v>
      </c>
      <c r="C748">
        <v>0</v>
      </c>
      <c r="E748" s="5" t="s">
        <v>506</v>
      </c>
      <c r="F748" s="1" t="str">
        <f t="shared" si="33"/>
        <v>PROWASTE-rt2643_n</v>
      </c>
      <c r="G748" s="1">
        <f t="shared" si="34"/>
        <v>0</v>
      </c>
      <c r="H748" s="1">
        <f t="shared" si="35"/>
        <v>0</v>
      </c>
      <c r="I748" s="1" t="b">
        <f>OR(LEFT(Table2[[#This Row],[rxn]],4)="RXN-",Table2[[#This Row],[rxn]]="BIOSYN-BIODILAERO")</f>
        <v>0</v>
      </c>
      <c r="J748" s="1" t="str">
        <f>IF(Table2[[#This Row],[In GSM?]],_xlfn.TEXTAFTER(Table2[[#This Row],[rxn]],"RXN-",,,,"BIOMASS_RT_CLIM"),"")</f>
        <v/>
      </c>
      <c r="K748" s="1" t="str">
        <f>IF(Table2[[#This Row],[In GSM?]],_xlfn.TEXTBEFORE(SUBSTITUTE(Table2[[#This Row],[rxn name]],"_REV-","_FWD-"),"_FWD-",,,,Table2[[#This Row],[rxn name]]),"")</f>
        <v/>
      </c>
      <c r="L748" s="1" t="str">
        <f>IF(Table2[[#This Row],[In GSM?]],_xlfn.TEXTBEFORE(_xlfn.TEXTAFTER(Table2[[#This Row],[rxn name]],Table2[[#This Row],[b4 FWD/REV]]&amp;"_",,,,"FWD"),"-",,,,"FWD"),"")</f>
        <v/>
      </c>
      <c r="M748" s="1" t="str" cm="1">
        <f t="array" ref="M748">IF(Table2[[#This Row],[In GSM?]],_xlfn.SWITCH(Table2[[#This Row],[dir]],"FWD",Table2[[#This Row],[max]],"REV",-Table2[[#This Row],[min]])/1000,"")</f>
        <v/>
      </c>
      <c r="N748" s="1" t="str" cm="1">
        <f t="array" ref="N748">IF(Table2[[#This Row],[In GSM?]],_xlfn.SWITCH(Table2[[#This Row],[dir]],"FWD",Table2[[#This Row],[min]],"REV",-Table2[[#This Row],[max]])/1000,"")</f>
        <v/>
      </c>
      <c r="V748" s="5"/>
    </row>
    <row r="749" spans="1:22" ht="17" x14ac:dyDescent="0.25">
      <c r="A749" t="s">
        <v>1850</v>
      </c>
      <c r="B749">
        <v>0</v>
      </c>
      <c r="C749">
        <v>0</v>
      </c>
      <c r="E749" s="5" t="s">
        <v>507</v>
      </c>
      <c r="F749" s="1" t="str">
        <f t="shared" si="33"/>
        <v>PROWASTE-rt2649_e</v>
      </c>
      <c r="G749" s="1">
        <f t="shared" si="34"/>
        <v>0</v>
      </c>
      <c r="H749" s="1">
        <f t="shared" si="35"/>
        <v>0</v>
      </c>
      <c r="I749" s="1" t="b">
        <f>OR(LEFT(Table2[[#This Row],[rxn]],4)="RXN-",Table2[[#This Row],[rxn]]="BIOSYN-BIODILAERO")</f>
        <v>0</v>
      </c>
      <c r="J749" s="1" t="str">
        <f>IF(Table2[[#This Row],[In GSM?]],_xlfn.TEXTAFTER(Table2[[#This Row],[rxn]],"RXN-",,,,"BIOMASS_RT_CLIM"),"")</f>
        <v/>
      </c>
      <c r="K749" s="1" t="str">
        <f>IF(Table2[[#This Row],[In GSM?]],_xlfn.TEXTBEFORE(SUBSTITUTE(Table2[[#This Row],[rxn name]],"_REV-","_FWD-"),"_FWD-",,,,Table2[[#This Row],[rxn name]]),"")</f>
        <v/>
      </c>
      <c r="L749" s="1" t="str">
        <f>IF(Table2[[#This Row],[In GSM?]],_xlfn.TEXTBEFORE(_xlfn.TEXTAFTER(Table2[[#This Row],[rxn name]],Table2[[#This Row],[b4 FWD/REV]]&amp;"_",,,,"FWD"),"-",,,,"FWD"),"")</f>
        <v/>
      </c>
      <c r="M749" s="1" t="str" cm="1">
        <f t="array" ref="M749">IF(Table2[[#This Row],[In GSM?]],_xlfn.SWITCH(Table2[[#This Row],[dir]],"FWD",Table2[[#This Row],[max]],"REV",-Table2[[#This Row],[min]])/1000,"")</f>
        <v/>
      </c>
      <c r="N749" s="1" t="str" cm="1">
        <f t="array" ref="N749">IF(Table2[[#This Row],[In GSM?]],_xlfn.SWITCH(Table2[[#This Row],[dir]],"FWD",Table2[[#This Row],[min]],"REV",-Table2[[#This Row],[max]])/1000,"")</f>
        <v/>
      </c>
      <c r="V749" s="5"/>
    </row>
    <row r="750" spans="1:22" ht="17" x14ac:dyDescent="0.25">
      <c r="A750" t="s">
        <v>1851</v>
      </c>
      <c r="B750">
        <v>-7.1802464232190397</v>
      </c>
      <c r="C750">
        <v>0</v>
      </c>
      <c r="E750" s="5" t="s">
        <v>508</v>
      </c>
      <c r="F750" s="1" t="str">
        <f t="shared" si="33"/>
        <v>PROWASTE-rt2649_v</v>
      </c>
      <c r="G750" s="1">
        <f t="shared" si="34"/>
        <v>0</v>
      </c>
      <c r="H750" s="1">
        <f t="shared" si="35"/>
        <v>0</v>
      </c>
      <c r="I750" s="1" t="b">
        <f>OR(LEFT(Table2[[#This Row],[rxn]],4)="RXN-",Table2[[#This Row],[rxn]]="BIOSYN-BIODILAERO")</f>
        <v>0</v>
      </c>
      <c r="J750" s="1" t="str">
        <f>IF(Table2[[#This Row],[In GSM?]],_xlfn.TEXTAFTER(Table2[[#This Row],[rxn]],"RXN-",,,,"BIOMASS_RT_CLIM"),"")</f>
        <v/>
      </c>
      <c r="K750" s="1" t="str">
        <f>IF(Table2[[#This Row],[In GSM?]],_xlfn.TEXTBEFORE(SUBSTITUTE(Table2[[#This Row],[rxn name]],"_REV-","_FWD-"),"_FWD-",,,,Table2[[#This Row],[rxn name]]),"")</f>
        <v/>
      </c>
      <c r="L750" s="1" t="str">
        <f>IF(Table2[[#This Row],[In GSM?]],_xlfn.TEXTBEFORE(_xlfn.TEXTAFTER(Table2[[#This Row],[rxn name]],Table2[[#This Row],[b4 FWD/REV]]&amp;"_",,,,"FWD"),"-",,,,"FWD"),"")</f>
        <v/>
      </c>
      <c r="M750" s="1" t="str" cm="1">
        <f t="array" ref="M750">IF(Table2[[#This Row],[In GSM?]],_xlfn.SWITCH(Table2[[#This Row],[dir]],"FWD",Table2[[#This Row],[max]],"REV",-Table2[[#This Row],[min]])/1000,"")</f>
        <v/>
      </c>
      <c r="N750" s="1" t="str" cm="1">
        <f t="array" ref="N750">IF(Table2[[#This Row],[In GSM?]],_xlfn.SWITCH(Table2[[#This Row],[dir]],"FWD",Table2[[#This Row],[min]],"REV",-Table2[[#This Row],[max]])/1000,"")</f>
        <v/>
      </c>
      <c r="V750" s="5"/>
    </row>
    <row r="751" spans="1:22" ht="17" x14ac:dyDescent="0.25">
      <c r="A751" t="s">
        <v>1852</v>
      </c>
      <c r="B751">
        <v>-3.3890949196670301</v>
      </c>
      <c r="C751">
        <v>0</v>
      </c>
      <c r="E751" s="5" t="s">
        <v>509</v>
      </c>
      <c r="F751" s="1" t="str">
        <f t="shared" si="33"/>
        <v>PROWASTE-rt2654</v>
      </c>
      <c r="G751" s="1">
        <f t="shared" si="34"/>
        <v>0</v>
      </c>
      <c r="H751" s="1">
        <f t="shared" si="35"/>
        <v>0</v>
      </c>
      <c r="I751" s="1" t="b">
        <f>OR(LEFT(Table2[[#This Row],[rxn]],4)="RXN-",Table2[[#This Row],[rxn]]="BIOSYN-BIODILAERO")</f>
        <v>0</v>
      </c>
      <c r="J751" s="1" t="str">
        <f>IF(Table2[[#This Row],[In GSM?]],_xlfn.TEXTAFTER(Table2[[#This Row],[rxn]],"RXN-",,,,"BIOMASS_RT_CLIM"),"")</f>
        <v/>
      </c>
      <c r="K751" s="1" t="str">
        <f>IF(Table2[[#This Row],[In GSM?]],_xlfn.TEXTBEFORE(SUBSTITUTE(Table2[[#This Row],[rxn name]],"_REV-","_FWD-"),"_FWD-",,,,Table2[[#This Row],[rxn name]]),"")</f>
        <v/>
      </c>
      <c r="L751" s="1" t="str">
        <f>IF(Table2[[#This Row],[In GSM?]],_xlfn.TEXTBEFORE(_xlfn.TEXTAFTER(Table2[[#This Row],[rxn name]],Table2[[#This Row],[b4 FWD/REV]]&amp;"_",,,,"FWD"),"-",,,,"FWD"),"")</f>
        <v/>
      </c>
      <c r="M751" s="1" t="str" cm="1">
        <f t="array" ref="M751">IF(Table2[[#This Row],[In GSM?]],_xlfn.SWITCH(Table2[[#This Row],[dir]],"FWD",Table2[[#This Row],[max]],"REV",-Table2[[#This Row],[min]])/1000,"")</f>
        <v/>
      </c>
      <c r="N751" s="1" t="str" cm="1">
        <f t="array" ref="N751">IF(Table2[[#This Row],[In GSM?]],_xlfn.SWITCH(Table2[[#This Row],[dir]],"FWD",Table2[[#This Row],[min]],"REV",-Table2[[#This Row],[max]])/1000,"")</f>
        <v/>
      </c>
      <c r="V751" s="5"/>
    </row>
    <row r="752" spans="1:22" ht="17" x14ac:dyDescent="0.25">
      <c r="A752" t="s">
        <v>1853</v>
      </c>
      <c r="B752">
        <v>0</v>
      </c>
      <c r="C752">
        <v>0</v>
      </c>
      <c r="E752" s="5" t="s">
        <v>510</v>
      </c>
      <c r="F752" s="1" t="str">
        <f t="shared" si="33"/>
        <v>PROWASTE-rt2657</v>
      </c>
      <c r="G752" s="1">
        <f t="shared" si="34"/>
        <v>0</v>
      </c>
      <c r="H752" s="1">
        <f t="shared" si="35"/>
        <v>0</v>
      </c>
      <c r="I752" s="1" t="b">
        <f>OR(LEFT(Table2[[#This Row],[rxn]],4)="RXN-",Table2[[#This Row],[rxn]]="BIOSYN-BIODILAERO")</f>
        <v>0</v>
      </c>
      <c r="J752" s="1" t="str">
        <f>IF(Table2[[#This Row],[In GSM?]],_xlfn.TEXTAFTER(Table2[[#This Row],[rxn]],"RXN-",,,,"BIOMASS_RT_CLIM"),"")</f>
        <v/>
      </c>
      <c r="K752" s="1" t="str">
        <f>IF(Table2[[#This Row],[In GSM?]],_xlfn.TEXTBEFORE(SUBSTITUTE(Table2[[#This Row],[rxn name]],"_REV-","_FWD-"),"_FWD-",,,,Table2[[#This Row],[rxn name]]),"")</f>
        <v/>
      </c>
      <c r="L752" s="1" t="str">
        <f>IF(Table2[[#This Row],[In GSM?]],_xlfn.TEXTBEFORE(_xlfn.TEXTAFTER(Table2[[#This Row],[rxn name]],Table2[[#This Row],[b4 FWD/REV]]&amp;"_",,,,"FWD"),"-",,,,"FWD"),"")</f>
        <v/>
      </c>
      <c r="M752" s="1" t="str" cm="1">
        <f t="array" ref="M752">IF(Table2[[#This Row],[In GSM?]],_xlfn.SWITCH(Table2[[#This Row],[dir]],"FWD",Table2[[#This Row],[max]],"REV",-Table2[[#This Row],[min]])/1000,"")</f>
        <v/>
      </c>
      <c r="N752" s="1" t="str" cm="1">
        <f t="array" ref="N752">IF(Table2[[#This Row],[In GSM?]],_xlfn.SWITCH(Table2[[#This Row],[dir]],"FWD",Table2[[#This Row],[min]],"REV",-Table2[[#This Row],[max]])/1000,"")</f>
        <v/>
      </c>
      <c r="V752" s="5"/>
    </row>
    <row r="753" spans="1:22" ht="17" x14ac:dyDescent="0.25">
      <c r="A753" t="s">
        <v>1854</v>
      </c>
      <c r="B753">
        <v>0</v>
      </c>
      <c r="C753">
        <v>0</v>
      </c>
      <c r="E753" s="5" t="s">
        <v>511</v>
      </c>
      <c r="F753" s="1" t="str">
        <f t="shared" si="33"/>
        <v>PROWASTE-rt2671</v>
      </c>
      <c r="G753" s="1">
        <f t="shared" si="34"/>
        <v>0</v>
      </c>
      <c r="H753" s="1">
        <f t="shared" si="35"/>
        <v>0</v>
      </c>
      <c r="I753" s="1" t="b">
        <f>OR(LEFT(Table2[[#This Row],[rxn]],4)="RXN-",Table2[[#This Row],[rxn]]="BIOSYN-BIODILAERO")</f>
        <v>0</v>
      </c>
      <c r="J753" s="1" t="str">
        <f>IF(Table2[[#This Row],[In GSM?]],_xlfn.TEXTAFTER(Table2[[#This Row],[rxn]],"RXN-",,,,"BIOMASS_RT_CLIM"),"")</f>
        <v/>
      </c>
      <c r="K753" s="1" t="str">
        <f>IF(Table2[[#This Row],[In GSM?]],_xlfn.TEXTBEFORE(SUBSTITUTE(Table2[[#This Row],[rxn name]],"_REV-","_FWD-"),"_FWD-",,,,Table2[[#This Row],[rxn name]]),"")</f>
        <v/>
      </c>
      <c r="L753" s="1" t="str">
        <f>IF(Table2[[#This Row],[In GSM?]],_xlfn.TEXTBEFORE(_xlfn.TEXTAFTER(Table2[[#This Row],[rxn name]],Table2[[#This Row],[b4 FWD/REV]]&amp;"_",,,,"FWD"),"-",,,,"FWD"),"")</f>
        <v/>
      </c>
      <c r="M753" s="1" t="str" cm="1">
        <f t="array" ref="M753">IF(Table2[[#This Row],[In GSM?]],_xlfn.SWITCH(Table2[[#This Row],[dir]],"FWD",Table2[[#This Row],[max]],"REV",-Table2[[#This Row],[min]])/1000,"")</f>
        <v/>
      </c>
      <c r="N753" s="1" t="str" cm="1">
        <f t="array" ref="N753">IF(Table2[[#This Row],[In GSM?]],_xlfn.SWITCH(Table2[[#This Row],[dir]],"FWD",Table2[[#This Row],[min]],"REV",-Table2[[#This Row],[max]])/1000,"")</f>
        <v/>
      </c>
      <c r="V753" s="5"/>
    </row>
    <row r="754" spans="1:22" ht="17" x14ac:dyDescent="0.25">
      <c r="A754" t="s">
        <v>1855</v>
      </c>
      <c r="B754">
        <v>0</v>
      </c>
      <c r="C754">
        <v>0</v>
      </c>
      <c r="E754" s="5" t="s">
        <v>512</v>
      </c>
      <c r="F754" s="1" t="str">
        <f t="shared" si="33"/>
        <v>PROWASTE-rt2682</v>
      </c>
      <c r="G754" s="1">
        <f t="shared" si="34"/>
        <v>0</v>
      </c>
      <c r="H754" s="1">
        <f t="shared" si="35"/>
        <v>0</v>
      </c>
      <c r="I754" s="1" t="b">
        <f>OR(LEFT(Table2[[#This Row],[rxn]],4)="RXN-",Table2[[#This Row],[rxn]]="BIOSYN-BIODILAERO")</f>
        <v>0</v>
      </c>
      <c r="J754" s="1" t="str">
        <f>IF(Table2[[#This Row],[In GSM?]],_xlfn.TEXTAFTER(Table2[[#This Row],[rxn]],"RXN-",,,,"BIOMASS_RT_CLIM"),"")</f>
        <v/>
      </c>
      <c r="K754" s="1" t="str">
        <f>IF(Table2[[#This Row],[In GSM?]],_xlfn.TEXTBEFORE(SUBSTITUTE(Table2[[#This Row],[rxn name]],"_REV-","_FWD-"),"_FWD-",,,,Table2[[#This Row],[rxn name]]),"")</f>
        <v/>
      </c>
      <c r="L754" s="1" t="str">
        <f>IF(Table2[[#This Row],[In GSM?]],_xlfn.TEXTBEFORE(_xlfn.TEXTAFTER(Table2[[#This Row],[rxn name]],Table2[[#This Row],[b4 FWD/REV]]&amp;"_",,,,"FWD"),"-",,,,"FWD"),"")</f>
        <v/>
      </c>
      <c r="M754" s="1" t="str" cm="1">
        <f t="array" ref="M754">IF(Table2[[#This Row],[In GSM?]],_xlfn.SWITCH(Table2[[#This Row],[dir]],"FWD",Table2[[#This Row],[max]],"REV",-Table2[[#This Row],[min]])/1000,"")</f>
        <v/>
      </c>
      <c r="N754" s="1" t="str" cm="1">
        <f t="array" ref="N754">IF(Table2[[#This Row],[In GSM?]],_xlfn.SWITCH(Table2[[#This Row],[dir]],"FWD",Table2[[#This Row],[min]],"REV",-Table2[[#This Row],[max]])/1000,"")</f>
        <v/>
      </c>
      <c r="V754" s="5"/>
    </row>
    <row r="755" spans="1:22" ht="17" x14ac:dyDescent="0.25">
      <c r="A755" t="s">
        <v>1856</v>
      </c>
      <c r="B755">
        <v>-6.4552758116304298</v>
      </c>
      <c r="C755">
        <v>0</v>
      </c>
      <c r="E755" s="5" t="s">
        <v>513</v>
      </c>
      <c r="F755" s="1" t="str">
        <f t="shared" si="33"/>
        <v>PROWASTE-rt2684</v>
      </c>
      <c r="G755" s="1">
        <f t="shared" si="34"/>
        <v>0</v>
      </c>
      <c r="H755" s="1">
        <f t="shared" si="35"/>
        <v>0</v>
      </c>
      <c r="I755" s="1" t="b">
        <f>OR(LEFT(Table2[[#This Row],[rxn]],4)="RXN-",Table2[[#This Row],[rxn]]="BIOSYN-BIODILAERO")</f>
        <v>0</v>
      </c>
      <c r="J755" s="1" t="str">
        <f>IF(Table2[[#This Row],[In GSM?]],_xlfn.TEXTAFTER(Table2[[#This Row],[rxn]],"RXN-",,,,"BIOMASS_RT_CLIM"),"")</f>
        <v/>
      </c>
      <c r="K755" s="1" t="str">
        <f>IF(Table2[[#This Row],[In GSM?]],_xlfn.TEXTBEFORE(SUBSTITUTE(Table2[[#This Row],[rxn name]],"_REV-","_FWD-"),"_FWD-",,,,Table2[[#This Row],[rxn name]]),"")</f>
        <v/>
      </c>
      <c r="L755" s="1" t="str">
        <f>IF(Table2[[#This Row],[In GSM?]],_xlfn.TEXTBEFORE(_xlfn.TEXTAFTER(Table2[[#This Row],[rxn name]],Table2[[#This Row],[b4 FWD/REV]]&amp;"_",,,,"FWD"),"-",,,,"FWD"),"")</f>
        <v/>
      </c>
      <c r="M755" s="1" t="str" cm="1">
        <f t="array" ref="M755">IF(Table2[[#This Row],[In GSM?]],_xlfn.SWITCH(Table2[[#This Row],[dir]],"FWD",Table2[[#This Row],[max]],"REV",-Table2[[#This Row],[min]])/1000,"")</f>
        <v/>
      </c>
      <c r="N755" s="1" t="str" cm="1">
        <f t="array" ref="N755">IF(Table2[[#This Row],[In GSM?]],_xlfn.SWITCH(Table2[[#This Row],[dir]],"FWD",Table2[[#This Row],[min]],"REV",-Table2[[#This Row],[max]])/1000,"")</f>
        <v/>
      </c>
      <c r="V755" s="5"/>
    </row>
    <row r="756" spans="1:22" ht="17" x14ac:dyDescent="0.25">
      <c r="A756" t="s">
        <v>1857</v>
      </c>
      <c r="B756">
        <v>-4.3515258592403603</v>
      </c>
      <c r="C756">
        <v>0</v>
      </c>
      <c r="E756" s="5" t="s">
        <v>514</v>
      </c>
      <c r="F756" s="1" t="str">
        <f t="shared" si="33"/>
        <v>PROWASTE-rt2689</v>
      </c>
      <c r="G756" s="1">
        <f t="shared" si="34"/>
        <v>0</v>
      </c>
      <c r="H756" s="1">
        <f t="shared" si="35"/>
        <v>0</v>
      </c>
      <c r="I756" s="1" t="b">
        <f>OR(LEFT(Table2[[#This Row],[rxn]],4)="RXN-",Table2[[#This Row],[rxn]]="BIOSYN-BIODILAERO")</f>
        <v>0</v>
      </c>
      <c r="J756" s="1" t="str">
        <f>IF(Table2[[#This Row],[In GSM?]],_xlfn.TEXTAFTER(Table2[[#This Row],[rxn]],"RXN-",,,,"BIOMASS_RT_CLIM"),"")</f>
        <v/>
      </c>
      <c r="K756" s="1" t="str">
        <f>IF(Table2[[#This Row],[In GSM?]],_xlfn.TEXTBEFORE(SUBSTITUTE(Table2[[#This Row],[rxn name]],"_REV-","_FWD-"),"_FWD-",,,,Table2[[#This Row],[rxn name]]),"")</f>
        <v/>
      </c>
      <c r="L756" s="1" t="str">
        <f>IF(Table2[[#This Row],[In GSM?]],_xlfn.TEXTBEFORE(_xlfn.TEXTAFTER(Table2[[#This Row],[rxn name]],Table2[[#This Row],[b4 FWD/REV]]&amp;"_",,,,"FWD"),"-",,,,"FWD"),"")</f>
        <v/>
      </c>
      <c r="M756" s="1" t="str" cm="1">
        <f t="array" ref="M756">IF(Table2[[#This Row],[In GSM?]],_xlfn.SWITCH(Table2[[#This Row],[dir]],"FWD",Table2[[#This Row],[max]],"REV",-Table2[[#This Row],[min]])/1000,"")</f>
        <v/>
      </c>
      <c r="N756" s="1" t="str" cm="1">
        <f t="array" ref="N756">IF(Table2[[#This Row],[In GSM?]],_xlfn.SWITCH(Table2[[#This Row],[dir]],"FWD",Table2[[#This Row],[min]],"REV",-Table2[[#This Row],[max]])/1000,"")</f>
        <v/>
      </c>
      <c r="V756" s="5"/>
    </row>
    <row r="757" spans="1:22" ht="17" x14ac:dyDescent="0.25">
      <c r="A757" t="s">
        <v>1858</v>
      </c>
      <c r="B757">
        <v>0</v>
      </c>
      <c r="C757">
        <v>0</v>
      </c>
      <c r="E757" s="5" t="s">
        <v>515</v>
      </c>
      <c r="F757" s="1" t="str">
        <f t="shared" si="33"/>
        <v>PROWASTE-rt2696</v>
      </c>
      <c r="G757" s="1">
        <f t="shared" si="34"/>
        <v>0</v>
      </c>
      <c r="H757" s="1">
        <f t="shared" si="35"/>
        <v>0</v>
      </c>
      <c r="I757" s="1" t="b">
        <f>OR(LEFT(Table2[[#This Row],[rxn]],4)="RXN-",Table2[[#This Row],[rxn]]="BIOSYN-BIODILAERO")</f>
        <v>0</v>
      </c>
      <c r="J757" s="1" t="str">
        <f>IF(Table2[[#This Row],[In GSM?]],_xlfn.TEXTAFTER(Table2[[#This Row],[rxn]],"RXN-",,,,"BIOMASS_RT_CLIM"),"")</f>
        <v/>
      </c>
      <c r="K757" s="1" t="str">
        <f>IF(Table2[[#This Row],[In GSM?]],_xlfn.TEXTBEFORE(SUBSTITUTE(Table2[[#This Row],[rxn name]],"_REV-","_FWD-"),"_FWD-",,,,Table2[[#This Row],[rxn name]]),"")</f>
        <v/>
      </c>
      <c r="L757" s="1" t="str">
        <f>IF(Table2[[#This Row],[In GSM?]],_xlfn.TEXTBEFORE(_xlfn.TEXTAFTER(Table2[[#This Row],[rxn name]],Table2[[#This Row],[b4 FWD/REV]]&amp;"_",,,,"FWD"),"-",,,,"FWD"),"")</f>
        <v/>
      </c>
      <c r="M757" s="1" t="str" cm="1">
        <f t="array" ref="M757">IF(Table2[[#This Row],[In GSM?]],_xlfn.SWITCH(Table2[[#This Row],[dir]],"FWD",Table2[[#This Row],[max]],"REV",-Table2[[#This Row],[min]])/1000,"")</f>
        <v/>
      </c>
      <c r="N757" s="1" t="str" cm="1">
        <f t="array" ref="N757">IF(Table2[[#This Row],[In GSM?]],_xlfn.SWITCH(Table2[[#This Row],[dir]],"FWD",Table2[[#This Row],[min]],"REV",-Table2[[#This Row],[max]])/1000,"")</f>
        <v/>
      </c>
      <c r="V757" s="5"/>
    </row>
    <row r="758" spans="1:22" ht="17" x14ac:dyDescent="0.25">
      <c r="A758" t="s">
        <v>1859</v>
      </c>
      <c r="B758">
        <v>0</v>
      </c>
      <c r="C758">
        <v>15.6738346192418</v>
      </c>
      <c r="E758" s="5" t="s">
        <v>516</v>
      </c>
      <c r="F758" s="1" t="str">
        <f t="shared" si="33"/>
        <v>PROWASTE-rt2707</v>
      </c>
      <c r="G758" s="1">
        <f t="shared" si="34"/>
        <v>0</v>
      </c>
      <c r="H758" s="1">
        <f t="shared" si="35"/>
        <v>0</v>
      </c>
      <c r="I758" s="1" t="b">
        <f>OR(LEFT(Table2[[#This Row],[rxn]],4)="RXN-",Table2[[#This Row],[rxn]]="BIOSYN-BIODILAERO")</f>
        <v>0</v>
      </c>
      <c r="J758" s="1" t="str">
        <f>IF(Table2[[#This Row],[In GSM?]],_xlfn.TEXTAFTER(Table2[[#This Row],[rxn]],"RXN-",,,,"BIOMASS_RT_CLIM"),"")</f>
        <v/>
      </c>
      <c r="K758" s="1" t="str">
        <f>IF(Table2[[#This Row],[In GSM?]],_xlfn.TEXTBEFORE(SUBSTITUTE(Table2[[#This Row],[rxn name]],"_REV-","_FWD-"),"_FWD-",,,,Table2[[#This Row],[rxn name]]),"")</f>
        <v/>
      </c>
      <c r="L758" s="1" t="str">
        <f>IF(Table2[[#This Row],[In GSM?]],_xlfn.TEXTBEFORE(_xlfn.TEXTAFTER(Table2[[#This Row],[rxn name]],Table2[[#This Row],[b4 FWD/REV]]&amp;"_",,,,"FWD"),"-",,,,"FWD"),"")</f>
        <v/>
      </c>
      <c r="M758" s="1" t="str" cm="1">
        <f t="array" ref="M758">IF(Table2[[#This Row],[In GSM?]],_xlfn.SWITCH(Table2[[#This Row],[dir]],"FWD",Table2[[#This Row],[max]],"REV",-Table2[[#This Row],[min]])/1000,"")</f>
        <v/>
      </c>
      <c r="N758" s="1" t="str" cm="1">
        <f t="array" ref="N758">IF(Table2[[#This Row],[In GSM?]],_xlfn.SWITCH(Table2[[#This Row],[dir]],"FWD",Table2[[#This Row],[min]],"REV",-Table2[[#This Row],[max]])/1000,"")</f>
        <v/>
      </c>
      <c r="V758" s="5"/>
    </row>
    <row r="759" spans="1:22" ht="17" x14ac:dyDescent="0.25">
      <c r="A759" t="s">
        <v>1860</v>
      </c>
      <c r="B759">
        <v>0</v>
      </c>
      <c r="C759">
        <v>0</v>
      </c>
      <c r="E759" s="5" t="s">
        <v>517</v>
      </c>
      <c r="F759" s="1" t="str">
        <f t="shared" si="33"/>
        <v>PROWASTE-rt2726</v>
      </c>
      <c r="G759" s="1">
        <f t="shared" si="34"/>
        <v>0</v>
      </c>
      <c r="H759" s="1">
        <f t="shared" si="35"/>
        <v>0</v>
      </c>
      <c r="I759" s="1" t="b">
        <f>OR(LEFT(Table2[[#This Row],[rxn]],4)="RXN-",Table2[[#This Row],[rxn]]="BIOSYN-BIODILAERO")</f>
        <v>0</v>
      </c>
      <c r="J759" s="1" t="str">
        <f>IF(Table2[[#This Row],[In GSM?]],_xlfn.TEXTAFTER(Table2[[#This Row],[rxn]],"RXN-",,,,"BIOMASS_RT_CLIM"),"")</f>
        <v/>
      </c>
      <c r="K759" s="1" t="str">
        <f>IF(Table2[[#This Row],[In GSM?]],_xlfn.TEXTBEFORE(SUBSTITUTE(Table2[[#This Row],[rxn name]],"_REV-","_FWD-"),"_FWD-",,,,Table2[[#This Row],[rxn name]]),"")</f>
        <v/>
      </c>
      <c r="L759" s="1" t="str">
        <f>IF(Table2[[#This Row],[In GSM?]],_xlfn.TEXTBEFORE(_xlfn.TEXTAFTER(Table2[[#This Row],[rxn name]],Table2[[#This Row],[b4 FWD/REV]]&amp;"_",,,,"FWD"),"-",,,,"FWD"),"")</f>
        <v/>
      </c>
      <c r="M759" s="1" t="str" cm="1">
        <f t="array" ref="M759">IF(Table2[[#This Row],[In GSM?]],_xlfn.SWITCH(Table2[[#This Row],[dir]],"FWD",Table2[[#This Row],[max]],"REV",-Table2[[#This Row],[min]])/1000,"")</f>
        <v/>
      </c>
      <c r="N759" s="1" t="str" cm="1">
        <f t="array" ref="N759">IF(Table2[[#This Row],[In GSM?]],_xlfn.SWITCH(Table2[[#This Row],[dir]],"FWD",Table2[[#This Row],[min]],"REV",-Table2[[#This Row],[max]])/1000,"")</f>
        <v/>
      </c>
      <c r="V759" s="5"/>
    </row>
    <row r="760" spans="1:22" ht="17" x14ac:dyDescent="0.25">
      <c r="A760" t="s">
        <v>1861</v>
      </c>
      <c r="B760">
        <v>-4.5692477238666003</v>
      </c>
      <c r="C760">
        <v>0</v>
      </c>
      <c r="E760" s="5" t="s">
        <v>518</v>
      </c>
      <c r="F760" s="1" t="str">
        <f t="shared" si="33"/>
        <v>PROWASTE-rt2735</v>
      </c>
      <c r="G760" s="1">
        <f t="shared" si="34"/>
        <v>0</v>
      </c>
      <c r="H760" s="1">
        <f t="shared" si="35"/>
        <v>0</v>
      </c>
      <c r="I760" s="1" t="b">
        <f>OR(LEFT(Table2[[#This Row],[rxn]],4)="RXN-",Table2[[#This Row],[rxn]]="BIOSYN-BIODILAERO")</f>
        <v>0</v>
      </c>
      <c r="J760" s="1" t="str">
        <f>IF(Table2[[#This Row],[In GSM?]],_xlfn.TEXTAFTER(Table2[[#This Row],[rxn]],"RXN-",,,,"BIOMASS_RT_CLIM"),"")</f>
        <v/>
      </c>
      <c r="K760" s="1" t="str">
        <f>IF(Table2[[#This Row],[In GSM?]],_xlfn.TEXTBEFORE(SUBSTITUTE(Table2[[#This Row],[rxn name]],"_REV-","_FWD-"),"_FWD-",,,,Table2[[#This Row],[rxn name]]),"")</f>
        <v/>
      </c>
      <c r="L760" s="1" t="str">
        <f>IF(Table2[[#This Row],[In GSM?]],_xlfn.TEXTBEFORE(_xlfn.TEXTAFTER(Table2[[#This Row],[rxn name]],Table2[[#This Row],[b4 FWD/REV]]&amp;"_",,,,"FWD"),"-",,,,"FWD"),"")</f>
        <v/>
      </c>
      <c r="M760" s="1" t="str" cm="1">
        <f t="array" ref="M760">IF(Table2[[#This Row],[In GSM?]],_xlfn.SWITCH(Table2[[#This Row],[dir]],"FWD",Table2[[#This Row],[max]],"REV",-Table2[[#This Row],[min]])/1000,"")</f>
        <v/>
      </c>
      <c r="N760" s="1" t="str" cm="1">
        <f t="array" ref="N760">IF(Table2[[#This Row],[In GSM?]],_xlfn.SWITCH(Table2[[#This Row],[dir]],"FWD",Table2[[#This Row],[min]],"REV",-Table2[[#This Row],[max]])/1000,"")</f>
        <v/>
      </c>
      <c r="V760" s="5"/>
    </row>
    <row r="761" spans="1:22" ht="17" x14ac:dyDescent="0.25">
      <c r="A761" t="s">
        <v>1862</v>
      </c>
      <c r="B761">
        <v>0</v>
      </c>
      <c r="C761">
        <v>0</v>
      </c>
      <c r="E761" s="5" t="s">
        <v>519</v>
      </c>
      <c r="F761" s="1" t="str">
        <f t="shared" si="33"/>
        <v>PROWASTE-rt2739_e</v>
      </c>
      <c r="G761" s="1">
        <f t="shared" si="34"/>
        <v>0</v>
      </c>
      <c r="H761" s="1">
        <f t="shared" si="35"/>
        <v>0</v>
      </c>
      <c r="I761" s="1" t="b">
        <f>OR(LEFT(Table2[[#This Row],[rxn]],4)="RXN-",Table2[[#This Row],[rxn]]="BIOSYN-BIODILAERO")</f>
        <v>0</v>
      </c>
      <c r="J761" s="1" t="str">
        <f>IF(Table2[[#This Row],[In GSM?]],_xlfn.TEXTAFTER(Table2[[#This Row],[rxn]],"RXN-",,,,"BIOMASS_RT_CLIM"),"")</f>
        <v/>
      </c>
      <c r="K761" s="1" t="str">
        <f>IF(Table2[[#This Row],[In GSM?]],_xlfn.TEXTBEFORE(SUBSTITUTE(Table2[[#This Row],[rxn name]],"_REV-","_FWD-"),"_FWD-",,,,Table2[[#This Row],[rxn name]]),"")</f>
        <v/>
      </c>
      <c r="L761" s="1" t="str">
        <f>IF(Table2[[#This Row],[In GSM?]],_xlfn.TEXTBEFORE(_xlfn.TEXTAFTER(Table2[[#This Row],[rxn name]],Table2[[#This Row],[b4 FWD/REV]]&amp;"_",,,,"FWD"),"-",,,,"FWD"),"")</f>
        <v/>
      </c>
      <c r="M761" s="1" t="str" cm="1">
        <f t="array" ref="M761">IF(Table2[[#This Row],[In GSM?]],_xlfn.SWITCH(Table2[[#This Row],[dir]],"FWD",Table2[[#This Row],[max]],"REV",-Table2[[#This Row],[min]])/1000,"")</f>
        <v/>
      </c>
      <c r="N761" s="1" t="str" cm="1">
        <f t="array" ref="N761">IF(Table2[[#This Row],[In GSM?]],_xlfn.SWITCH(Table2[[#This Row],[dir]],"FWD",Table2[[#This Row],[min]],"REV",-Table2[[#This Row],[max]])/1000,"")</f>
        <v/>
      </c>
      <c r="V761" s="5"/>
    </row>
    <row r="762" spans="1:22" ht="17" x14ac:dyDescent="0.25">
      <c r="A762" t="s">
        <v>1863</v>
      </c>
      <c r="B762">
        <v>0</v>
      </c>
      <c r="C762">
        <v>0</v>
      </c>
      <c r="E762" s="5" t="s">
        <v>520</v>
      </c>
      <c r="F762" s="1" t="str">
        <f t="shared" si="33"/>
        <v>PROWASTE-rt2739_v</v>
      </c>
      <c r="G762" s="1">
        <f t="shared" si="34"/>
        <v>0</v>
      </c>
      <c r="H762" s="1">
        <f t="shared" si="35"/>
        <v>0</v>
      </c>
      <c r="I762" s="1" t="b">
        <f>OR(LEFT(Table2[[#This Row],[rxn]],4)="RXN-",Table2[[#This Row],[rxn]]="BIOSYN-BIODILAERO")</f>
        <v>0</v>
      </c>
      <c r="J762" s="1" t="str">
        <f>IF(Table2[[#This Row],[In GSM?]],_xlfn.TEXTAFTER(Table2[[#This Row],[rxn]],"RXN-",,,,"BIOMASS_RT_CLIM"),"")</f>
        <v/>
      </c>
      <c r="K762" s="1" t="str">
        <f>IF(Table2[[#This Row],[In GSM?]],_xlfn.TEXTBEFORE(SUBSTITUTE(Table2[[#This Row],[rxn name]],"_REV-","_FWD-"),"_FWD-",,,,Table2[[#This Row],[rxn name]]),"")</f>
        <v/>
      </c>
      <c r="L762" s="1" t="str">
        <f>IF(Table2[[#This Row],[In GSM?]],_xlfn.TEXTBEFORE(_xlfn.TEXTAFTER(Table2[[#This Row],[rxn name]],Table2[[#This Row],[b4 FWD/REV]]&amp;"_",,,,"FWD"),"-",,,,"FWD"),"")</f>
        <v/>
      </c>
      <c r="M762" s="1" t="str" cm="1">
        <f t="array" ref="M762">IF(Table2[[#This Row],[In GSM?]],_xlfn.SWITCH(Table2[[#This Row],[dir]],"FWD",Table2[[#This Row],[max]],"REV",-Table2[[#This Row],[min]])/1000,"")</f>
        <v/>
      </c>
      <c r="N762" s="1" t="str" cm="1">
        <f t="array" ref="N762">IF(Table2[[#This Row],[In GSM?]],_xlfn.SWITCH(Table2[[#This Row],[dir]],"FWD",Table2[[#This Row],[min]],"REV",-Table2[[#This Row],[max]])/1000,"")</f>
        <v/>
      </c>
      <c r="V762" s="5"/>
    </row>
    <row r="763" spans="1:22" ht="17" x14ac:dyDescent="0.25">
      <c r="A763" t="s">
        <v>1864</v>
      </c>
      <c r="B763">
        <v>0</v>
      </c>
      <c r="C763">
        <v>0</v>
      </c>
      <c r="E763" s="5" t="s">
        <v>521</v>
      </c>
      <c r="F763" s="1" t="str">
        <f t="shared" si="33"/>
        <v>PROWASTE-rt2746</v>
      </c>
      <c r="G763" s="1">
        <f t="shared" si="34"/>
        <v>0</v>
      </c>
      <c r="H763" s="1">
        <f t="shared" si="35"/>
        <v>0</v>
      </c>
      <c r="I763" s="1" t="b">
        <f>OR(LEFT(Table2[[#This Row],[rxn]],4)="RXN-",Table2[[#This Row],[rxn]]="BIOSYN-BIODILAERO")</f>
        <v>0</v>
      </c>
      <c r="J763" s="1" t="str">
        <f>IF(Table2[[#This Row],[In GSM?]],_xlfn.TEXTAFTER(Table2[[#This Row],[rxn]],"RXN-",,,,"BIOMASS_RT_CLIM"),"")</f>
        <v/>
      </c>
      <c r="K763" s="1" t="str">
        <f>IF(Table2[[#This Row],[In GSM?]],_xlfn.TEXTBEFORE(SUBSTITUTE(Table2[[#This Row],[rxn name]],"_REV-","_FWD-"),"_FWD-",,,,Table2[[#This Row],[rxn name]]),"")</f>
        <v/>
      </c>
      <c r="L763" s="1" t="str">
        <f>IF(Table2[[#This Row],[In GSM?]],_xlfn.TEXTBEFORE(_xlfn.TEXTAFTER(Table2[[#This Row],[rxn name]],Table2[[#This Row],[b4 FWD/REV]]&amp;"_",,,,"FWD"),"-",,,,"FWD"),"")</f>
        <v/>
      </c>
      <c r="M763" s="1" t="str" cm="1">
        <f t="array" ref="M763">IF(Table2[[#This Row],[In GSM?]],_xlfn.SWITCH(Table2[[#This Row],[dir]],"FWD",Table2[[#This Row],[max]],"REV",-Table2[[#This Row],[min]])/1000,"")</f>
        <v/>
      </c>
      <c r="N763" s="1" t="str" cm="1">
        <f t="array" ref="N763">IF(Table2[[#This Row],[In GSM?]],_xlfn.SWITCH(Table2[[#This Row],[dir]],"FWD",Table2[[#This Row],[min]],"REV",-Table2[[#This Row],[max]])/1000,"")</f>
        <v/>
      </c>
      <c r="V763" s="5"/>
    </row>
    <row r="764" spans="1:22" ht="17" x14ac:dyDescent="0.25">
      <c r="A764" t="s">
        <v>1865</v>
      </c>
      <c r="B764">
        <v>0</v>
      </c>
      <c r="C764">
        <v>0</v>
      </c>
      <c r="E764" s="5" t="s">
        <v>522</v>
      </c>
      <c r="F764" s="1" t="str">
        <f t="shared" si="33"/>
        <v>PROWASTE-rt2749</v>
      </c>
      <c r="G764" s="1">
        <f t="shared" si="34"/>
        <v>0</v>
      </c>
      <c r="H764" s="1">
        <f t="shared" si="35"/>
        <v>0</v>
      </c>
      <c r="I764" s="1" t="b">
        <f>OR(LEFT(Table2[[#This Row],[rxn]],4)="RXN-",Table2[[#This Row],[rxn]]="BIOSYN-BIODILAERO")</f>
        <v>0</v>
      </c>
      <c r="J764" s="1" t="str">
        <f>IF(Table2[[#This Row],[In GSM?]],_xlfn.TEXTAFTER(Table2[[#This Row],[rxn]],"RXN-",,,,"BIOMASS_RT_CLIM"),"")</f>
        <v/>
      </c>
      <c r="K764" s="1" t="str">
        <f>IF(Table2[[#This Row],[In GSM?]],_xlfn.TEXTBEFORE(SUBSTITUTE(Table2[[#This Row],[rxn name]],"_REV-","_FWD-"),"_FWD-",,,,Table2[[#This Row],[rxn name]]),"")</f>
        <v/>
      </c>
      <c r="L764" s="1" t="str">
        <f>IF(Table2[[#This Row],[In GSM?]],_xlfn.TEXTBEFORE(_xlfn.TEXTAFTER(Table2[[#This Row],[rxn name]],Table2[[#This Row],[b4 FWD/REV]]&amp;"_",,,,"FWD"),"-",,,,"FWD"),"")</f>
        <v/>
      </c>
      <c r="M764" s="1" t="str" cm="1">
        <f t="array" ref="M764">IF(Table2[[#This Row],[In GSM?]],_xlfn.SWITCH(Table2[[#This Row],[dir]],"FWD",Table2[[#This Row],[max]],"REV",-Table2[[#This Row],[min]])/1000,"")</f>
        <v/>
      </c>
      <c r="N764" s="1" t="str" cm="1">
        <f t="array" ref="N764">IF(Table2[[#This Row],[In GSM?]],_xlfn.SWITCH(Table2[[#This Row],[dir]],"FWD",Table2[[#This Row],[min]],"REV",-Table2[[#This Row],[max]])/1000,"")</f>
        <v/>
      </c>
      <c r="V764" s="5"/>
    </row>
    <row r="765" spans="1:22" ht="17" x14ac:dyDescent="0.25">
      <c r="A765" t="s">
        <v>1866</v>
      </c>
      <c r="B765">
        <v>0</v>
      </c>
      <c r="C765">
        <v>0</v>
      </c>
      <c r="E765" s="5" t="s">
        <v>523</v>
      </c>
      <c r="F765" s="1" t="str">
        <f t="shared" si="33"/>
        <v>PROWASTE-rt2756_c</v>
      </c>
      <c r="G765" s="1">
        <f t="shared" si="34"/>
        <v>0</v>
      </c>
      <c r="H765" s="1">
        <f t="shared" si="35"/>
        <v>0</v>
      </c>
      <c r="I765" s="1" t="b">
        <f>OR(LEFT(Table2[[#This Row],[rxn]],4)="RXN-",Table2[[#This Row],[rxn]]="BIOSYN-BIODILAERO")</f>
        <v>0</v>
      </c>
      <c r="J765" s="1" t="str">
        <f>IF(Table2[[#This Row],[In GSM?]],_xlfn.TEXTAFTER(Table2[[#This Row],[rxn]],"RXN-",,,,"BIOMASS_RT_CLIM"),"")</f>
        <v/>
      </c>
      <c r="K765" s="1" t="str">
        <f>IF(Table2[[#This Row],[In GSM?]],_xlfn.TEXTBEFORE(SUBSTITUTE(Table2[[#This Row],[rxn name]],"_REV-","_FWD-"),"_FWD-",,,,Table2[[#This Row],[rxn name]]),"")</f>
        <v/>
      </c>
      <c r="L765" s="1" t="str">
        <f>IF(Table2[[#This Row],[In GSM?]],_xlfn.TEXTBEFORE(_xlfn.TEXTAFTER(Table2[[#This Row],[rxn name]],Table2[[#This Row],[b4 FWD/REV]]&amp;"_",,,,"FWD"),"-",,,,"FWD"),"")</f>
        <v/>
      </c>
      <c r="M765" s="1" t="str" cm="1">
        <f t="array" ref="M765">IF(Table2[[#This Row],[In GSM?]],_xlfn.SWITCH(Table2[[#This Row],[dir]],"FWD",Table2[[#This Row],[max]],"REV",-Table2[[#This Row],[min]])/1000,"")</f>
        <v/>
      </c>
      <c r="N765" s="1" t="str" cm="1">
        <f t="array" ref="N765">IF(Table2[[#This Row],[In GSM?]],_xlfn.SWITCH(Table2[[#This Row],[dir]],"FWD",Table2[[#This Row],[min]],"REV",-Table2[[#This Row],[max]])/1000,"")</f>
        <v/>
      </c>
      <c r="V765" s="5"/>
    </row>
    <row r="766" spans="1:22" ht="17" x14ac:dyDescent="0.25">
      <c r="A766" t="s">
        <v>1867</v>
      </c>
      <c r="B766">
        <v>0</v>
      </c>
      <c r="C766">
        <v>0</v>
      </c>
      <c r="E766" s="5" t="s">
        <v>524</v>
      </c>
      <c r="F766" s="1" t="str">
        <f t="shared" si="33"/>
        <v>PROWASTE-rt2756_m</v>
      </c>
      <c r="G766" s="1">
        <f t="shared" si="34"/>
        <v>0</v>
      </c>
      <c r="H766" s="1">
        <f t="shared" si="35"/>
        <v>0</v>
      </c>
      <c r="I766" s="1" t="b">
        <f>OR(LEFT(Table2[[#This Row],[rxn]],4)="RXN-",Table2[[#This Row],[rxn]]="BIOSYN-BIODILAERO")</f>
        <v>0</v>
      </c>
      <c r="J766" s="1" t="str">
        <f>IF(Table2[[#This Row],[In GSM?]],_xlfn.TEXTAFTER(Table2[[#This Row],[rxn]],"RXN-",,,,"BIOMASS_RT_CLIM"),"")</f>
        <v/>
      </c>
      <c r="K766" s="1" t="str">
        <f>IF(Table2[[#This Row],[In GSM?]],_xlfn.TEXTBEFORE(SUBSTITUTE(Table2[[#This Row],[rxn name]],"_REV-","_FWD-"),"_FWD-",,,,Table2[[#This Row],[rxn name]]),"")</f>
        <v/>
      </c>
      <c r="L766" s="1" t="str">
        <f>IF(Table2[[#This Row],[In GSM?]],_xlfn.TEXTBEFORE(_xlfn.TEXTAFTER(Table2[[#This Row],[rxn name]],Table2[[#This Row],[b4 FWD/REV]]&amp;"_",,,,"FWD"),"-",,,,"FWD"),"")</f>
        <v/>
      </c>
      <c r="M766" s="1" t="str" cm="1">
        <f t="array" ref="M766">IF(Table2[[#This Row],[In GSM?]],_xlfn.SWITCH(Table2[[#This Row],[dir]],"FWD",Table2[[#This Row],[max]],"REV",-Table2[[#This Row],[min]])/1000,"")</f>
        <v/>
      </c>
      <c r="N766" s="1" t="str" cm="1">
        <f t="array" ref="N766">IF(Table2[[#This Row],[In GSM?]],_xlfn.SWITCH(Table2[[#This Row],[dir]],"FWD",Table2[[#This Row],[min]],"REV",-Table2[[#This Row],[max]])/1000,"")</f>
        <v/>
      </c>
      <c r="V766" s="5"/>
    </row>
    <row r="767" spans="1:22" ht="17" x14ac:dyDescent="0.25">
      <c r="A767" t="s">
        <v>1868</v>
      </c>
      <c r="B767">
        <v>0</v>
      </c>
      <c r="C767">
        <v>0</v>
      </c>
      <c r="E767" s="5" t="s">
        <v>525</v>
      </c>
      <c r="F767" s="1" t="str">
        <f t="shared" si="33"/>
        <v>PROWASTE-rt2761</v>
      </c>
      <c r="G767" s="1">
        <f t="shared" si="34"/>
        <v>0</v>
      </c>
      <c r="H767" s="1">
        <f t="shared" si="35"/>
        <v>0</v>
      </c>
      <c r="I767" s="1" t="b">
        <f>OR(LEFT(Table2[[#This Row],[rxn]],4)="RXN-",Table2[[#This Row],[rxn]]="BIOSYN-BIODILAERO")</f>
        <v>0</v>
      </c>
      <c r="J767" s="1" t="str">
        <f>IF(Table2[[#This Row],[In GSM?]],_xlfn.TEXTAFTER(Table2[[#This Row],[rxn]],"RXN-",,,,"BIOMASS_RT_CLIM"),"")</f>
        <v/>
      </c>
      <c r="K767" s="1" t="str">
        <f>IF(Table2[[#This Row],[In GSM?]],_xlfn.TEXTBEFORE(SUBSTITUTE(Table2[[#This Row],[rxn name]],"_REV-","_FWD-"),"_FWD-",,,,Table2[[#This Row],[rxn name]]),"")</f>
        <v/>
      </c>
      <c r="L767" s="1" t="str">
        <f>IF(Table2[[#This Row],[In GSM?]],_xlfn.TEXTBEFORE(_xlfn.TEXTAFTER(Table2[[#This Row],[rxn name]],Table2[[#This Row],[b4 FWD/REV]]&amp;"_",,,,"FWD"),"-",,,,"FWD"),"")</f>
        <v/>
      </c>
      <c r="M767" s="1" t="str" cm="1">
        <f t="array" ref="M767">IF(Table2[[#This Row],[In GSM?]],_xlfn.SWITCH(Table2[[#This Row],[dir]],"FWD",Table2[[#This Row],[max]],"REV",-Table2[[#This Row],[min]])/1000,"")</f>
        <v/>
      </c>
      <c r="N767" s="1" t="str" cm="1">
        <f t="array" ref="N767">IF(Table2[[#This Row],[In GSM?]],_xlfn.SWITCH(Table2[[#This Row],[dir]],"FWD",Table2[[#This Row],[min]],"REV",-Table2[[#This Row],[max]])/1000,"")</f>
        <v/>
      </c>
      <c r="V767" s="5"/>
    </row>
    <row r="768" spans="1:22" ht="17" x14ac:dyDescent="0.25">
      <c r="A768" t="s">
        <v>1869</v>
      </c>
      <c r="B768">
        <v>0</v>
      </c>
      <c r="C768">
        <v>0</v>
      </c>
      <c r="E768" s="5" t="s">
        <v>526</v>
      </c>
      <c r="F768" s="1" t="str">
        <f t="shared" si="33"/>
        <v>PROWASTE-rt2768</v>
      </c>
      <c r="G768" s="1">
        <f t="shared" si="34"/>
        <v>0</v>
      </c>
      <c r="H768" s="1">
        <f t="shared" si="35"/>
        <v>0</v>
      </c>
      <c r="I768" s="1" t="b">
        <f>OR(LEFT(Table2[[#This Row],[rxn]],4)="RXN-",Table2[[#This Row],[rxn]]="BIOSYN-BIODILAERO")</f>
        <v>0</v>
      </c>
      <c r="J768" s="1" t="str">
        <f>IF(Table2[[#This Row],[In GSM?]],_xlfn.TEXTAFTER(Table2[[#This Row],[rxn]],"RXN-",,,,"BIOMASS_RT_CLIM"),"")</f>
        <v/>
      </c>
      <c r="K768" s="1" t="str">
        <f>IF(Table2[[#This Row],[In GSM?]],_xlfn.TEXTBEFORE(SUBSTITUTE(Table2[[#This Row],[rxn name]],"_REV-","_FWD-"),"_FWD-",,,,Table2[[#This Row],[rxn name]]),"")</f>
        <v/>
      </c>
      <c r="L768" s="1" t="str">
        <f>IF(Table2[[#This Row],[In GSM?]],_xlfn.TEXTBEFORE(_xlfn.TEXTAFTER(Table2[[#This Row],[rxn name]],Table2[[#This Row],[b4 FWD/REV]]&amp;"_",,,,"FWD"),"-",,,,"FWD"),"")</f>
        <v/>
      </c>
      <c r="M768" s="1" t="str" cm="1">
        <f t="array" ref="M768">IF(Table2[[#This Row],[In GSM?]],_xlfn.SWITCH(Table2[[#This Row],[dir]],"FWD",Table2[[#This Row],[max]],"REV",-Table2[[#This Row],[min]])/1000,"")</f>
        <v/>
      </c>
      <c r="N768" s="1" t="str" cm="1">
        <f t="array" ref="N768">IF(Table2[[#This Row],[In GSM?]],_xlfn.SWITCH(Table2[[#This Row],[dir]],"FWD",Table2[[#This Row],[min]],"REV",-Table2[[#This Row],[max]])/1000,"")</f>
        <v/>
      </c>
      <c r="V768" s="5"/>
    </row>
    <row r="769" spans="1:22" ht="17" x14ac:dyDescent="0.25">
      <c r="A769" t="s">
        <v>1870</v>
      </c>
      <c r="B769">
        <v>0</v>
      </c>
      <c r="C769">
        <v>0</v>
      </c>
      <c r="E769" s="5" t="s">
        <v>527</v>
      </c>
      <c r="F769" s="1" t="str">
        <f t="shared" si="33"/>
        <v>PROWASTE-rt2769</v>
      </c>
      <c r="G769" s="1">
        <f t="shared" si="34"/>
        <v>0</v>
      </c>
      <c r="H769" s="1">
        <f t="shared" si="35"/>
        <v>0</v>
      </c>
      <c r="I769" s="1" t="b">
        <f>OR(LEFT(Table2[[#This Row],[rxn]],4)="RXN-",Table2[[#This Row],[rxn]]="BIOSYN-BIODILAERO")</f>
        <v>0</v>
      </c>
      <c r="J769" s="1" t="str">
        <f>IF(Table2[[#This Row],[In GSM?]],_xlfn.TEXTAFTER(Table2[[#This Row],[rxn]],"RXN-",,,,"BIOMASS_RT_CLIM"),"")</f>
        <v/>
      </c>
      <c r="K769" s="1" t="str">
        <f>IF(Table2[[#This Row],[In GSM?]],_xlfn.TEXTBEFORE(SUBSTITUTE(Table2[[#This Row],[rxn name]],"_REV-","_FWD-"),"_FWD-",,,,Table2[[#This Row],[rxn name]]),"")</f>
        <v/>
      </c>
      <c r="L769" s="1" t="str">
        <f>IF(Table2[[#This Row],[In GSM?]],_xlfn.TEXTBEFORE(_xlfn.TEXTAFTER(Table2[[#This Row],[rxn name]],Table2[[#This Row],[b4 FWD/REV]]&amp;"_",,,,"FWD"),"-",,,,"FWD"),"")</f>
        <v/>
      </c>
      <c r="M769" s="1" t="str" cm="1">
        <f t="array" ref="M769">IF(Table2[[#This Row],[In GSM?]],_xlfn.SWITCH(Table2[[#This Row],[dir]],"FWD",Table2[[#This Row],[max]],"REV",-Table2[[#This Row],[min]])/1000,"")</f>
        <v/>
      </c>
      <c r="N769" s="1" t="str" cm="1">
        <f t="array" ref="N769">IF(Table2[[#This Row],[In GSM?]],_xlfn.SWITCH(Table2[[#This Row],[dir]],"FWD",Table2[[#This Row],[min]],"REV",-Table2[[#This Row],[max]])/1000,"")</f>
        <v/>
      </c>
      <c r="V769" s="5"/>
    </row>
    <row r="770" spans="1:22" ht="17" x14ac:dyDescent="0.25">
      <c r="A770" t="s">
        <v>1871</v>
      </c>
      <c r="B770">
        <v>0</v>
      </c>
      <c r="C770">
        <v>0</v>
      </c>
      <c r="E770" s="5" t="s">
        <v>528</v>
      </c>
      <c r="F770" s="1" t="str">
        <f t="shared" ref="F770:F833" si="36">_xlfn.TEXTBEFORE(E770," ")</f>
        <v>PROWASTE-rt2777</v>
      </c>
      <c r="G770" s="1">
        <f t="shared" ref="G770:G833" si="37">_xlfn.NUMBERVALUE(SUBSTITUTE(_xlfn.TEXTBEFORE(_xlfn.TEXTAFTER(E770," ")," ",-1)," ",""))</f>
        <v>0</v>
      </c>
      <c r="H770" s="1">
        <f t="shared" ref="H770:H833" si="38">_xlfn.NUMBERVALUE(_xlfn.TEXTAFTER(E770," ",-1))</f>
        <v>0</v>
      </c>
      <c r="I770" s="1" t="b">
        <f>OR(LEFT(Table2[[#This Row],[rxn]],4)="RXN-",Table2[[#This Row],[rxn]]="BIOSYN-BIODILAERO")</f>
        <v>0</v>
      </c>
      <c r="J770" s="1" t="str">
        <f>IF(Table2[[#This Row],[In GSM?]],_xlfn.TEXTAFTER(Table2[[#This Row],[rxn]],"RXN-",,,,"BIOMASS_RT_CLIM"),"")</f>
        <v/>
      </c>
      <c r="K770" s="1" t="str">
        <f>IF(Table2[[#This Row],[In GSM?]],_xlfn.TEXTBEFORE(SUBSTITUTE(Table2[[#This Row],[rxn name]],"_REV-","_FWD-"),"_FWD-",,,,Table2[[#This Row],[rxn name]]),"")</f>
        <v/>
      </c>
      <c r="L770" s="1" t="str">
        <f>IF(Table2[[#This Row],[In GSM?]],_xlfn.TEXTBEFORE(_xlfn.TEXTAFTER(Table2[[#This Row],[rxn name]],Table2[[#This Row],[b4 FWD/REV]]&amp;"_",,,,"FWD"),"-",,,,"FWD"),"")</f>
        <v/>
      </c>
      <c r="M770" s="1" t="str" cm="1">
        <f t="array" ref="M770">IF(Table2[[#This Row],[In GSM?]],_xlfn.SWITCH(Table2[[#This Row],[dir]],"FWD",Table2[[#This Row],[max]],"REV",-Table2[[#This Row],[min]])/1000,"")</f>
        <v/>
      </c>
      <c r="N770" s="1" t="str" cm="1">
        <f t="array" ref="N770">IF(Table2[[#This Row],[In GSM?]],_xlfn.SWITCH(Table2[[#This Row],[dir]],"FWD",Table2[[#This Row],[min]],"REV",-Table2[[#This Row],[max]])/1000,"")</f>
        <v/>
      </c>
      <c r="V770" s="5"/>
    </row>
    <row r="771" spans="1:22" ht="17" x14ac:dyDescent="0.25">
      <c r="A771" t="s">
        <v>1872</v>
      </c>
      <c r="B771">
        <v>0</v>
      </c>
      <c r="C771">
        <v>0</v>
      </c>
      <c r="E771" s="5" t="s">
        <v>529</v>
      </c>
      <c r="F771" s="1" t="str">
        <f t="shared" si="36"/>
        <v>PROWASTE-rt2779</v>
      </c>
      <c r="G771" s="1">
        <f t="shared" si="37"/>
        <v>0</v>
      </c>
      <c r="H771" s="1">
        <f t="shared" si="38"/>
        <v>0</v>
      </c>
      <c r="I771" s="1" t="b">
        <f>OR(LEFT(Table2[[#This Row],[rxn]],4)="RXN-",Table2[[#This Row],[rxn]]="BIOSYN-BIODILAERO")</f>
        <v>0</v>
      </c>
      <c r="J771" s="1" t="str">
        <f>IF(Table2[[#This Row],[In GSM?]],_xlfn.TEXTAFTER(Table2[[#This Row],[rxn]],"RXN-",,,,"BIOMASS_RT_CLIM"),"")</f>
        <v/>
      </c>
      <c r="K771" s="1" t="str">
        <f>IF(Table2[[#This Row],[In GSM?]],_xlfn.TEXTBEFORE(SUBSTITUTE(Table2[[#This Row],[rxn name]],"_REV-","_FWD-"),"_FWD-",,,,Table2[[#This Row],[rxn name]]),"")</f>
        <v/>
      </c>
      <c r="L771" s="1" t="str">
        <f>IF(Table2[[#This Row],[In GSM?]],_xlfn.TEXTBEFORE(_xlfn.TEXTAFTER(Table2[[#This Row],[rxn name]],Table2[[#This Row],[b4 FWD/REV]]&amp;"_",,,,"FWD"),"-",,,,"FWD"),"")</f>
        <v/>
      </c>
      <c r="M771" s="1" t="str" cm="1">
        <f t="array" ref="M771">IF(Table2[[#This Row],[In GSM?]],_xlfn.SWITCH(Table2[[#This Row],[dir]],"FWD",Table2[[#This Row],[max]],"REV",-Table2[[#This Row],[min]])/1000,"")</f>
        <v/>
      </c>
      <c r="N771" s="1" t="str" cm="1">
        <f t="array" ref="N771">IF(Table2[[#This Row],[In GSM?]],_xlfn.SWITCH(Table2[[#This Row],[dir]],"FWD",Table2[[#This Row],[min]],"REV",-Table2[[#This Row],[max]])/1000,"")</f>
        <v/>
      </c>
      <c r="V771" s="5"/>
    </row>
    <row r="772" spans="1:22" ht="17" x14ac:dyDescent="0.25">
      <c r="A772" t="s">
        <v>1873</v>
      </c>
      <c r="B772">
        <v>0</v>
      </c>
      <c r="C772">
        <v>0</v>
      </c>
      <c r="E772" s="5" t="s">
        <v>530</v>
      </c>
      <c r="F772" s="1" t="str">
        <f t="shared" si="36"/>
        <v>PROWASTE-rt2799_e</v>
      </c>
      <c r="G772" s="1">
        <f t="shared" si="37"/>
        <v>0</v>
      </c>
      <c r="H772" s="1">
        <f t="shared" si="38"/>
        <v>0</v>
      </c>
      <c r="I772" s="1" t="b">
        <f>OR(LEFT(Table2[[#This Row],[rxn]],4)="RXN-",Table2[[#This Row],[rxn]]="BIOSYN-BIODILAERO")</f>
        <v>0</v>
      </c>
      <c r="J772" s="1" t="str">
        <f>IF(Table2[[#This Row],[In GSM?]],_xlfn.TEXTAFTER(Table2[[#This Row],[rxn]],"RXN-",,,,"BIOMASS_RT_CLIM"),"")</f>
        <v/>
      </c>
      <c r="K772" s="1" t="str">
        <f>IF(Table2[[#This Row],[In GSM?]],_xlfn.TEXTBEFORE(SUBSTITUTE(Table2[[#This Row],[rxn name]],"_REV-","_FWD-"),"_FWD-",,,,Table2[[#This Row],[rxn name]]),"")</f>
        <v/>
      </c>
      <c r="L772" s="1" t="str">
        <f>IF(Table2[[#This Row],[In GSM?]],_xlfn.TEXTBEFORE(_xlfn.TEXTAFTER(Table2[[#This Row],[rxn name]],Table2[[#This Row],[b4 FWD/REV]]&amp;"_",,,,"FWD"),"-",,,,"FWD"),"")</f>
        <v/>
      </c>
      <c r="M772" s="1" t="str" cm="1">
        <f t="array" ref="M772">IF(Table2[[#This Row],[In GSM?]],_xlfn.SWITCH(Table2[[#This Row],[dir]],"FWD",Table2[[#This Row],[max]],"REV",-Table2[[#This Row],[min]])/1000,"")</f>
        <v/>
      </c>
      <c r="N772" s="1" t="str" cm="1">
        <f t="array" ref="N772">IF(Table2[[#This Row],[In GSM?]],_xlfn.SWITCH(Table2[[#This Row],[dir]],"FWD",Table2[[#This Row],[min]],"REV",-Table2[[#This Row],[max]])/1000,"")</f>
        <v/>
      </c>
      <c r="V772" s="5"/>
    </row>
    <row r="773" spans="1:22" ht="17" x14ac:dyDescent="0.25">
      <c r="A773" t="s">
        <v>1874</v>
      </c>
      <c r="B773">
        <v>-2.9224532464010302</v>
      </c>
      <c r="C773">
        <v>0</v>
      </c>
      <c r="E773" s="5" t="s">
        <v>531</v>
      </c>
      <c r="F773" s="1" t="str">
        <f t="shared" si="36"/>
        <v>PROWASTE-rt2799_l</v>
      </c>
      <c r="G773" s="1">
        <f t="shared" si="37"/>
        <v>0</v>
      </c>
      <c r="H773" s="1">
        <f t="shared" si="38"/>
        <v>0</v>
      </c>
      <c r="I773" s="1" t="b">
        <f>OR(LEFT(Table2[[#This Row],[rxn]],4)="RXN-",Table2[[#This Row],[rxn]]="BIOSYN-BIODILAERO")</f>
        <v>0</v>
      </c>
      <c r="J773" s="1" t="str">
        <f>IF(Table2[[#This Row],[In GSM?]],_xlfn.TEXTAFTER(Table2[[#This Row],[rxn]],"RXN-",,,,"BIOMASS_RT_CLIM"),"")</f>
        <v/>
      </c>
      <c r="K773" s="1" t="str">
        <f>IF(Table2[[#This Row],[In GSM?]],_xlfn.TEXTBEFORE(SUBSTITUTE(Table2[[#This Row],[rxn name]],"_REV-","_FWD-"),"_FWD-",,,,Table2[[#This Row],[rxn name]]),"")</f>
        <v/>
      </c>
      <c r="L773" s="1" t="str">
        <f>IF(Table2[[#This Row],[In GSM?]],_xlfn.TEXTBEFORE(_xlfn.TEXTAFTER(Table2[[#This Row],[rxn name]],Table2[[#This Row],[b4 FWD/REV]]&amp;"_",,,,"FWD"),"-",,,,"FWD"),"")</f>
        <v/>
      </c>
      <c r="M773" s="1" t="str" cm="1">
        <f t="array" ref="M773">IF(Table2[[#This Row],[In GSM?]],_xlfn.SWITCH(Table2[[#This Row],[dir]],"FWD",Table2[[#This Row],[max]],"REV",-Table2[[#This Row],[min]])/1000,"")</f>
        <v/>
      </c>
      <c r="N773" s="1" t="str" cm="1">
        <f t="array" ref="N773">IF(Table2[[#This Row],[In GSM?]],_xlfn.SWITCH(Table2[[#This Row],[dir]],"FWD",Table2[[#This Row],[min]],"REV",-Table2[[#This Row],[max]])/1000,"")</f>
        <v/>
      </c>
      <c r="V773" s="5"/>
    </row>
    <row r="774" spans="1:22" ht="17" x14ac:dyDescent="0.25">
      <c r="A774" t="s">
        <v>1875</v>
      </c>
      <c r="B774">
        <v>-2.75915187959375</v>
      </c>
      <c r="C774">
        <v>0</v>
      </c>
      <c r="E774" s="5" t="s">
        <v>532</v>
      </c>
      <c r="F774" s="1" t="str">
        <f t="shared" si="36"/>
        <v>PROWASTE-rt2799_rm</v>
      </c>
      <c r="G774" s="1">
        <f t="shared" si="37"/>
        <v>0</v>
      </c>
      <c r="H774" s="1">
        <f t="shared" si="38"/>
        <v>0</v>
      </c>
      <c r="I774" s="1" t="b">
        <f>OR(LEFT(Table2[[#This Row],[rxn]],4)="RXN-",Table2[[#This Row],[rxn]]="BIOSYN-BIODILAERO")</f>
        <v>0</v>
      </c>
      <c r="J774" s="1" t="str">
        <f>IF(Table2[[#This Row],[In GSM?]],_xlfn.TEXTAFTER(Table2[[#This Row],[rxn]],"RXN-",,,,"BIOMASS_RT_CLIM"),"")</f>
        <v/>
      </c>
      <c r="K774" s="1" t="str">
        <f>IF(Table2[[#This Row],[In GSM?]],_xlfn.TEXTBEFORE(SUBSTITUTE(Table2[[#This Row],[rxn name]],"_REV-","_FWD-"),"_FWD-",,,,Table2[[#This Row],[rxn name]]),"")</f>
        <v/>
      </c>
      <c r="L774" s="1" t="str">
        <f>IF(Table2[[#This Row],[In GSM?]],_xlfn.TEXTBEFORE(_xlfn.TEXTAFTER(Table2[[#This Row],[rxn name]],Table2[[#This Row],[b4 FWD/REV]]&amp;"_",,,,"FWD"),"-",,,,"FWD"),"")</f>
        <v/>
      </c>
      <c r="M774" s="1" t="str" cm="1">
        <f t="array" ref="M774">IF(Table2[[#This Row],[In GSM?]],_xlfn.SWITCH(Table2[[#This Row],[dir]],"FWD",Table2[[#This Row],[max]],"REV",-Table2[[#This Row],[min]])/1000,"")</f>
        <v/>
      </c>
      <c r="N774" s="1" t="str" cm="1">
        <f t="array" ref="N774">IF(Table2[[#This Row],[In GSM?]],_xlfn.SWITCH(Table2[[#This Row],[dir]],"FWD",Table2[[#This Row],[min]],"REV",-Table2[[#This Row],[max]])/1000,"")</f>
        <v/>
      </c>
      <c r="V774" s="5"/>
    </row>
    <row r="775" spans="1:22" ht="17" x14ac:dyDescent="0.25">
      <c r="A775" t="s">
        <v>1876</v>
      </c>
      <c r="B775">
        <v>-2.2321095776961002</v>
      </c>
      <c r="C775">
        <v>0</v>
      </c>
      <c r="E775" s="5" t="s">
        <v>533</v>
      </c>
      <c r="F775" s="1" t="str">
        <f t="shared" si="36"/>
        <v>PROWASTE-rt2804_c</v>
      </c>
      <c r="G775" s="1">
        <f t="shared" si="37"/>
        <v>0</v>
      </c>
      <c r="H775" s="1">
        <f t="shared" si="38"/>
        <v>0</v>
      </c>
      <c r="I775" s="1" t="b">
        <f>OR(LEFT(Table2[[#This Row],[rxn]],4)="RXN-",Table2[[#This Row],[rxn]]="BIOSYN-BIODILAERO")</f>
        <v>0</v>
      </c>
      <c r="J775" s="1" t="str">
        <f>IF(Table2[[#This Row],[In GSM?]],_xlfn.TEXTAFTER(Table2[[#This Row],[rxn]],"RXN-",,,,"BIOMASS_RT_CLIM"),"")</f>
        <v/>
      </c>
      <c r="K775" s="1" t="str">
        <f>IF(Table2[[#This Row],[In GSM?]],_xlfn.TEXTBEFORE(SUBSTITUTE(Table2[[#This Row],[rxn name]],"_REV-","_FWD-"),"_FWD-",,,,Table2[[#This Row],[rxn name]]),"")</f>
        <v/>
      </c>
      <c r="L775" s="1" t="str">
        <f>IF(Table2[[#This Row],[In GSM?]],_xlfn.TEXTBEFORE(_xlfn.TEXTAFTER(Table2[[#This Row],[rxn name]],Table2[[#This Row],[b4 FWD/REV]]&amp;"_",,,,"FWD"),"-",,,,"FWD"),"")</f>
        <v/>
      </c>
      <c r="M775" s="1" t="str" cm="1">
        <f t="array" ref="M775">IF(Table2[[#This Row],[In GSM?]],_xlfn.SWITCH(Table2[[#This Row],[dir]],"FWD",Table2[[#This Row],[max]],"REV",-Table2[[#This Row],[min]])/1000,"")</f>
        <v/>
      </c>
      <c r="N775" s="1" t="str" cm="1">
        <f t="array" ref="N775">IF(Table2[[#This Row],[In GSM?]],_xlfn.SWITCH(Table2[[#This Row],[dir]],"FWD",Table2[[#This Row],[min]],"REV",-Table2[[#This Row],[max]])/1000,"")</f>
        <v/>
      </c>
      <c r="V775" s="5"/>
    </row>
    <row r="776" spans="1:22" ht="17" x14ac:dyDescent="0.25">
      <c r="A776" t="s">
        <v>1877</v>
      </c>
      <c r="B776">
        <v>-3.8662865355795701</v>
      </c>
      <c r="C776">
        <v>0</v>
      </c>
      <c r="E776" s="5" t="s">
        <v>534</v>
      </c>
      <c r="F776" s="1" t="str">
        <f t="shared" si="36"/>
        <v>PROWASTE-rt2804_n</v>
      </c>
      <c r="G776" s="1">
        <f t="shared" si="37"/>
        <v>0</v>
      </c>
      <c r="H776" s="1">
        <f t="shared" si="38"/>
        <v>0</v>
      </c>
      <c r="I776" s="1" t="b">
        <f>OR(LEFT(Table2[[#This Row],[rxn]],4)="RXN-",Table2[[#This Row],[rxn]]="BIOSYN-BIODILAERO")</f>
        <v>0</v>
      </c>
      <c r="J776" s="1" t="str">
        <f>IF(Table2[[#This Row],[In GSM?]],_xlfn.TEXTAFTER(Table2[[#This Row],[rxn]],"RXN-",,,,"BIOMASS_RT_CLIM"),"")</f>
        <v/>
      </c>
      <c r="K776" s="1" t="str">
        <f>IF(Table2[[#This Row],[In GSM?]],_xlfn.TEXTBEFORE(SUBSTITUTE(Table2[[#This Row],[rxn name]],"_REV-","_FWD-"),"_FWD-",,,,Table2[[#This Row],[rxn name]]),"")</f>
        <v/>
      </c>
      <c r="L776" s="1" t="str">
        <f>IF(Table2[[#This Row],[In GSM?]],_xlfn.TEXTBEFORE(_xlfn.TEXTAFTER(Table2[[#This Row],[rxn name]],Table2[[#This Row],[b4 FWD/REV]]&amp;"_",,,,"FWD"),"-",,,,"FWD"),"")</f>
        <v/>
      </c>
      <c r="M776" s="1" t="str" cm="1">
        <f t="array" ref="M776">IF(Table2[[#This Row],[In GSM?]],_xlfn.SWITCH(Table2[[#This Row],[dir]],"FWD",Table2[[#This Row],[max]],"REV",-Table2[[#This Row],[min]])/1000,"")</f>
        <v/>
      </c>
      <c r="N776" s="1" t="str" cm="1">
        <f t="array" ref="N776">IF(Table2[[#This Row],[In GSM?]],_xlfn.SWITCH(Table2[[#This Row],[dir]],"FWD",Table2[[#This Row],[min]],"REV",-Table2[[#This Row],[max]])/1000,"")</f>
        <v/>
      </c>
      <c r="V776" s="5"/>
    </row>
    <row r="777" spans="1:22" ht="17" x14ac:dyDescent="0.25">
      <c r="A777" t="s">
        <v>1878</v>
      </c>
      <c r="B777">
        <v>-8.5343572067978393</v>
      </c>
      <c r="C777">
        <v>0</v>
      </c>
      <c r="E777" s="5" t="s">
        <v>535</v>
      </c>
      <c r="F777" s="1" t="str">
        <f t="shared" si="36"/>
        <v>PROWASTE-rt2810</v>
      </c>
      <c r="G777" s="1">
        <f t="shared" si="37"/>
        <v>0</v>
      </c>
      <c r="H777" s="1">
        <f t="shared" si="38"/>
        <v>0</v>
      </c>
      <c r="I777" s="1" t="b">
        <f>OR(LEFT(Table2[[#This Row],[rxn]],4)="RXN-",Table2[[#This Row],[rxn]]="BIOSYN-BIODILAERO")</f>
        <v>0</v>
      </c>
      <c r="J777" s="1" t="str">
        <f>IF(Table2[[#This Row],[In GSM?]],_xlfn.TEXTAFTER(Table2[[#This Row],[rxn]],"RXN-",,,,"BIOMASS_RT_CLIM"),"")</f>
        <v/>
      </c>
      <c r="K777" s="1" t="str">
        <f>IF(Table2[[#This Row],[In GSM?]],_xlfn.TEXTBEFORE(SUBSTITUTE(Table2[[#This Row],[rxn name]],"_REV-","_FWD-"),"_FWD-",,,,Table2[[#This Row],[rxn name]]),"")</f>
        <v/>
      </c>
      <c r="L777" s="1" t="str">
        <f>IF(Table2[[#This Row],[In GSM?]],_xlfn.TEXTBEFORE(_xlfn.TEXTAFTER(Table2[[#This Row],[rxn name]],Table2[[#This Row],[b4 FWD/REV]]&amp;"_",,,,"FWD"),"-",,,,"FWD"),"")</f>
        <v/>
      </c>
      <c r="M777" s="1" t="str" cm="1">
        <f t="array" ref="M777">IF(Table2[[#This Row],[In GSM?]],_xlfn.SWITCH(Table2[[#This Row],[dir]],"FWD",Table2[[#This Row],[max]],"REV",-Table2[[#This Row],[min]])/1000,"")</f>
        <v/>
      </c>
      <c r="N777" s="1" t="str" cm="1">
        <f t="array" ref="N777">IF(Table2[[#This Row],[In GSM?]],_xlfn.SWITCH(Table2[[#This Row],[dir]],"FWD",Table2[[#This Row],[min]],"REV",-Table2[[#This Row],[max]])/1000,"")</f>
        <v/>
      </c>
      <c r="V777" s="5"/>
    </row>
    <row r="778" spans="1:22" ht="17" x14ac:dyDescent="0.25">
      <c r="A778" t="s">
        <v>1879</v>
      </c>
      <c r="B778">
        <v>0</v>
      </c>
      <c r="C778">
        <v>0</v>
      </c>
      <c r="E778" s="5" t="s">
        <v>536</v>
      </c>
      <c r="F778" s="1" t="str">
        <f t="shared" si="36"/>
        <v>PROWASTE-rt2815_c</v>
      </c>
      <c r="G778" s="1">
        <f t="shared" si="37"/>
        <v>0</v>
      </c>
      <c r="H778" s="1">
        <f t="shared" si="38"/>
        <v>0</v>
      </c>
      <c r="I778" s="1" t="b">
        <f>OR(LEFT(Table2[[#This Row],[rxn]],4)="RXN-",Table2[[#This Row],[rxn]]="BIOSYN-BIODILAERO")</f>
        <v>0</v>
      </c>
      <c r="J778" s="1" t="str">
        <f>IF(Table2[[#This Row],[In GSM?]],_xlfn.TEXTAFTER(Table2[[#This Row],[rxn]],"RXN-",,,,"BIOMASS_RT_CLIM"),"")</f>
        <v/>
      </c>
      <c r="K778" s="1" t="str">
        <f>IF(Table2[[#This Row],[In GSM?]],_xlfn.TEXTBEFORE(SUBSTITUTE(Table2[[#This Row],[rxn name]],"_REV-","_FWD-"),"_FWD-",,,,Table2[[#This Row],[rxn name]]),"")</f>
        <v/>
      </c>
      <c r="L778" s="1" t="str">
        <f>IF(Table2[[#This Row],[In GSM?]],_xlfn.TEXTBEFORE(_xlfn.TEXTAFTER(Table2[[#This Row],[rxn name]],Table2[[#This Row],[b4 FWD/REV]]&amp;"_",,,,"FWD"),"-",,,,"FWD"),"")</f>
        <v/>
      </c>
      <c r="M778" s="1" t="str" cm="1">
        <f t="array" ref="M778">IF(Table2[[#This Row],[In GSM?]],_xlfn.SWITCH(Table2[[#This Row],[dir]],"FWD",Table2[[#This Row],[max]],"REV",-Table2[[#This Row],[min]])/1000,"")</f>
        <v/>
      </c>
      <c r="N778" s="1" t="str" cm="1">
        <f t="array" ref="N778">IF(Table2[[#This Row],[In GSM?]],_xlfn.SWITCH(Table2[[#This Row],[dir]],"FWD",Table2[[#This Row],[min]],"REV",-Table2[[#This Row],[max]])/1000,"")</f>
        <v/>
      </c>
      <c r="V778" s="5"/>
    </row>
    <row r="779" spans="1:22" ht="17" x14ac:dyDescent="0.25">
      <c r="A779" t="s">
        <v>1880</v>
      </c>
      <c r="B779">
        <v>0</v>
      </c>
      <c r="C779">
        <v>0</v>
      </c>
      <c r="E779" s="5" t="s">
        <v>537</v>
      </c>
      <c r="F779" s="1" t="str">
        <f t="shared" si="36"/>
        <v>PROWASTE-rt2815_m</v>
      </c>
      <c r="G779" s="1">
        <f t="shared" si="37"/>
        <v>0</v>
      </c>
      <c r="H779" s="1">
        <f t="shared" si="38"/>
        <v>0</v>
      </c>
      <c r="I779" s="1" t="b">
        <f>OR(LEFT(Table2[[#This Row],[rxn]],4)="RXN-",Table2[[#This Row],[rxn]]="BIOSYN-BIODILAERO")</f>
        <v>0</v>
      </c>
      <c r="J779" s="1" t="str">
        <f>IF(Table2[[#This Row],[In GSM?]],_xlfn.TEXTAFTER(Table2[[#This Row],[rxn]],"RXN-",,,,"BIOMASS_RT_CLIM"),"")</f>
        <v/>
      </c>
      <c r="K779" s="1" t="str">
        <f>IF(Table2[[#This Row],[In GSM?]],_xlfn.TEXTBEFORE(SUBSTITUTE(Table2[[#This Row],[rxn name]],"_REV-","_FWD-"),"_FWD-",,,,Table2[[#This Row],[rxn name]]),"")</f>
        <v/>
      </c>
      <c r="L779" s="1" t="str">
        <f>IF(Table2[[#This Row],[In GSM?]],_xlfn.TEXTBEFORE(_xlfn.TEXTAFTER(Table2[[#This Row],[rxn name]],Table2[[#This Row],[b4 FWD/REV]]&amp;"_",,,,"FWD"),"-",,,,"FWD"),"")</f>
        <v/>
      </c>
      <c r="M779" s="1" t="str" cm="1">
        <f t="array" ref="M779">IF(Table2[[#This Row],[In GSM?]],_xlfn.SWITCH(Table2[[#This Row],[dir]],"FWD",Table2[[#This Row],[max]],"REV",-Table2[[#This Row],[min]])/1000,"")</f>
        <v/>
      </c>
      <c r="N779" s="1" t="str" cm="1">
        <f t="array" ref="N779">IF(Table2[[#This Row],[In GSM?]],_xlfn.SWITCH(Table2[[#This Row],[dir]],"FWD",Table2[[#This Row],[min]],"REV",-Table2[[#This Row],[max]])/1000,"")</f>
        <v/>
      </c>
      <c r="V779" s="5"/>
    </row>
    <row r="780" spans="1:22" ht="17" x14ac:dyDescent="0.25">
      <c r="A780" t="s">
        <v>1881</v>
      </c>
      <c r="B780">
        <v>0</v>
      </c>
      <c r="C780">
        <v>0</v>
      </c>
      <c r="E780" s="5" t="s">
        <v>538</v>
      </c>
      <c r="F780" s="1" t="str">
        <f t="shared" si="36"/>
        <v>PROWASTE-rt2833</v>
      </c>
      <c r="G780" s="1">
        <f t="shared" si="37"/>
        <v>0</v>
      </c>
      <c r="H780" s="1">
        <f t="shared" si="38"/>
        <v>0</v>
      </c>
      <c r="I780" s="1" t="b">
        <f>OR(LEFT(Table2[[#This Row],[rxn]],4)="RXN-",Table2[[#This Row],[rxn]]="BIOSYN-BIODILAERO")</f>
        <v>0</v>
      </c>
      <c r="J780" s="1" t="str">
        <f>IF(Table2[[#This Row],[In GSM?]],_xlfn.TEXTAFTER(Table2[[#This Row],[rxn]],"RXN-",,,,"BIOMASS_RT_CLIM"),"")</f>
        <v/>
      </c>
      <c r="K780" s="1" t="str">
        <f>IF(Table2[[#This Row],[In GSM?]],_xlfn.TEXTBEFORE(SUBSTITUTE(Table2[[#This Row],[rxn name]],"_REV-","_FWD-"),"_FWD-",,,,Table2[[#This Row],[rxn name]]),"")</f>
        <v/>
      </c>
      <c r="L780" s="1" t="str">
        <f>IF(Table2[[#This Row],[In GSM?]],_xlfn.TEXTBEFORE(_xlfn.TEXTAFTER(Table2[[#This Row],[rxn name]],Table2[[#This Row],[b4 FWD/REV]]&amp;"_",,,,"FWD"),"-",,,,"FWD"),"")</f>
        <v/>
      </c>
      <c r="M780" s="1" t="str" cm="1">
        <f t="array" ref="M780">IF(Table2[[#This Row],[In GSM?]],_xlfn.SWITCH(Table2[[#This Row],[dir]],"FWD",Table2[[#This Row],[max]],"REV",-Table2[[#This Row],[min]])/1000,"")</f>
        <v/>
      </c>
      <c r="N780" s="1" t="str" cm="1">
        <f t="array" ref="N780">IF(Table2[[#This Row],[In GSM?]],_xlfn.SWITCH(Table2[[#This Row],[dir]],"FWD",Table2[[#This Row],[min]],"REV",-Table2[[#This Row],[max]])/1000,"")</f>
        <v/>
      </c>
      <c r="V780" s="5"/>
    </row>
    <row r="781" spans="1:22" ht="17" x14ac:dyDescent="0.25">
      <c r="A781" t="s">
        <v>1882</v>
      </c>
      <c r="B781">
        <v>-3.93618152095492</v>
      </c>
      <c r="C781">
        <v>0</v>
      </c>
      <c r="E781" s="5" t="s">
        <v>539</v>
      </c>
      <c r="F781" s="1" t="str">
        <f t="shared" si="36"/>
        <v>PROWASTE-rt2834</v>
      </c>
      <c r="G781" s="1">
        <f t="shared" si="37"/>
        <v>0</v>
      </c>
      <c r="H781" s="1">
        <f t="shared" si="38"/>
        <v>0</v>
      </c>
      <c r="I781" s="1" t="b">
        <f>OR(LEFT(Table2[[#This Row],[rxn]],4)="RXN-",Table2[[#This Row],[rxn]]="BIOSYN-BIODILAERO")</f>
        <v>0</v>
      </c>
      <c r="J781" s="1" t="str">
        <f>IF(Table2[[#This Row],[In GSM?]],_xlfn.TEXTAFTER(Table2[[#This Row],[rxn]],"RXN-",,,,"BIOMASS_RT_CLIM"),"")</f>
        <v/>
      </c>
      <c r="K781" s="1" t="str">
        <f>IF(Table2[[#This Row],[In GSM?]],_xlfn.TEXTBEFORE(SUBSTITUTE(Table2[[#This Row],[rxn name]],"_REV-","_FWD-"),"_FWD-",,,,Table2[[#This Row],[rxn name]]),"")</f>
        <v/>
      </c>
      <c r="L781" s="1" t="str">
        <f>IF(Table2[[#This Row],[In GSM?]],_xlfn.TEXTBEFORE(_xlfn.TEXTAFTER(Table2[[#This Row],[rxn name]],Table2[[#This Row],[b4 FWD/REV]]&amp;"_",,,,"FWD"),"-",,,,"FWD"),"")</f>
        <v/>
      </c>
      <c r="M781" s="1" t="str" cm="1">
        <f t="array" ref="M781">IF(Table2[[#This Row],[In GSM?]],_xlfn.SWITCH(Table2[[#This Row],[dir]],"FWD",Table2[[#This Row],[max]],"REV",-Table2[[#This Row],[min]])/1000,"")</f>
        <v/>
      </c>
      <c r="N781" s="1" t="str" cm="1">
        <f t="array" ref="N781">IF(Table2[[#This Row],[In GSM?]],_xlfn.SWITCH(Table2[[#This Row],[dir]],"FWD",Table2[[#This Row],[min]],"REV",-Table2[[#This Row],[max]])/1000,"")</f>
        <v/>
      </c>
      <c r="V781" s="5"/>
    </row>
    <row r="782" spans="1:22" ht="17" x14ac:dyDescent="0.25">
      <c r="A782" t="s">
        <v>1883</v>
      </c>
      <c r="B782">
        <v>0</v>
      </c>
      <c r="C782">
        <v>14.5330270859729</v>
      </c>
      <c r="E782" s="5" t="s">
        <v>540</v>
      </c>
      <c r="F782" s="1" t="str">
        <f t="shared" si="36"/>
        <v>PROWASTE-rt2835</v>
      </c>
      <c r="G782" s="1">
        <f t="shared" si="37"/>
        <v>0</v>
      </c>
      <c r="H782" s="1">
        <f t="shared" si="38"/>
        <v>0</v>
      </c>
      <c r="I782" s="1" t="b">
        <f>OR(LEFT(Table2[[#This Row],[rxn]],4)="RXN-",Table2[[#This Row],[rxn]]="BIOSYN-BIODILAERO")</f>
        <v>0</v>
      </c>
      <c r="J782" s="1" t="str">
        <f>IF(Table2[[#This Row],[In GSM?]],_xlfn.TEXTAFTER(Table2[[#This Row],[rxn]],"RXN-",,,,"BIOMASS_RT_CLIM"),"")</f>
        <v/>
      </c>
      <c r="K782" s="1" t="str">
        <f>IF(Table2[[#This Row],[In GSM?]],_xlfn.TEXTBEFORE(SUBSTITUTE(Table2[[#This Row],[rxn name]],"_REV-","_FWD-"),"_FWD-",,,,Table2[[#This Row],[rxn name]]),"")</f>
        <v/>
      </c>
      <c r="L782" s="1" t="str">
        <f>IF(Table2[[#This Row],[In GSM?]],_xlfn.TEXTBEFORE(_xlfn.TEXTAFTER(Table2[[#This Row],[rxn name]],Table2[[#This Row],[b4 FWD/REV]]&amp;"_",,,,"FWD"),"-",,,,"FWD"),"")</f>
        <v/>
      </c>
      <c r="M782" s="1" t="str" cm="1">
        <f t="array" ref="M782">IF(Table2[[#This Row],[In GSM?]],_xlfn.SWITCH(Table2[[#This Row],[dir]],"FWD",Table2[[#This Row],[max]],"REV",-Table2[[#This Row],[min]])/1000,"")</f>
        <v/>
      </c>
      <c r="N782" s="1" t="str" cm="1">
        <f t="array" ref="N782">IF(Table2[[#This Row],[In GSM?]],_xlfn.SWITCH(Table2[[#This Row],[dir]],"FWD",Table2[[#This Row],[min]],"REV",-Table2[[#This Row],[max]])/1000,"")</f>
        <v/>
      </c>
      <c r="V782" s="5"/>
    </row>
    <row r="783" spans="1:22" ht="17" x14ac:dyDescent="0.25">
      <c r="A783" t="s">
        <v>1884</v>
      </c>
      <c r="B783">
        <v>0</v>
      </c>
      <c r="C783">
        <v>0</v>
      </c>
      <c r="E783" s="5" t="s">
        <v>541</v>
      </c>
      <c r="F783" s="1" t="str">
        <f t="shared" si="36"/>
        <v>PROWASTE-rt2839</v>
      </c>
      <c r="G783" s="1">
        <f t="shared" si="37"/>
        <v>0</v>
      </c>
      <c r="H783" s="1">
        <f t="shared" si="38"/>
        <v>0</v>
      </c>
      <c r="I783" s="1" t="b">
        <f>OR(LEFT(Table2[[#This Row],[rxn]],4)="RXN-",Table2[[#This Row],[rxn]]="BIOSYN-BIODILAERO")</f>
        <v>0</v>
      </c>
      <c r="J783" s="1" t="str">
        <f>IF(Table2[[#This Row],[In GSM?]],_xlfn.TEXTAFTER(Table2[[#This Row],[rxn]],"RXN-",,,,"BIOMASS_RT_CLIM"),"")</f>
        <v/>
      </c>
      <c r="K783" s="1" t="str">
        <f>IF(Table2[[#This Row],[In GSM?]],_xlfn.TEXTBEFORE(SUBSTITUTE(Table2[[#This Row],[rxn name]],"_REV-","_FWD-"),"_FWD-",,,,Table2[[#This Row],[rxn name]]),"")</f>
        <v/>
      </c>
      <c r="L783" s="1" t="str">
        <f>IF(Table2[[#This Row],[In GSM?]],_xlfn.TEXTBEFORE(_xlfn.TEXTAFTER(Table2[[#This Row],[rxn name]],Table2[[#This Row],[b4 FWD/REV]]&amp;"_",,,,"FWD"),"-",,,,"FWD"),"")</f>
        <v/>
      </c>
      <c r="M783" s="1" t="str" cm="1">
        <f t="array" ref="M783">IF(Table2[[#This Row],[In GSM?]],_xlfn.SWITCH(Table2[[#This Row],[dir]],"FWD",Table2[[#This Row],[max]],"REV",-Table2[[#This Row],[min]])/1000,"")</f>
        <v/>
      </c>
      <c r="N783" s="1" t="str" cm="1">
        <f t="array" ref="N783">IF(Table2[[#This Row],[In GSM?]],_xlfn.SWITCH(Table2[[#This Row],[dir]],"FWD",Table2[[#This Row],[min]],"REV",-Table2[[#This Row],[max]])/1000,"")</f>
        <v/>
      </c>
      <c r="V783" s="5"/>
    </row>
    <row r="784" spans="1:22" ht="17" x14ac:dyDescent="0.25">
      <c r="A784" t="s">
        <v>1885</v>
      </c>
      <c r="B784">
        <v>0</v>
      </c>
      <c r="C784">
        <v>0</v>
      </c>
      <c r="E784" s="5" t="s">
        <v>542</v>
      </c>
      <c r="F784" s="1" t="str">
        <f t="shared" si="36"/>
        <v>PROWASTE-rt2848</v>
      </c>
      <c r="G784" s="1">
        <f t="shared" si="37"/>
        <v>0</v>
      </c>
      <c r="H784" s="1">
        <f t="shared" si="38"/>
        <v>0</v>
      </c>
      <c r="I784" s="1" t="b">
        <f>OR(LEFT(Table2[[#This Row],[rxn]],4)="RXN-",Table2[[#This Row],[rxn]]="BIOSYN-BIODILAERO")</f>
        <v>0</v>
      </c>
      <c r="J784" s="1" t="str">
        <f>IF(Table2[[#This Row],[In GSM?]],_xlfn.TEXTAFTER(Table2[[#This Row],[rxn]],"RXN-",,,,"BIOMASS_RT_CLIM"),"")</f>
        <v/>
      </c>
      <c r="K784" s="1" t="str">
        <f>IF(Table2[[#This Row],[In GSM?]],_xlfn.TEXTBEFORE(SUBSTITUTE(Table2[[#This Row],[rxn name]],"_REV-","_FWD-"),"_FWD-",,,,Table2[[#This Row],[rxn name]]),"")</f>
        <v/>
      </c>
      <c r="L784" s="1" t="str">
        <f>IF(Table2[[#This Row],[In GSM?]],_xlfn.TEXTBEFORE(_xlfn.TEXTAFTER(Table2[[#This Row],[rxn name]],Table2[[#This Row],[b4 FWD/REV]]&amp;"_",,,,"FWD"),"-",,,,"FWD"),"")</f>
        <v/>
      </c>
      <c r="M784" s="1" t="str" cm="1">
        <f t="array" ref="M784">IF(Table2[[#This Row],[In GSM?]],_xlfn.SWITCH(Table2[[#This Row],[dir]],"FWD",Table2[[#This Row],[max]],"REV",-Table2[[#This Row],[min]])/1000,"")</f>
        <v/>
      </c>
      <c r="N784" s="1" t="str" cm="1">
        <f t="array" ref="N784">IF(Table2[[#This Row],[In GSM?]],_xlfn.SWITCH(Table2[[#This Row],[dir]],"FWD",Table2[[#This Row],[min]],"REV",-Table2[[#This Row],[max]])/1000,"")</f>
        <v/>
      </c>
      <c r="V784" s="5"/>
    </row>
    <row r="785" spans="1:22" ht="17" x14ac:dyDescent="0.25">
      <c r="A785" t="s">
        <v>1886</v>
      </c>
      <c r="B785">
        <v>0</v>
      </c>
      <c r="C785">
        <v>0</v>
      </c>
      <c r="E785" s="5" t="s">
        <v>543</v>
      </c>
      <c r="F785" s="1" t="str">
        <f t="shared" si="36"/>
        <v>PROWASTE-rt2849</v>
      </c>
      <c r="G785" s="1">
        <f t="shared" si="37"/>
        <v>0</v>
      </c>
      <c r="H785" s="1">
        <f t="shared" si="38"/>
        <v>0</v>
      </c>
      <c r="I785" s="1" t="b">
        <f>OR(LEFT(Table2[[#This Row],[rxn]],4)="RXN-",Table2[[#This Row],[rxn]]="BIOSYN-BIODILAERO")</f>
        <v>0</v>
      </c>
      <c r="J785" s="1" t="str">
        <f>IF(Table2[[#This Row],[In GSM?]],_xlfn.TEXTAFTER(Table2[[#This Row],[rxn]],"RXN-",,,,"BIOMASS_RT_CLIM"),"")</f>
        <v/>
      </c>
      <c r="K785" s="1" t="str">
        <f>IF(Table2[[#This Row],[In GSM?]],_xlfn.TEXTBEFORE(SUBSTITUTE(Table2[[#This Row],[rxn name]],"_REV-","_FWD-"),"_FWD-",,,,Table2[[#This Row],[rxn name]]),"")</f>
        <v/>
      </c>
      <c r="L785" s="1" t="str">
        <f>IF(Table2[[#This Row],[In GSM?]],_xlfn.TEXTBEFORE(_xlfn.TEXTAFTER(Table2[[#This Row],[rxn name]],Table2[[#This Row],[b4 FWD/REV]]&amp;"_",,,,"FWD"),"-",,,,"FWD"),"")</f>
        <v/>
      </c>
      <c r="M785" s="1" t="str" cm="1">
        <f t="array" ref="M785">IF(Table2[[#This Row],[In GSM?]],_xlfn.SWITCH(Table2[[#This Row],[dir]],"FWD",Table2[[#This Row],[max]],"REV",-Table2[[#This Row],[min]])/1000,"")</f>
        <v/>
      </c>
      <c r="N785" s="1" t="str" cm="1">
        <f t="array" ref="N785">IF(Table2[[#This Row],[In GSM?]],_xlfn.SWITCH(Table2[[#This Row],[dir]],"FWD",Table2[[#This Row],[min]],"REV",-Table2[[#This Row],[max]])/1000,"")</f>
        <v/>
      </c>
      <c r="V785" s="5"/>
    </row>
    <row r="786" spans="1:22" ht="17" x14ac:dyDescent="0.25">
      <c r="A786" t="s">
        <v>1887</v>
      </c>
      <c r="B786">
        <v>0</v>
      </c>
      <c r="C786">
        <v>0</v>
      </c>
      <c r="E786" s="5" t="s">
        <v>544</v>
      </c>
      <c r="F786" s="1" t="str">
        <f t="shared" si="36"/>
        <v>PROWASTE-rt2880</v>
      </c>
      <c r="G786" s="1">
        <f t="shared" si="37"/>
        <v>0</v>
      </c>
      <c r="H786" s="1">
        <f t="shared" si="38"/>
        <v>0</v>
      </c>
      <c r="I786" s="1" t="b">
        <f>OR(LEFT(Table2[[#This Row],[rxn]],4)="RXN-",Table2[[#This Row],[rxn]]="BIOSYN-BIODILAERO")</f>
        <v>0</v>
      </c>
      <c r="J786" s="1" t="str">
        <f>IF(Table2[[#This Row],[In GSM?]],_xlfn.TEXTAFTER(Table2[[#This Row],[rxn]],"RXN-",,,,"BIOMASS_RT_CLIM"),"")</f>
        <v/>
      </c>
      <c r="K786" s="1" t="str">
        <f>IF(Table2[[#This Row],[In GSM?]],_xlfn.TEXTBEFORE(SUBSTITUTE(Table2[[#This Row],[rxn name]],"_REV-","_FWD-"),"_FWD-",,,,Table2[[#This Row],[rxn name]]),"")</f>
        <v/>
      </c>
      <c r="L786" s="1" t="str">
        <f>IF(Table2[[#This Row],[In GSM?]],_xlfn.TEXTBEFORE(_xlfn.TEXTAFTER(Table2[[#This Row],[rxn name]],Table2[[#This Row],[b4 FWD/REV]]&amp;"_",,,,"FWD"),"-",,,,"FWD"),"")</f>
        <v/>
      </c>
      <c r="M786" s="1" t="str" cm="1">
        <f t="array" ref="M786">IF(Table2[[#This Row],[In GSM?]],_xlfn.SWITCH(Table2[[#This Row],[dir]],"FWD",Table2[[#This Row],[max]],"REV",-Table2[[#This Row],[min]])/1000,"")</f>
        <v/>
      </c>
      <c r="N786" s="1" t="str" cm="1">
        <f t="array" ref="N786">IF(Table2[[#This Row],[In GSM?]],_xlfn.SWITCH(Table2[[#This Row],[dir]],"FWD",Table2[[#This Row],[min]],"REV",-Table2[[#This Row],[max]])/1000,"")</f>
        <v/>
      </c>
      <c r="V786" s="5"/>
    </row>
    <row r="787" spans="1:22" ht="17" x14ac:dyDescent="0.25">
      <c r="A787" t="s">
        <v>1888</v>
      </c>
      <c r="B787">
        <v>0</v>
      </c>
      <c r="C787">
        <v>0</v>
      </c>
      <c r="E787" s="5" t="s">
        <v>545</v>
      </c>
      <c r="F787" s="1" t="str">
        <f t="shared" si="36"/>
        <v>PROWASTE-rt2898</v>
      </c>
      <c r="G787" s="1">
        <f t="shared" si="37"/>
        <v>0</v>
      </c>
      <c r="H787" s="1">
        <f t="shared" si="38"/>
        <v>0</v>
      </c>
      <c r="I787" s="1" t="b">
        <f>OR(LEFT(Table2[[#This Row],[rxn]],4)="RXN-",Table2[[#This Row],[rxn]]="BIOSYN-BIODILAERO")</f>
        <v>0</v>
      </c>
      <c r="J787" s="1" t="str">
        <f>IF(Table2[[#This Row],[In GSM?]],_xlfn.TEXTAFTER(Table2[[#This Row],[rxn]],"RXN-",,,,"BIOMASS_RT_CLIM"),"")</f>
        <v/>
      </c>
      <c r="K787" s="1" t="str">
        <f>IF(Table2[[#This Row],[In GSM?]],_xlfn.TEXTBEFORE(SUBSTITUTE(Table2[[#This Row],[rxn name]],"_REV-","_FWD-"),"_FWD-",,,,Table2[[#This Row],[rxn name]]),"")</f>
        <v/>
      </c>
      <c r="L787" s="1" t="str">
        <f>IF(Table2[[#This Row],[In GSM?]],_xlfn.TEXTBEFORE(_xlfn.TEXTAFTER(Table2[[#This Row],[rxn name]],Table2[[#This Row],[b4 FWD/REV]]&amp;"_",,,,"FWD"),"-",,,,"FWD"),"")</f>
        <v/>
      </c>
      <c r="M787" s="1" t="str" cm="1">
        <f t="array" ref="M787">IF(Table2[[#This Row],[In GSM?]],_xlfn.SWITCH(Table2[[#This Row],[dir]],"FWD",Table2[[#This Row],[max]],"REV",-Table2[[#This Row],[min]])/1000,"")</f>
        <v/>
      </c>
      <c r="N787" s="1" t="str" cm="1">
        <f t="array" ref="N787">IF(Table2[[#This Row],[In GSM?]],_xlfn.SWITCH(Table2[[#This Row],[dir]],"FWD",Table2[[#This Row],[min]],"REV",-Table2[[#This Row],[max]])/1000,"")</f>
        <v/>
      </c>
      <c r="V787" s="5"/>
    </row>
    <row r="788" spans="1:22" ht="17" x14ac:dyDescent="0.25">
      <c r="A788" t="s">
        <v>1889</v>
      </c>
      <c r="B788">
        <v>0</v>
      </c>
      <c r="C788">
        <v>0</v>
      </c>
      <c r="E788" s="5" t="s">
        <v>546</v>
      </c>
      <c r="F788" s="1" t="str">
        <f t="shared" si="36"/>
        <v>PROWASTE-rt2901</v>
      </c>
      <c r="G788" s="1">
        <f t="shared" si="37"/>
        <v>0</v>
      </c>
      <c r="H788" s="1">
        <f t="shared" si="38"/>
        <v>0</v>
      </c>
      <c r="I788" s="1" t="b">
        <f>OR(LEFT(Table2[[#This Row],[rxn]],4)="RXN-",Table2[[#This Row],[rxn]]="BIOSYN-BIODILAERO")</f>
        <v>0</v>
      </c>
      <c r="J788" s="1" t="str">
        <f>IF(Table2[[#This Row],[In GSM?]],_xlfn.TEXTAFTER(Table2[[#This Row],[rxn]],"RXN-",,,,"BIOMASS_RT_CLIM"),"")</f>
        <v/>
      </c>
      <c r="K788" s="1" t="str">
        <f>IF(Table2[[#This Row],[In GSM?]],_xlfn.TEXTBEFORE(SUBSTITUTE(Table2[[#This Row],[rxn name]],"_REV-","_FWD-"),"_FWD-",,,,Table2[[#This Row],[rxn name]]),"")</f>
        <v/>
      </c>
      <c r="L788" s="1" t="str">
        <f>IF(Table2[[#This Row],[In GSM?]],_xlfn.TEXTBEFORE(_xlfn.TEXTAFTER(Table2[[#This Row],[rxn name]],Table2[[#This Row],[b4 FWD/REV]]&amp;"_",,,,"FWD"),"-",,,,"FWD"),"")</f>
        <v/>
      </c>
      <c r="M788" s="1" t="str" cm="1">
        <f t="array" ref="M788">IF(Table2[[#This Row],[In GSM?]],_xlfn.SWITCH(Table2[[#This Row],[dir]],"FWD",Table2[[#This Row],[max]],"REV",-Table2[[#This Row],[min]])/1000,"")</f>
        <v/>
      </c>
      <c r="N788" s="1" t="str" cm="1">
        <f t="array" ref="N788">IF(Table2[[#This Row],[In GSM?]],_xlfn.SWITCH(Table2[[#This Row],[dir]],"FWD",Table2[[#This Row],[min]],"REV",-Table2[[#This Row],[max]])/1000,"")</f>
        <v/>
      </c>
      <c r="V788" s="5"/>
    </row>
    <row r="789" spans="1:22" ht="17" x14ac:dyDescent="0.25">
      <c r="A789" t="s">
        <v>1890</v>
      </c>
      <c r="B789">
        <v>0</v>
      </c>
      <c r="C789">
        <v>0</v>
      </c>
      <c r="E789" s="5" t="s">
        <v>547</v>
      </c>
      <c r="F789" s="1" t="str">
        <f t="shared" si="36"/>
        <v>PROWASTE-rt2904</v>
      </c>
      <c r="G789" s="1">
        <f t="shared" si="37"/>
        <v>0</v>
      </c>
      <c r="H789" s="1">
        <f t="shared" si="38"/>
        <v>0</v>
      </c>
      <c r="I789" s="1" t="b">
        <f>OR(LEFT(Table2[[#This Row],[rxn]],4)="RXN-",Table2[[#This Row],[rxn]]="BIOSYN-BIODILAERO")</f>
        <v>0</v>
      </c>
      <c r="J789" s="1" t="str">
        <f>IF(Table2[[#This Row],[In GSM?]],_xlfn.TEXTAFTER(Table2[[#This Row],[rxn]],"RXN-",,,,"BIOMASS_RT_CLIM"),"")</f>
        <v/>
      </c>
      <c r="K789" s="1" t="str">
        <f>IF(Table2[[#This Row],[In GSM?]],_xlfn.TEXTBEFORE(SUBSTITUTE(Table2[[#This Row],[rxn name]],"_REV-","_FWD-"),"_FWD-",,,,Table2[[#This Row],[rxn name]]),"")</f>
        <v/>
      </c>
      <c r="L789" s="1" t="str">
        <f>IF(Table2[[#This Row],[In GSM?]],_xlfn.TEXTBEFORE(_xlfn.TEXTAFTER(Table2[[#This Row],[rxn name]],Table2[[#This Row],[b4 FWD/REV]]&amp;"_",,,,"FWD"),"-",,,,"FWD"),"")</f>
        <v/>
      </c>
      <c r="M789" s="1" t="str" cm="1">
        <f t="array" ref="M789">IF(Table2[[#This Row],[In GSM?]],_xlfn.SWITCH(Table2[[#This Row],[dir]],"FWD",Table2[[#This Row],[max]],"REV",-Table2[[#This Row],[min]])/1000,"")</f>
        <v/>
      </c>
      <c r="N789" s="1" t="str" cm="1">
        <f t="array" ref="N789">IF(Table2[[#This Row],[In GSM?]],_xlfn.SWITCH(Table2[[#This Row],[dir]],"FWD",Table2[[#This Row],[min]],"REV",-Table2[[#This Row],[max]])/1000,"")</f>
        <v/>
      </c>
      <c r="V789" s="5"/>
    </row>
    <row r="790" spans="1:22" ht="17" x14ac:dyDescent="0.25">
      <c r="A790" t="s">
        <v>1891</v>
      </c>
      <c r="B790">
        <v>1.52704E-2</v>
      </c>
      <c r="C790">
        <v>11.326150889089799</v>
      </c>
      <c r="E790" s="5" t="s">
        <v>548</v>
      </c>
      <c r="F790" s="1" t="str">
        <f t="shared" si="36"/>
        <v>PROWASTE-rt2922_c</v>
      </c>
      <c r="G790" s="1">
        <f t="shared" si="37"/>
        <v>0</v>
      </c>
      <c r="H790" s="1">
        <f t="shared" si="38"/>
        <v>0</v>
      </c>
      <c r="I790" s="1" t="b">
        <f>OR(LEFT(Table2[[#This Row],[rxn]],4)="RXN-",Table2[[#This Row],[rxn]]="BIOSYN-BIODILAERO")</f>
        <v>0</v>
      </c>
      <c r="J790" s="1" t="str">
        <f>IF(Table2[[#This Row],[In GSM?]],_xlfn.TEXTAFTER(Table2[[#This Row],[rxn]],"RXN-",,,,"BIOMASS_RT_CLIM"),"")</f>
        <v/>
      </c>
      <c r="K790" s="1" t="str">
        <f>IF(Table2[[#This Row],[In GSM?]],_xlfn.TEXTBEFORE(SUBSTITUTE(Table2[[#This Row],[rxn name]],"_REV-","_FWD-"),"_FWD-",,,,Table2[[#This Row],[rxn name]]),"")</f>
        <v/>
      </c>
      <c r="L790" s="1" t="str">
        <f>IF(Table2[[#This Row],[In GSM?]],_xlfn.TEXTBEFORE(_xlfn.TEXTAFTER(Table2[[#This Row],[rxn name]],Table2[[#This Row],[b4 FWD/REV]]&amp;"_",,,,"FWD"),"-",,,,"FWD"),"")</f>
        <v/>
      </c>
      <c r="M790" s="1" t="str" cm="1">
        <f t="array" ref="M790">IF(Table2[[#This Row],[In GSM?]],_xlfn.SWITCH(Table2[[#This Row],[dir]],"FWD",Table2[[#This Row],[max]],"REV",-Table2[[#This Row],[min]])/1000,"")</f>
        <v/>
      </c>
      <c r="N790" s="1" t="str" cm="1">
        <f t="array" ref="N790">IF(Table2[[#This Row],[In GSM?]],_xlfn.SWITCH(Table2[[#This Row],[dir]],"FWD",Table2[[#This Row],[min]],"REV",-Table2[[#This Row],[max]])/1000,"")</f>
        <v/>
      </c>
      <c r="V790" s="5"/>
    </row>
    <row r="791" spans="1:22" ht="17" x14ac:dyDescent="0.25">
      <c r="A791" t="s">
        <v>1892</v>
      </c>
      <c r="B791">
        <v>-3.5933714901810601</v>
      </c>
      <c r="C791">
        <v>0</v>
      </c>
      <c r="E791" s="5" t="s">
        <v>549</v>
      </c>
      <c r="F791" s="1" t="str">
        <f t="shared" si="36"/>
        <v>PROWASTE-rt2922_n</v>
      </c>
      <c r="G791" s="1">
        <f t="shared" si="37"/>
        <v>0</v>
      </c>
      <c r="H791" s="1">
        <f t="shared" si="38"/>
        <v>0</v>
      </c>
      <c r="I791" s="1" t="b">
        <f>OR(LEFT(Table2[[#This Row],[rxn]],4)="RXN-",Table2[[#This Row],[rxn]]="BIOSYN-BIODILAERO")</f>
        <v>0</v>
      </c>
      <c r="J791" s="1" t="str">
        <f>IF(Table2[[#This Row],[In GSM?]],_xlfn.TEXTAFTER(Table2[[#This Row],[rxn]],"RXN-",,,,"BIOMASS_RT_CLIM"),"")</f>
        <v/>
      </c>
      <c r="K791" s="1" t="str">
        <f>IF(Table2[[#This Row],[In GSM?]],_xlfn.TEXTBEFORE(SUBSTITUTE(Table2[[#This Row],[rxn name]],"_REV-","_FWD-"),"_FWD-",,,,Table2[[#This Row],[rxn name]]),"")</f>
        <v/>
      </c>
      <c r="L791" s="1" t="str">
        <f>IF(Table2[[#This Row],[In GSM?]],_xlfn.TEXTBEFORE(_xlfn.TEXTAFTER(Table2[[#This Row],[rxn name]],Table2[[#This Row],[b4 FWD/REV]]&amp;"_",,,,"FWD"),"-",,,,"FWD"),"")</f>
        <v/>
      </c>
      <c r="M791" s="1" t="str" cm="1">
        <f t="array" ref="M791">IF(Table2[[#This Row],[In GSM?]],_xlfn.SWITCH(Table2[[#This Row],[dir]],"FWD",Table2[[#This Row],[max]],"REV",-Table2[[#This Row],[min]])/1000,"")</f>
        <v/>
      </c>
      <c r="N791" s="1" t="str" cm="1">
        <f t="array" ref="N791">IF(Table2[[#This Row],[In GSM?]],_xlfn.SWITCH(Table2[[#This Row],[dir]],"FWD",Table2[[#This Row],[min]],"REV",-Table2[[#This Row],[max]])/1000,"")</f>
        <v/>
      </c>
      <c r="V791" s="5"/>
    </row>
    <row r="792" spans="1:22" ht="17" x14ac:dyDescent="0.25">
      <c r="A792" t="s">
        <v>1893</v>
      </c>
      <c r="B792">
        <v>0</v>
      </c>
      <c r="C792">
        <v>17.381121589927599</v>
      </c>
      <c r="E792" s="5" t="s">
        <v>550</v>
      </c>
      <c r="F792" s="1" t="str">
        <f t="shared" si="36"/>
        <v>PROWASTE-rt2949</v>
      </c>
      <c r="G792" s="1">
        <f t="shared" si="37"/>
        <v>0</v>
      </c>
      <c r="H792" s="1">
        <f t="shared" si="38"/>
        <v>0</v>
      </c>
      <c r="I792" s="1" t="b">
        <f>OR(LEFT(Table2[[#This Row],[rxn]],4)="RXN-",Table2[[#This Row],[rxn]]="BIOSYN-BIODILAERO")</f>
        <v>0</v>
      </c>
      <c r="J792" s="1" t="str">
        <f>IF(Table2[[#This Row],[In GSM?]],_xlfn.TEXTAFTER(Table2[[#This Row],[rxn]],"RXN-",,,,"BIOMASS_RT_CLIM"),"")</f>
        <v/>
      </c>
      <c r="K792" s="1" t="str">
        <f>IF(Table2[[#This Row],[In GSM?]],_xlfn.TEXTBEFORE(SUBSTITUTE(Table2[[#This Row],[rxn name]],"_REV-","_FWD-"),"_FWD-",,,,Table2[[#This Row],[rxn name]]),"")</f>
        <v/>
      </c>
      <c r="L792" s="1" t="str">
        <f>IF(Table2[[#This Row],[In GSM?]],_xlfn.TEXTBEFORE(_xlfn.TEXTAFTER(Table2[[#This Row],[rxn name]],Table2[[#This Row],[b4 FWD/REV]]&amp;"_",,,,"FWD"),"-",,,,"FWD"),"")</f>
        <v/>
      </c>
      <c r="M792" s="1" t="str" cm="1">
        <f t="array" ref="M792">IF(Table2[[#This Row],[In GSM?]],_xlfn.SWITCH(Table2[[#This Row],[dir]],"FWD",Table2[[#This Row],[max]],"REV",-Table2[[#This Row],[min]])/1000,"")</f>
        <v/>
      </c>
      <c r="N792" s="1" t="str" cm="1">
        <f t="array" ref="N792">IF(Table2[[#This Row],[In GSM?]],_xlfn.SWITCH(Table2[[#This Row],[dir]],"FWD",Table2[[#This Row],[min]],"REV",-Table2[[#This Row],[max]])/1000,"")</f>
        <v/>
      </c>
      <c r="V792" s="5"/>
    </row>
    <row r="793" spans="1:22" ht="17" x14ac:dyDescent="0.25">
      <c r="A793" t="s">
        <v>1894</v>
      </c>
      <c r="B793">
        <v>-1.82022775438922</v>
      </c>
      <c r="C793">
        <v>0</v>
      </c>
      <c r="E793" s="5" t="s">
        <v>551</v>
      </c>
      <c r="F793" s="1" t="str">
        <f t="shared" si="36"/>
        <v>PROWASTE-rt2960</v>
      </c>
      <c r="G793" s="1">
        <f t="shared" si="37"/>
        <v>0</v>
      </c>
      <c r="H793" s="1">
        <f t="shared" si="38"/>
        <v>0</v>
      </c>
      <c r="I793" s="1" t="b">
        <f>OR(LEFT(Table2[[#This Row],[rxn]],4)="RXN-",Table2[[#This Row],[rxn]]="BIOSYN-BIODILAERO")</f>
        <v>0</v>
      </c>
      <c r="J793" s="1" t="str">
        <f>IF(Table2[[#This Row],[In GSM?]],_xlfn.TEXTAFTER(Table2[[#This Row],[rxn]],"RXN-",,,,"BIOMASS_RT_CLIM"),"")</f>
        <v/>
      </c>
      <c r="K793" s="1" t="str">
        <f>IF(Table2[[#This Row],[In GSM?]],_xlfn.TEXTBEFORE(SUBSTITUTE(Table2[[#This Row],[rxn name]],"_REV-","_FWD-"),"_FWD-",,,,Table2[[#This Row],[rxn name]]),"")</f>
        <v/>
      </c>
      <c r="L793" s="1" t="str">
        <f>IF(Table2[[#This Row],[In GSM?]],_xlfn.TEXTBEFORE(_xlfn.TEXTAFTER(Table2[[#This Row],[rxn name]],Table2[[#This Row],[b4 FWD/REV]]&amp;"_",,,,"FWD"),"-",,,,"FWD"),"")</f>
        <v/>
      </c>
      <c r="M793" s="1" t="str" cm="1">
        <f t="array" ref="M793">IF(Table2[[#This Row],[In GSM?]],_xlfn.SWITCH(Table2[[#This Row],[dir]],"FWD",Table2[[#This Row],[max]],"REV",-Table2[[#This Row],[min]])/1000,"")</f>
        <v/>
      </c>
      <c r="N793" s="1" t="str" cm="1">
        <f t="array" ref="N793">IF(Table2[[#This Row],[In GSM?]],_xlfn.SWITCH(Table2[[#This Row],[dir]],"FWD",Table2[[#This Row],[min]],"REV",-Table2[[#This Row],[max]])/1000,"")</f>
        <v/>
      </c>
      <c r="V793" s="5"/>
    </row>
    <row r="794" spans="1:22" ht="17" x14ac:dyDescent="0.25">
      <c r="A794" t="s">
        <v>1895</v>
      </c>
      <c r="B794">
        <v>0</v>
      </c>
      <c r="C794">
        <v>0</v>
      </c>
      <c r="E794" s="5" t="s">
        <v>552</v>
      </c>
      <c r="F794" s="1" t="str">
        <f t="shared" si="36"/>
        <v>PROWASTE-rt2963</v>
      </c>
      <c r="G794" s="1">
        <f t="shared" si="37"/>
        <v>0</v>
      </c>
      <c r="H794" s="1">
        <f t="shared" si="38"/>
        <v>0</v>
      </c>
      <c r="I794" s="1" t="b">
        <f>OR(LEFT(Table2[[#This Row],[rxn]],4)="RXN-",Table2[[#This Row],[rxn]]="BIOSYN-BIODILAERO")</f>
        <v>0</v>
      </c>
      <c r="J794" s="1" t="str">
        <f>IF(Table2[[#This Row],[In GSM?]],_xlfn.TEXTAFTER(Table2[[#This Row],[rxn]],"RXN-",,,,"BIOMASS_RT_CLIM"),"")</f>
        <v/>
      </c>
      <c r="K794" s="1" t="str">
        <f>IF(Table2[[#This Row],[In GSM?]],_xlfn.TEXTBEFORE(SUBSTITUTE(Table2[[#This Row],[rxn name]],"_REV-","_FWD-"),"_FWD-",,,,Table2[[#This Row],[rxn name]]),"")</f>
        <v/>
      </c>
      <c r="L794" s="1" t="str">
        <f>IF(Table2[[#This Row],[In GSM?]],_xlfn.TEXTBEFORE(_xlfn.TEXTAFTER(Table2[[#This Row],[rxn name]],Table2[[#This Row],[b4 FWD/REV]]&amp;"_",,,,"FWD"),"-",,,,"FWD"),"")</f>
        <v/>
      </c>
      <c r="M794" s="1" t="str" cm="1">
        <f t="array" ref="M794">IF(Table2[[#This Row],[In GSM?]],_xlfn.SWITCH(Table2[[#This Row],[dir]],"FWD",Table2[[#This Row],[max]],"REV",-Table2[[#This Row],[min]])/1000,"")</f>
        <v/>
      </c>
      <c r="N794" s="1" t="str" cm="1">
        <f t="array" ref="N794">IF(Table2[[#This Row],[In GSM?]],_xlfn.SWITCH(Table2[[#This Row],[dir]],"FWD",Table2[[#This Row],[min]],"REV",-Table2[[#This Row],[max]])/1000,"")</f>
        <v/>
      </c>
      <c r="V794" s="5"/>
    </row>
    <row r="795" spans="1:22" ht="17" x14ac:dyDescent="0.25">
      <c r="A795" t="s">
        <v>1896</v>
      </c>
      <c r="B795">
        <v>0</v>
      </c>
      <c r="C795">
        <v>0</v>
      </c>
      <c r="E795" s="5" t="s">
        <v>553</v>
      </c>
      <c r="F795" s="1" t="str">
        <f t="shared" si="36"/>
        <v>PROWASTE-rt2964</v>
      </c>
      <c r="G795" s="1">
        <f t="shared" si="37"/>
        <v>0</v>
      </c>
      <c r="H795" s="1">
        <f t="shared" si="38"/>
        <v>0</v>
      </c>
      <c r="I795" s="1" t="b">
        <f>OR(LEFT(Table2[[#This Row],[rxn]],4)="RXN-",Table2[[#This Row],[rxn]]="BIOSYN-BIODILAERO")</f>
        <v>0</v>
      </c>
      <c r="J795" s="1" t="str">
        <f>IF(Table2[[#This Row],[In GSM?]],_xlfn.TEXTAFTER(Table2[[#This Row],[rxn]],"RXN-",,,,"BIOMASS_RT_CLIM"),"")</f>
        <v/>
      </c>
      <c r="K795" s="1" t="str">
        <f>IF(Table2[[#This Row],[In GSM?]],_xlfn.TEXTBEFORE(SUBSTITUTE(Table2[[#This Row],[rxn name]],"_REV-","_FWD-"),"_FWD-",,,,Table2[[#This Row],[rxn name]]),"")</f>
        <v/>
      </c>
      <c r="L795" s="1" t="str">
        <f>IF(Table2[[#This Row],[In GSM?]],_xlfn.TEXTBEFORE(_xlfn.TEXTAFTER(Table2[[#This Row],[rxn name]],Table2[[#This Row],[b4 FWD/REV]]&amp;"_",,,,"FWD"),"-",,,,"FWD"),"")</f>
        <v/>
      </c>
      <c r="M795" s="1" t="str" cm="1">
        <f t="array" ref="M795">IF(Table2[[#This Row],[In GSM?]],_xlfn.SWITCH(Table2[[#This Row],[dir]],"FWD",Table2[[#This Row],[max]],"REV",-Table2[[#This Row],[min]])/1000,"")</f>
        <v/>
      </c>
      <c r="N795" s="1" t="str" cm="1">
        <f t="array" ref="N795">IF(Table2[[#This Row],[In GSM?]],_xlfn.SWITCH(Table2[[#This Row],[dir]],"FWD",Table2[[#This Row],[min]],"REV",-Table2[[#This Row],[max]])/1000,"")</f>
        <v/>
      </c>
      <c r="V795" s="5"/>
    </row>
    <row r="796" spans="1:22" ht="17" x14ac:dyDescent="0.25">
      <c r="A796" t="s">
        <v>1897</v>
      </c>
      <c r="B796">
        <v>5.3842200000016001E-2</v>
      </c>
      <c r="C796">
        <v>5.9867565517240804</v>
      </c>
      <c r="E796" s="5" t="s">
        <v>554</v>
      </c>
      <c r="F796" s="1" t="str">
        <f t="shared" si="36"/>
        <v>PROWASTE-rt2972</v>
      </c>
      <c r="G796" s="1">
        <f t="shared" si="37"/>
        <v>0</v>
      </c>
      <c r="H796" s="1">
        <f t="shared" si="38"/>
        <v>0</v>
      </c>
      <c r="I796" s="1" t="b">
        <f>OR(LEFT(Table2[[#This Row],[rxn]],4)="RXN-",Table2[[#This Row],[rxn]]="BIOSYN-BIODILAERO")</f>
        <v>0</v>
      </c>
      <c r="J796" s="1" t="str">
        <f>IF(Table2[[#This Row],[In GSM?]],_xlfn.TEXTAFTER(Table2[[#This Row],[rxn]],"RXN-",,,,"BIOMASS_RT_CLIM"),"")</f>
        <v/>
      </c>
      <c r="K796" s="1" t="str">
        <f>IF(Table2[[#This Row],[In GSM?]],_xlfn.TEXTBEFORE(SUBSTITUTE(Table2[[#This Row],[rxn name]],"_REV-","_FWD-"),"_FWD-",,,,Table2[[#This Row],[rxn name]]),"")</f>
        <v/>
      </c>
      <c r="L796" s="1" t="str">
        <f>IF(Table2[[#This Row],[In GSM?]],_xlfn.TEXTBEFORE(_xlfn.TEXTAFTER(Table2[[#This Row],[rxn name]],Table2[[#This Row],[b4 FWD/REV]]&amp;"_",,,,"FWD"),"-",,,,"FWD"),"")</f>
        <v/>
      </c>
      <c r="M796" s="1" t="str" cm="1">
        <f t="array" ref="M796">IF(Table2[[#This Row],[In GSM?]],_xlfn.SWITCH(Table2[[#This Row],[dir]],"FWD",Table2[[#This Row],[max]],"REV",-Table2[[#This Row],[min]])/1000,"")</f>
        <v/>
      </c>
      <c r="N796" s="1" t="str" cm="1">
        <f t="array" ref="N796">IF(Table2[[#This Row],[In GSM?]],_xlfn.SWITCH(Table2[[#This Row],[dir]],"FWD",Table2[[#This Row],[min]],"REV",-Table2[[#This Row],[max]])/1000,"")</f>
        <v/>
      </c>
      <c r="V796" s="5"/>
    </row>
    <row r="797" spans="1:22" ht="17" x14ac:dyDescent="0.25">
      <c r="A797" t="s">
        <v>1898</v>
      </c>
      <c r="B797">
        <v>0</v>
      </c>
      <c r="C797">
        <v>161.501871793437</v>
      </c>
      <c r="E797" s="5" t="s">
        <v>555</v>
      </c>
      <c r="F797" s="1" t="str">
        <f t="shared" si="36"/>
        <v>PROWASTE-rt2975</v>
      </c>
      <c r="G797" s="1">
        <f t="shared" si="37"/>
        <v>0</v>
      </c>
      <c r="H797" s="1">
        <f t="shared" si="38"/>
        <v>0</v>
      </c>
      <c r="I797" s="1" t="b">
        <f>OR(LEFT(Table2[[#This Row],[rxn]],4)="RXN-",Table2[[#This Row],[rxn]]="BIOSYN-BIODILAERO")</f>
        <v>0</v>
      </c>
      <c r="J797" s="1" t="str">
        <f>IF(Table2[[#This Row],[In GSM?]],_xlfn.TEXTAFTER(Table2[[#This Row],[rxn]],"RXN-",,,,"BIOMASS_RT_CLIM"),"")</f>
        <v/>
      </c>
      <c r="K797" s="1" t="str">
        <f>IF(Table2[[#This Row],[In GSM?]],_xlfn.TEXTBEFORE(SUBSTITUTE(Table2[[#This Row],[rxn name]],"_REV-","_FWD-"),"_FWD-",,,,Table2[[#This Row],[rxn name]]),"")</f>
        <v/>
      </c>
      <c r="L797" s="1" t="str">
        <f>IF(Table2[[#This Row],[In GSM?]],_xlfn.TEXTBEFORE(_xlfn.TEXTAFTER(Table2[[#This Row],[rxn name]],Table2[[#This Row],[b4 FWD/REV]]&amp;"_",,,,"FWD"),"-",,,,"FWD"),"")</f>
        <v/>
      </c>
      <c r="M797" s="1" t="str" cm="1">
        <f t="array" ref="M797">IF(Table2[[#This Row],[In GSM?]],_xlfn.SWITCH(Table2[[#This Row],[dir]],"FWD",Table2[[#This Row],[max]],"REV",-Table2[[#This Row],[min]])/1000,"")</f>
        <v/>
      </c>
      <c r="N797" s="1" t="str" cm="1">
        <f t="array" ref="N797">IF(Table2[[#This Row],[In GSM?]],_xlfn.SWITCH(Table2[[#This Row],[dir]],"FWD",Table2[[#This Row],[min]],"REV",-Table2[[#This Row],[max]])/1000,"")</f>
        <v/>
      </c>
      <c r="V797" s="5"/>
    </row>
    <row r="798" spans="1:22" ht="17" x14ac:dyDescent="0.25">
      <c r="A798" t="s">
        <v>1899</v>
      </c>
      <c r="B798">
        <v>-3.5933714901810601</v>
      </c>
      <c r="C798">
        <v>0</v>
      </c>
      <c r="E798" s="5" t="s">
        <v>556</v>
      </c>
      <c r="F798" s="1" t="str">
        <f t="shared" si="36"/>
        <v>PROWASTE-rt2976</v>
      </c>
      <c r="G798" s="1">
        <f t="shared" si="37"/>
        <v>0</v>
      </c>
      <c r="H798" s="1">
        <f t="shared" si="38"/>
        <v>0</v>
      </c>
      <c r="I798" s="1" t="b">
        <f>OR(LEFT(Table2[[#This Row],[rxn]],4)="RXN-",Table2[[#This Row],[rxn]]="BIOSYN-BIODILAERO")</f>
        <v>0</v>
      </c>
      <c r="J798" s="1" t="str">
        <f>IF(Table2[[#This Row],[In GSM?]],_xlfn.TEXTAFTER(Table2[[#This Row],[rxn]],"RXN-",,,,"BIOMASS_RT_CLIM"),"")</f>
        <v/>
      </c>
      <c r="K798" s="1" t="str">
        <f>IF(Table2[[#This Row],[In GSM?]],_xlfn.TEXTBEFORE(SUBSTITUTE(Table2[[#This Row],[rxn name]],"_REV-","_FWD-"),"_FWD-",,,,Table2[[#This Row],[rxn name]]),"")</f>
        <v/>
      </c>
      <c r="L798" s="1" t="str">
        <f>IF(Table2[[#This Row],[In GSM?]],_xlfn.TEXTBEFORE(_xlfn.TEXTAFTER(Table2[[#This Row],[rxn name]],Table2[[#This Row],[b4 FWD/REV]]&amp;"_",,,,"FWD"),"-",,,,"FWD"),"")</f>
        <v/>
      </c>
      <c r="M798" s="1" t="str" cm="1">
        <f t="array" ref="M798">IF(Table2[[#This Row],[In GSM?]],_xlfn.SWITCH(Table2[[#This Row],[dir]],"FWD",Table2[[#This Row],[max]],"REV",-Table2[[#This Row],[min]])/1000,"")</f>
        <v/>
      </c>
      <c r="N798" s="1" t="str" cm="1">
        <f t="array" ref="N798">IF(Table2[[#This Row],[In GSM?]],_xlfn.SWITCH(Table2[[#This Row],[dir]],"FWD",Table2[[#This Row],[min]],"REV",-Table2[[#This Row],[max]])/1000,"")</f>
        <v/>
      </c>
      <c r="V798" s="5"/>
    </row>
    <row r="799" spans="1:22" ht="17" x14ac:dyDescent="0.25">
      <c r="A799" t="s">
        <v>1900</v>
      </c>
      <c r="B799">
        <v>0</v>
      </c>
      <c r="C799">
        <v>0</v>
      </c>
      <c r="E799" s="5" t="s">
        <v>557</v>
      </c>
      <c r="F799" s="1" t="str">
        <f t="shared" si="36"/>
        <v>PROWASTE-rt2983</v>
      </c>
      <c r="G799" s="1">
        <f t="shared" si="37"/>
        <v>0</v>
      </c>
      <c r="H799" s="1">
        <f t="shared" si="38"/>
        <v>0</v>
      </c>
      <c r="I799" s="1" t="b">
        <f>OR(LEFT(Table2[[#This Row],[rxn]],4)="RXN-",Table2[[#This Row],[rxn]]="BIOSYN-BIODILAERO")</f>
        <v>0</v>
      </c>
      <c r="J799" s="1" t="str">
        <f>IF(Table2[[#This Row],[In GSM?]],_xlfn.TEXTAFTER(Table2[[#This Row],[rxn]],"RXN-",,,,"BIOMASS_RT_CLIM"),"")</f>
        <v/>
      </c>
      <c r="K799" s="1" t="str">
        <f>IF(Table2[[#This Row],[In GSM?]],_xlfn.TEXTBEFORE(SUBSTITUTE(Table2[[#This Row],[rxn name]],"_REV-","_FWD-"),"_FWD-",,,,Table2[[#This Row],[rxn name]]),"")</f>
        <v/>
      </c>
      <c r="L799" s="1" t="str">
        <f>IF(Table2[[#This Row],[In GSM?]],_xlfn.TEXTBEFORE(_xlfn.TEXTAFTER(Table2[[#This Row],[rxn name]],Table2[[#This Row],[b4 FWD/REV]]&amp;"_",,,,"FWD"),"-",,,,"FWD"),"")</f>
        <v/>
      </c>
      <c r="M799" s="1" t="str" cm="1">
        <f t="array" ref="M799">IF(Table2[[#This Row],[In GSM?]],_xlfn.SWITCH(Table2[[#This Row],[dir]],"FWD",Table2[[#This Row],[max]],"REV",-Table2[[#This Row],[min]])/1000,"")</f>
        <v/>
      </c>
      <c r="N799" s="1" t="str" cm="1">
        <f t="array" ref="N799">IF(Table2[[#This Row],[In GSM?]],_xlfn.SWITCH(Table2[[#This Row],[dir]],"FWD",Table2[[#This Row],[min]],"REV",-Table2[[#This Row],[max]])/1000,"")</f>
        <v/>
      </c>
      <c r="V799" s="5"/>
    </row>
    <row r="800" spans="1:22" ht="17" x14ac:dyDescent="0.25">
      <c r="A800" t="s">
        <v>1901</v>
      </c>
      <c r="B800">
        <v>-8.6070344155073002</v>
      </c>
      <c r="C800">
        <v>0</v>
      </c>
      <c r="E800" s="5" t="s">
        <v>558</v>
      </c>
      <c r="F800" s="1" t="str">
        <f t="shared" si="36"/>
        <v>PROWASTE-rt2984</v>
      </c>
      <c r="G800" s="1">
        <f t="shared" si="37"/>
        <v>0</v>
      </c>
      <c r="H800" s="1">
        <f t="shared" si="38"/>
        <v>0</v>
      </c>
      <c r="I800" s="1" t="b">
        <f>OR(LEFT(Table2[[#This Row],[rxn]],4)="RXN-",Table2[[#This Row],[rxn]]="BIOSYN-BIODILAERO")</f>
        <v>0</v>
      </c>
      <c r="J800" s="1" t="str">
        <f>IF(Table2[[#This Row],[In GSM?]],_xlfn.TEXTAFTER(Table2[[#This Row],[rxn]],"RXN-",,,,"BIOMASS_RT_CLIM"),"")</f>
        <v/>
      </c>
      <c r="K800" s="1" t="str">
        <f>IF(Table2[[#This Row],[In GSM?]],_xlfn.TEXTBEFORE(SUBSTITUTE(Table2[[#This Row],[rxn name]],"_REV-","_FWD-"),"_FWD-",,,,Table2[[#This Row],[rxn name]]),"")</f>
        <v/>
      </c>
      <c r="L800" s="1" t="str">
        <f>IF(Table2[[#This Row],[In GSM?]],_xlfn.TEXTBEFORE(_xlfn.TEXTAFTER(Table2[[#This Row],[rxn name]],Table2[[#This Row],[b4 FWD/REV]]&amp;"_",,,,"FWD"),"-",,,,"FWD"),"")</f>
        <v/>
      </c>
      <c r="M800" s="1" t="str" cm="1">
        <f t="array" ref="M800">IF(Table2[[#This Row],[In GSM?]],_xlfn.SWITCH(Table2[[#This Row],[dir]],"FWD",Table2[[#This Row],[max]],"REV",-Table2[[#This Row],[min]])/1000,"")</f>
        <v/>
      </c>
      <c r="N800" s="1" t="str" cm="1">
        <f t="array" ref="N800">IF(Table2[[#This Row],[In GSM?]],_xlfn.SWITCH(Table2[[#This Row],[dir]],"FWD",Table2[[#This Row],[min]],"REV",-Table2[[#This Row],[max]])/1000,"")</f>
        <v/>
      </c>
      <c r="V800" s="5"/>
    </row>
    <row r="801" spans="1:22" ht="17" x14ac:dyDescent="0.25">
      <c r="A801" t="s">
        <v>1902</v>
      </c>
      <c r="B801">
        <v>0</v>
      </c>
      <c r="C801">
        <v>0</v>
      </c>
      <c r="E801" s="5" t="s">
        <v>559</v>
      </c>
      <c r="F801" s="1" t="str">
        <f t="shared" si="36"/>
        <v>PROWASTE-rt2994</v>
      </c>
      <c r="G801" s="1">
        <f t="shared" si="37"/>
        <v>0</v>
      </c>
      <c r="H801" s="1">
        <f t="shared" si="38"/>
        <v>0</v>
      </c>
      <c r="I801" s="1" t="b">
        <f>OR(LEFT(Table2[[#This Row],[rxn]],4)="RXN-",Table2[[#This Row],[rxn]]="BIOSYN-BIODILAERO")</f>
        <v>0</v>
      </c>
      <c r="J801" s="1" t="str">
        <f>IF(Table2[[#This Row],[In GSM?]],_xlfn.TEXTAFTER(Table2[[#This Row],[rxn]],"RXN-",,,,"BIOMASS_RT_CLIM"),"")</f>
        <v/>
      </c>
      <c r="K801" s="1" t="str">
        <f>IF(Table2[[#This Row],[In GSM?]],_xlfn.TEXTBEFORE(SUBSTITUTE(Table2[[#This Row],[rxn name]],"_REV-","_FWD-"),"_FWD-",,,,Table2[[#This Row],[rxn name]]),"")</f>
        <v/>
      </c>
      <c r="L801" s="1" t="str">
        <f>IF(Table2[[#This Row],[In GSM?]],_xlfn.TEXTBEFORE(_xlfn.TEXTAFTER(Table2[[#This Row],[rxn name]],Table2[[#This Row],[b4 FWD/REV]]&amp;"_",,,,"FWD"),"-",,,,"FWD"),"")</f>
        <v/>
      </c>
      <c r="M801" s="1" t="str" cm="1">
        <f t="array" ref="M801">IF(Table2[[#This Row],[In GSM?]],_xlfn.SWITCH(Table2[[#This Row],[dir]],"FWD",Table2[[#This Row],[max]],"REV",-Table2[[#This Row],[min]])/1000,"")</f>
        <v/>
      </c>
      <c r="N801" s="1" t="str" cm="1">
        <f t="array" ref="N801">IF(Table2[[#This Row],[In GSM?]],_xlfn.SWITCH(Table2[[#This Row],[dir]],"FWD",Table2[[#This Row],[min]],"REV",-Table2[[#This Row],[max]])/1000,"")</f>
        <v/>
      </c>
      <c r="V801" s="5"/>
    </row>
    <row r="802" spans="1:22" ht="17" x14ac:dyDescent="0.25">
      <c r="A802" t="s">
        <v>1903</v>
      </c>
      <c r="B802">
        <v>0</v>
      </c>
      <c r="C802">
        <v>0</v>
      </c>
      <c r="E802" s="5" t="s">
        <v>560</v>
      </c>
      <c r="F802" s="1" t="str">
        <f t="shared" si="36"/>
        <v>PROWASTE-rt3013_gm</v>
      </c>
      <c r="G802" s="1">
        <f t="shared" si="37"/>
        <v>0</v>
      </c>
      <c r="H802" s="1">
        <f t="shared" si="38"/>
        <v>0</v>
      </c>
      <c r="I802" s="1" t="b">
        <f>OR(LEFT(Table2[[#This Row],[rxn]],4)="RXN-",Table2[[#This Row],[rxn]]="BIOSYN-BIODILAERO")</f>
        <v>0</v>
      </c>
      <c r="J802" s="1" t="str">
        <f>IF(Table2[[#This Row],[In GSM?]],_xlfn.TEXTAFTER(Table2[[#This Row],[rxn]],"RXN-",,,,"BIOMASS_RT_CLIM"),"")</f>
        <v/>
      </c>
      <c r="K802" s="1" t="str">
        <f>IF(Table2[[#This Row],[In GSM?]],_xlfn.TEXTBEFORE(SUBSTITUTE(Table2[[#This Row],[rxn name]],"_REV-","_FWD-"),"_FWD-",,,,Table2[[#This Row],[rxn name]]),"")</f>
        <v/>
      </c>
      <c r="L802" s="1" t="str">
        <f>IF(Table2[[#This Row],[In GSM?]],_xlfn.TEXTBEFORE(_xlfn.TEXTAFTER(Table2[[#This Row],[rxn name]],Table2[[#This Row],[b4 FWD/REV]]&amp;"_",,,,"FWD"),"-",,,,"FWD"),"")</f>
        <v/>
      </c>
      <c r="M802" s="1" t="str" cm="1">
        <f t="array" ref="M802">IF(Table2[[#This Row],[In GSM?]],_xlfn.SWITCH(Table2[[#This Row],[dir]],"FWD",Table2[[#This Row],[max]],"REV",-Table2[[#This Row],[min]])/1000,"")</f>
        <v/>
      </c>
      <c r="N802" s="1" t="str" cm="1">
        <f t="array" ref="N802">IF(Table2[[#This Row],[In GSM?]],_xlfn.SWITCH(Table2[[#This Row],[dir]],"FWD",Table2[[#This Row],[min]],"REV",-Table2[[#This Row],[max]])/1000,"")</f>
        <v/>
      </c>
      <c r="V802" s="5"/>
    </row>
    <row r="803" spans="1:22" ht="17" x14ac:dyDescent="0.25">
      <c r="A803" t="s">
        <v>1904</v>
      </c>
      <c r="B803">
        <v>-1.9898608497335799</v>
      </c>
      <c r="C803">
        <v>0</v>
      </c>
      <c r="E803" s="5" t="s">
        <v>561</v>
      </c>
      <c r="F803" s="1" t="str">
        <f t="shared" si="36"/>
        <v>PROWASTE-rt3013_rm</v>
      </c>
      <c r="G803" s="1">
        <f t="shared" si="37"/>
        <v>0</v>
      </c>
      <c r="H803" s="1">
        <f t="shared" si="38"/>
        <v>0</v>
      </c>
      <c r="I803" s="1" t="b">
        <f>OR(LEFT(Table2[[#This Row],[rxn]],4)="RXN-",Table2[[#This Row],[rxn]]="BIOSYN-BIODILAERO")</f>
        <v>0</v>
      </c>
      <c r="J803" s="1" t="str">
        <f>IF(Table2[[#This Row],[In GSM?]],_xlfn.TEXTAFTER(Table2[[#This Row],[rxn]],"RXN-",,,,"BIOMASS_RT_CLIM"),"")</f>
        <v/>
      </c>
      <c r="K803" s="1" t="str">
        <f>IF(Table2[[#This Row],[In GSM?]],_xlfn.TEXTBEFORE(SUBSTITUTE(Table2[[#This Row],[rxn name]],"_REV-","_FWD-"),"_FWD-",,,,Table2[[#This Row],[rxn name]]),"")</f>
        <v/>
      </c>
      <c r="L803" s="1" t="str">
        <f>IF(Table2[[#This Row],[In GSM?]],_xlfn.TEXTBEFORE(_xlfn.TEXTAFTER(Table2[[#This Row],[rxn name]],Table2[[#This Row],[b4 FWD/REV]]&amp;"_",,,,"FWD"),"-",,,,"FWD"),"")</f>
        <v/>
      </c>
      <c r="M803" s="1" t="str" cm="1">
        <f t="array" ref="M803">IF(Table2[[#This Row],[In GSM?]],_xlfn.SWITCH(Table2[[#This Row],[dir]],"FWD",Table2[[#This Row],[max]],"REV",-Table2[[#This Row],[min]])/1000,"")</f>
        <v/>
      </c>
      <c r="N803" s="1" t="str" cm="1">
        <f t="array" ref="N803">IF(Table2[[#This Row],[In GSM?]],_xlfn.SWITCH(Table2[[#This Row],[dir]],"FWD",Table2[[#This Row],[min]],"REV",-Table2[[#This Row],[max]])/1000,"")</f>
        <v/>
      </c>
      <c r="V803" s="5"/>
    </row>
    <row r="804" spans="1:22" ht="17" x14ac:dyDescent="0.25">
      <c r="A804" t="s">
        <v>1905</v>
      </c>
      <c r="B804">
        <v>0</v>
      </c>
      <c r="C804">
        <v>0</v>
      </c>
      <c r="E804" s="5" t="s">
        <v>562</v>
      </c>
      <c r="F804" s="1" t="str">
        <f t="shared" si="36"/>
        <v>PROWASTE-rt3021</v>
      </c>
      <c r="G804" s="1">
        <f t="shared" si="37"/>
        <v>0</v>
      </c>
      <c r="H804" s="1">
        <f t="shared" si="38"/>
        <v>0</v>
      </c>
      <c r="I804" s="1" t="b">
        <f>OR(LEFT(Table2[[#This Row],[rxn]],4)="RXN-",Table2[[#This Row],[rxn]]="BIOSYN-BIODILAERO")</f>
        <v>0</v>
      </c>
      <c r="J804" s="1" t="str">
        <f>IF(Table2[[#This Row],[In GSM?]],_xlfn.TEXTAFTER(Table2[[#This Row],[rxn]],"RXN-",,,,"BIOMASS_RT_CLIM"),"")</f>
        <v/>
      </c>
      <c r="K804" s="1" t="str">
        <f>IF(Table2[[#This Row],[In GSM?]],_xlfn.TEXTBEFORE(SUBSTITUTE(Table2[[#This Row],[rxn name]],"_REV-","_FWD-"),"_FWD-",,,,Table2[[#This Row],[rxn name]]),"")</f>
        <v/>
      </c>
      <c r="L804" s="1" t="str">
        <f>IF(Table2[[#This Row],[In GSM?]],_xlfn.TEXTBEFORE(_xlfn.TEXTAFTER(Table2[[#This Row],[rxn name]],Table2[[#This Row],[b4 FWD/REV]]&amp;"_",,,,"FWD"),"-",,,,"FWD"),"")</f>
        <v/>
      </c>
      <c r="M804" s="1" t="str" cm="1">
        <f t="array" ref="M804">IF(Table2[[#This Row],[In GSM?]],_xlfn.SWITCH(Table2[[#This Row],[dir]],"FWD",Table2[[#This Row],[max]],"REV",-Table2[[#This Row],[min]])/1000,"")</f>
        <v/>
      </c>
      <c r="N804" s="1" t="str" cm="1">
        <f t="array" ref="N804">IF(Table2[[#This Row],[In GSM?]],_xlfn.SWITCH(Table2[[#This Row],[dir]],"FWD",Table2[[#This Row],[min]],"REV",-Table2[[#This Row],[max]])/1000,"")</f>
        <v/>
      </c>
      <c r="V804" s="5"/>
    </row>
    <row r="805" spans="1:22" ht="17" x14ac:dyDescent="0.25">
      <c r="A805" t="s">
        <v>1906</v>
      </c>
      <c r="B805">
        <v>-1.3308510478128901</v>
      </c>
      <c r="C805">
        <v>0</v>
      </c>
      <c r="E805" s="5" t="s">
        <v>563</v>
      </c>
      <c r="F805" s="1" t="str">
        <f t="shared" si="36"/>
        <v>PROWASTE-rt3023_c</v>
      </c>
      <c r="G805" s="1">
        <f t="shared" si="37"/>
        <v>0</v>
      </c>
      <c r="H805" s="1">
        <f t="shared" si="38"/>
        <v>0</v>
      </c>
      <c r="I805" s="1" t="b">
        <f>OR(LEFT(Table2[[#This Row],[rxn]],4)="RXN-",Table2[[#This Row],[rxn]]="BIOSYN-BIODILAERO")</f>
        <v>0</v>
      </c>
      <c r="J805" s="1" t="str">
        <f>IF(Table2[[#This Row],[In GSM?]],_xlfn.TEXTAFTER(Table2[[#This Row],[rxn]],"RXN-",,,,"BIOMASS_RT_CLIM"),"")</f>
        <v/>
      </c>
      <c r="K805" s="1" t="str">
        <f>IF(Table2[[#This Row],[In GSM?]],_xlfn.TEXTBEFORE(SUBSTITUTE(Table2[[#This Row],[rxn name]],"_REV-","_FWD-"),"_FWD-",,,,Table2[[#This Row],[rxn name]]),"")</f>
        <v/>
      </c>
      <c r="L805" s="1" t="str">
        <f>IF(Table2[[#This Row],[In GSM?]],_xlfn.TEXTBEFORE(_xlfn.TEXTAFTER(Table2[[#This Row],[rxn name]],Table2[[#This Row],[b4 FWD/REV]]&amp;"_",,,,"FWD"),"-",,,,"FWD"),"")</f>
        <v/>
      </c>
      <c r="M805" s="1" t="str" cm="1">
        <f t="array" ref="M805">IF(Table2[[#This Row],[In GSM?]],_xlfn.SWITCH(Table2[[#This Row],[dir]],"FWD",Table2[[#This Row],[max]],"REV",-Table2[[#This Row],[min]])/1000,"")</f>
        <v/>
      </c>
      <c r="N805" s="1" t="str" cm="1">
        <f t="array" ref="N805">IF(Table2[[#This Row],[In GSM?]],_xlfn.SWITCH(Table2[[#This Row],[dir]],"FWD",Table2[[#This Row],[min]],"REV",-Table2[[#This Row],[max]])/1000,"")</f>
        <v/>
      </c>
      <c r="V805" s="5"/>
    </row>
    <row r="806" spans="1:22" ht="17" x14ac:dyDescent="0.25">
      <c r="A806" t="s">
        <v>1907</v>
      </c>
      <c r="B806">
        <v>0</v>
      </c>
      <c r="C806">
        <v>0</v>
      </c>
      <c r="E806" s="5" t="s">
        <v>564</v>
      </c>
      <c r="F806" s="1" t="str">
        <f t="shared" si="36"/>
        <v>PROWASTE-rt3023_r</v>
      </c>
      <c r="G806" s="1">
        <f t="shared" si="37"/>
        <v>0</v>
      </c>
      <c r="H806" s="1">
        <f t="shared" si="38"/>
        <v>0</v>
      </c>
      <c r="I806" s="1" t="b">
        <f>OR(LEFT(Table2[[#This Row],[rxn]],4)="RXN-",Table2[[#This Row],[rxn]]="BIOSYN-BIODILAERO")</f>
        <v>0</v>
      </c>
      <c r="J806" s="1" t="str">
        <f>IF(Table2[[#This Row],[In GSM?]],_xlfn.TEXTAFTER(Table2[[#This Row],[rxn]],"RXN-",,,,"BIOMASS_RT_CLIM"),"")</f>
        <v/>
      </c>
      <c r="K806" s="1" t="str">
        <f>IF(Table2[[#This Row],[In GSM?]],_xlfn.TEXTBEFORE(SUBSTITUTE(Table2[[#This Row],[rxn name]],"_REV-","_FWD-"),"_FWD-",,,,Table2[[#This Row],[rxn name]]),"")</f>
        <v/>
      </c>
      <c r="L806" s="1" t="str">
        <f>IF(Table2[[#This Row],[In GSM?]],_xlfn.TEXTBEFORE(_xlfn.TEXTAFTER(Table2[[#This Row],[rxn name]],Table2[[#This Row],[b4 FWD/REV]]&amp;"_",,,,"FWD"),"-",,,,"FWD"),"")</f>
        <v/>
      </c>
      <c r="M806" s="1" t="str" cm="1">
        <f t="array" ref="M806">IF(Table2[[#This Row],[In GSM?]],_xlfn.SWITCH(Table2[[#This Row],[dir]],"FWD",Table2[[#This Row],[max]],"REV",-Table2[[#This Row],[min]])/1000,"")</f>
        <v/>
      </c>
      <c r="N806" s="1" t="str" cm="1">
        <f t="array" ref="N806">IF(Table2[[#This Row],[In GSM?]],_xlfn.SWITCH(Table2[[#This Row],[dir]],"FWD",Table2[[#This Row],[min]],"REV",-Table2[[#This Row],[max]])/1000,"")</f>
        <v/>
      </c>
      <c r="V806" s="5"/>
    </row>
    <row r="807" spans="1:22" ht="17" x14ac:dyDescent="0.25">
      <c r="A807" t="s">
        <v>1908</v>
      </c>
      <c r="B807">
        <v>0</v>
      </c>
      <c r="C807">
        <v>12.5830887156337</v>
      </c>
      <c r="E807" s="5" t="s">
        <v>565</v>
      </c>
      <c r="F807" s="1" t="str">
        <f t="shared" si="36"/>
        <v>PROWASTE-rt3035</v>
      </c>
      <c r="G807" s="1">
        <f t="shared" si="37"/>
        <v>0</v>
      </c>
      <c r="H807" s="1">
        <f t="shared" si="38"/>
        <v>0</v>
      </c>
      <c r="I807" s="1" t="b">
        <f>OR(LEFT(Table2[[#This Row],[rxn]],4)="RXN-",Table2[[#This Row],[rxn]]="BIOSYN-BIODILAERO")</f>
        <v>0</v>
      </c>
      <c r="J807" s="1" t="str">
        <f>IF(Table2[[#This Row],[In GSM?]],_xlfn.TEXTAFTER(Table2[[#This Row],[rxn]],"RXN-",,,,"BIOMASS_RT_CLIM"),"")</f>
        <v/>
      </c>
      <c r="K807" s="1" t="str">
        <f>IF(Table2[[#This Row],[In GSM?]],_xlfn.TEXTBEFORE(SUBSTITUTE(Table2[[#This Row],[rxn name]],"_REV-","_FWD-"),"_FWD-",,,,Table2[[#This Row],[rxn name]]),"")</f>
        <v/>
      </c>
      <c r="L807" s="1" t="str">
        <f>IF(Table2[[#This Row],[In GSM?]],_xlfn.TEXTBEFORE(_xlfn.TEXTAFTER(Table2[[#This Row],[rxn name]],Table2[[#This Row],[b4 FWD/REV]]&amp;"_",,,,"FWD"),"-",,,,"FWD"),"")</f>
        <v/>
      </c>
      <c r="M807" s="1" t="str" cm="1">
        <f t="array" ref="M807">IF(Table2[[#This Row],[In GSM?]],_xlfn.SWITCH(Table2[[#This Row],[dir]],"FWD",Table2[[#This Row],[max]],"REV",-Table2[[#This Row],[min]])/1000,"")</f>
        <v/>
      </c>
      <c r="N807" s="1" t="str" cm="1">
        <f t="array" ref="N807">IF(Table2[[#This Row],[In GSM?]],_xlfn.SWITCH(Table2[[#This Row],[dir]],"FWD",Table2[[#This Row],[min]],"REV",-Table2[[#This Row],[max]])/1000,"")</f>
        <v/>
      </c>
      <c r="V807" s="5"/>
    </row>
    <row r="808" spans="1:22" ht="17" x14ac:dyDescent="0.25">
      <c r="A808" t="s">
        <v>1909</v>
      </c>
      <c r="B808">
        <v>0</v>
      </c>
      <c r="C808">
        <v>24.7963998330968</v>
      </c>
      <c r="E808" s="5" t="s">
        <v>566</v>
      </c>
      <c r="F808" s="1" t="str">
        <f t="shared" si="36"/>
        <v>PROWASTE-rt3050_v</v>
      </c>
      <c r="G808" s="1">
        <f t="shared" si="37"/>
        <v>0</v>
      </c>
      <c r="H808" s="1">
        <f t="shared" si="38"/>
        <v>0</v>
      </c>
      <c r="I808" s="1" t="b">
        <f>OR(LEFT(Table2[[#This Row],[rxn]],4)="RXN-",Table2[[#This Row],[rxn]]="BIOSYN-BIODILAERO")</f>
        <v>0</v>
      </c>
      <c r="J808" s="1" t="str">
        <f>IF(Table2[[#This Row],[In GSM?]],_xlfn.TEXTAFTER(Table2[[#This Row],[rxn]],"RXN-",,,,"BIOMASS_RT_CLIM"),"")</f>
        <v/>
      </c>
      <c r="K808" s="1" t="str">
        <f>IF(Table2[[#This Row],[In GSM?]],_xlfn.TEXTBEFORE(SUBSTITUTE(Table2[[#This Row],[rxn name]],"_REV-","_FWD-"),"_FWD-",,,,Table2[[#This Row],[rxn name]]),"")</f>
        <v/>
      </c>
      <c r="L808" s="1" t="str">
        <f>IF(Table2[[#This Row],[In GSM?]],_xlfn.TEXTBEFORE(_xlfn.TEXTAFTER(Table2[[#This Row],[rxn name]],Table2[[#This Row],[b4 FWD/REV]]&amp;"_",,,,"FWD"),"-",,,,"FWD"),"")</f>
        <v/>
      </c>
      <c r="M808" s="1" t="str" cm="1">
        <f t="array" ref="M808">IF(Table2[[#This Row],[In GSM?]],_xlfn.SWITCH(Table2[[#This Row],[dir]],"FWD",Table2[[#This Row],[max]],"REV",-Table2[[#This Row],[min]])/1000,"")</f>
        <v/>
      </c>
      <c r="N808" s="1" t="str" cm="1">
        <f t="array" ref="N808">IF(Table2[[#This Row],[In GSM?]],_xlfn.SWITCH(Table2[[#This Row],[dir]],"FWD",Table2[[#This Row],[min]],"REV",-Table2[[#This Row],[max]])/1000,"")</f>
        <v/>
      </c>
      <c r="V808" s="5"/>
    </row>
    <row r="809" spans="1:22" ht="17" x14ac:dyDescent="0.25">
      <c r="A809" t="s">
        <v>1910</v>
      </c>
      <c r="B809">
        <v>8.2127999999999906E-3</v>
      </c>
      <c r="C809">
        <v>24.968713704558201</v>
      </c>
      <c r="E809" s="5" t="s">
        <v>567</v>
      </c>
      <c r="F809" s="1" t="str">
        <f t="shared" si="36"/>
        <v>PROWASTE-rt3050_vm</v>
      </c>
      <c r="G809" s="1">
        <f t="shared" si="37"/>
        <v>0</v>
      </c>
      <c r="H809" s="1">
        <f t="shared" si="38"/>
        <v>0</v>
      </c>
      <c r="I809" s="1" t="b">
        <f>OR(LEFT(Table2[[#This Row],[rxn]],4)="RXN-",Table2[[#This Row],[rxn]]="BIOSYN-BIODILAERO")</f>
        <v>0</v>
      </c>
      <c r="J809" s="1" t="str">
        <f>IF(Table2[[#This Row],[In GSM?]],_xlfn.TEXTAFTER(Table2[[#This Row],[rxn]],"RXN-",,,,"BIOMASS_RT_CLIM"),"")</f>
        <v/>
      </c>
      <c r="K809" s="1" t="str">
        <f>IF(Table2[[#This Row],[In GSM?]],_xlfn.TEXTBEFORE(SUBSTITUTE(Table2[[#This Row],[rxn name]],"_REV-","_FWD-"),"_FWD-",,,,Table2[[#This Row],[rxn name]]),"")</f>
        <v/>
      </c>
      <c r="L809" s="1" t="str">
        <f>IF(Table2[[#This Row],[In GSM?]],_xlfn.TEXTBEFORE(_xlfn.TEXTAFTER(Table2[[#This Row],[rxn name]],Table2[[#This Row],[b4 FWD/REV]]&amp;"_",,,,"FWD"),"-",,,,"FWD"),"")</f>
        <v/>
      </c>
      <c r="M809" s="1" t="str" cm="1">
        <f t="array" ref="M809">IF(Table2[[#This Row],[In GSM?]],_xlfn.SWITCH(Table2[[#This Row],[dir]],"FWD",Table2[[#This Row],[max]],"REV",-Table2[[#This Row],[min]])/1000,"")</f>
        <v/>
      </c>
      <c r="N809" s="1" t="str" cm="1">
        <f t="array" ref="N809">IF(Table2[[#This Row],[In GSM?]],_xlfn.SWITCH(Table2[[#This Row],[dir]],"FWD",Table2[[#This Row],[min]],"REV",-Table2[[#This Row],[max]])/1000,"")</f>
        <v/>
      </c>
      <c r="V809" s="5"/>
    </row>
    <row r="810" spans="1:22" ht="17" x14ac:dyDescent="0.25">
      <c r="A810" t="s">
        <v>1911</v>
      </c>
      <c r="B810">
        <v>0</v>
      </c>
      <c r="C810">
        <v>24.960500904558199</v>
      </c>
      <c r="E810" s="5" t="s">
        <v>568</v>
      </c>
      <c r="F810" s="1" t="str">
        <f t="shared" si="36"/>
        <v>PROWASTE-rt3052</v>
      </c>
      <c r="G810" s="1">
        <f t="shared" si="37"/>
        <v>0</v>
      </c>
      <c r="H810" s="1">
        <f t="shared" si="38"/>
        <v>0</v>
      </c>
      <c r="I810" s="1" t="b">
        <f>OR(LEFT(Table2[[#This Row],[rxn]],4)="RXN-",Table2[[#This Row],[rxn]]="BIOSYN-BIODILAERO")</f>
        <v>0</v>
      </c>
      <c r="J810" s="1" t="str">
        <f>IF(Table2[[#This Row],[In GSM?]],_xlfn.TEXTAFTER(Table2[[#This Row],[rxn]],"RXN-",,,,"BIOMASS_RT_CLIM"),"")</f>
        <v/>
      </c>
      <c r="K810" s="1" t="str">
        <f>IF(Table2[[#This Row],[In GSM?]],_xlfn.TEXTBEFORE(SUBSTITUTE(Table2[[#This Row],[rxn name]],"_REV-","_FWD-"),"_FWD-",,,,Table2[[#This Row],[rxn name]]),"")</f>
        <v/>
      </c>
      <c r="L810" s="1" t="str">
        <f>IF(Table2[[#This Row],[In GSM?]],_xlfn.TEXTBEFORE(_xlfn.TEXTAFTER(Table2[[#This Row],[rxn name]],Table2[[#This Row],[b4 FWD/REV]]&amp;"_",,,,"FWD"),"-",,,,"FWD"),"")</f>
        <v/>
      </c>
      <c r="M810" s="1" t="str" cm="1">
        <f t="array" ref="M810">IF(Table2[[#This Row],[In GSM?]],_xlfn.SWITCH(Table2[[#This Row],[dir]],"FWD",Table2[[#This Row],[max]],"REV",-Table2[[#This Row],[min]])/1000,"")</f>
        <v/>
      </c>
      <c r="N810" s="1" t="str" cm="1">
        <f t="array" ref="N810">IF(Table2[[#This Row],[In GSM?]],_xlfn.SWITCH(Table2[[#This Row],[dir]],"FWD",Table2[[#This Row],[min]],"REV",-Table2[[#This Row],[max]])/1000,"")</f>
        <v/>
      </c>
      <c r="V810" s="5"/>
    </row>
    <row r="811" spans="1:22" ht="17" x14ac:dyDescent="0.25">
      <c r="A811" t="s">
        <v>1912</v>
      </c>
      <c r="B811">
        <v>0</v>
      </c>
      <c r="C811">
        <v>0</v>
      </c>
      <c r="E811" s="5" t="s">
        <v>569</v>
      </c>
      <c r="F811" s="1" t="str">
        <f t="shared" si="36"/>
        <v>PROWASTE-rt3077</v>
      </c>
      <c r="G811" s="1">
        <f t="shared" si="37"/>
        <v>0</v>
      </c>
      <c r="H811" s="1">
        <f t="shared" si="38"/>
        <v>0</v>
      </c>
      <c r="I811" s="1" t="b">
        <f>OR(LEFT(Table2[[#This Row],[rxn]],4)="RXN-",Table2[[#This Row],[rxn]]="BIOSYN-BIODILAERO")</f>
        <v>0</v>
      </c>
      <c r="J811" s="1" t="str">
        <f>IF(Table2[[#This Row],[In GSM?]],_xlfn.TEXTAFTER(Table2[[#This Row],[rxn]],"RXN-",,,,"BIOMASS_RT_CLIM"),"")</f>
        <v/>
      </c>
      <c r="K811" s="1" t="str">
        <f>IF(Table2[[#This Row],[In GSM?]],_xlfn.TEXTBEFORE(SUBSTITUTE(Table2[[#This Row],[rxn name]],"_REV-","_FWD-"),"_FWD-",,,,Table2[[#This Row],[rxn name]]),"")</f>
        <v/>
      </c>
      <c r="L811" s="1" t="str">
        <f>IF(Table2[[#This Row],[In GSM?]],_xlfn.TEXTBEFORE(_xlfn.TEXTAFTER(Table2[[#This Row],[rxn name]],Table2[[#This Row],[b4 FWD/REV]]&amp;"_",,,,"FWD"),"-",,,,"FWD"),"")</f>
        <v/>
      </c>
      <c r="M811" s="1" t="str" cm="1">
        <f t="array" ref="M811">IF(Table2[[#This Row],[In GSM?]],_xlfn.SWITCH(Table2[[#This Row],[dir]],"FWD",Table2[[#This Row],[max]],"REV",-Table2[[#This Row],[min]])/1000,"")</f>
        <v/>
      </c>
      <c r="N811" s="1" t="str" cm="1">
        <f t="array" ref="N811">IF(Table2[[#This Row],[In GSM?]],_xlfn.SWITCH(Table2[[#This Row],[dir]],"FWD",Table2[[#This Row],[min]],"REV",-Table2[[#This Row],[max]])/1000,"")</f>
        <v/>
      </c>
      <c r="V811" s="5"/>
    </row>
    <row r="812" spans="1:22" ht="17" x14ac:dyDescent="0.25">
      <c r="A812" t="s">
        <v>1913</v>
      </c>
      <c r="B812">
        <v>0</v>
      </c>
      <c r="C812">
        <v>0</v>
      </c>
      <c r="E812" s="5" t="s">
        <v>570</v>
      </c>
      <c r="F812" s="1" t="str">
        <f t="shared" si="36"/>
        <v>PROWASTE-rt3078_gm</v>
      </c>
      <c r="G812" s="1">
        <f t="shared" si="37"/>
        <v>0</v>
      </c>
      <c r="H812" s="1">
        <f t="shared" si="38"/>
        <v>0</v>
      </c>
      <c r="I812" s="1" t="b">
        <f>OR(LEFT(Table2[[#This Row],[rxn]],4)="RXN-",Table2[[#This Row],[rxn]]="BIOSYN-BIODILAERO")</f>
        <v>0</v>
      </c>
      <c r="J812" s="1" t="str">
        <f>IF(Table2[[#This Row],[In GSM?]],_xlfn.TEXTAFTER(Table2[[#This Row],[rxn]],"RXN-",,,,"BIOMASS_RT_CLIM"),"")</f>
        <v/>
      </c>
      <c r="K812" s="1" t="str">
        <f>IF(Table2[[#This Row],[In GSM?]],_xlfn.TEXTBEFORE(SUBSTITUTE(Table2[[#This Row],[rxn name]],"_REV-","_FWD-"),"_FWD-",,,,Table2[[#This Row],[rxn name]]),"")</f>
        <v/>
      </c>
      <c r="L812" s="1" t="str">
        <f>IF(Table2[[#This Row],[In GSM?]],_xlfn.TEXTBEFORE(_xlfn.TEXTAFTER(Table2[[#This Row],[rxn name]],Table2[[#This Row],[b4 FWD/REV]]&amp;"_",,,,"FWD"),"-",,,,"FWD"),"")</f>
        <v/>
      </c>
      <c r="M812" s="1" t="str" cm="1">
        <f t="array" ref="M812">IF(Table2[[#This Row],[In GSM?]],_xlfn.SWITCH(Table2[[#This Row],[dir]],"FWD",Table2[[#This Row],[max]],"REV",-Table2[[#This Row],[min]])/1000,"")</f>
        <v/>
      </c>
      <c r="N812" s="1" t="str" cm="1">
        <f t="array" ref="N812">IF(Table2[[#This Row],[In GSM?]],_xlfn.SWITCH(Table2[[#This Row],[dir]],"FWD",Table2[[#This Row],[min]],"REV",-Table2[[#This Row],[max]])/1000,"")</f>
        <v/>
      </c>
      <c r="V812" s="5"/>
    </row>
    <row r="813" spans="1:22" ht="17" x14ac:dyDescent="0.25">
      <c r="A813" t="s">
        <v>1914</v>
      </c>
      <c r="B813">
        <v>0</v>
      </c>
      <c r="C813">
        <v>0</v>
      </c>
      <c r="E813" s="5" t="s">
        <v>571</v>
      </c>
      <c r="F813" s="1" t="str">
        <f t="shared" si="36"/>
        <v>PROWASTE-rt3078_vm</v>
      </c>
      <c r="G813" s="1">
        <f t="shared" si="37"/>
        <v>0</v>
      </c>
      <c r="H813" s="1">
        <f t="shared" si="38"/>
        <v>0</v>
      </c>
      <c r="I813" s="1" t="b">
        <f>OR(LEFT(Table2[[#This Row],[rxn]],4)="RXN-",Table2[[#This Row],[rxn]]="BIOSYN-BIODILAERO")</f>
        <v>0</v>
      </c>
      <c r="J813" s="1" t="str">
        <f>IF(Table2[[#This Row],[In GSM?]],_xlfn.TEXTAFTER(Table2[[#This Row],[rxn]],"RXN-",,,,"BIOMASS_RT_CLIM"),"")</f>
        <v/>
      </c>
      <c r="K813" s="1" t="str">
        <f>IF(Table2[[#This Row],[In GSM?]],_xlfn.TEXTBEFORE(SUBSTITUTE(Table2[[#This Row],[rxn name]],"_REV-","_FWD-"),"_FWD-",,,,Table2[[#This Row],[rxn name]]),"")</f>
        <v/>
      </c>
      <c r="L813" s="1" t="str">
        <f>IF(Table2[[#This Row],[In GSM?]],_xlfn.TEXTBEFORE(_xlfn.TEXTAFTER(Table2[[#This Row],[rxn name]],Table2[[#This Row],[b4 FWD/REV]]&amp;"_",,,,"FWD"),"-",,,,"FWD"),"")</f>
        <v/>
      </c>
      <c r="M813" s="1" t="str" cm="1">
        <f t="array" ref="M813">IF(Table2[[#This Row],[In GSM?]],_xlfn.SWITCH(Table2[[#This Row],[dir]],"FWD",Table2[[#This Row],[max]],"REV",-Table2[[#This Row],[min]])/1000,"")</f>
        <v/>
      </c>
      <c r="N813" s="1" t="str" cm="1">
        <f t="array" ref="N813">IF(Table2[[#This Row],[In GSM?]],_xlfn.SWITCH(Table2[[#This Row],[dir]],"FWD",Table2[[#This Row],[min]],"REV",-Table2[[#This Row],[max]])/1000,"")</f>
        <v/>
      </c>
      <c r="V813" s="5"/>
    </row>
    <row r="814" spans="1:22" ht="17" x14ac:dyDescent="0.25">
      <c r="A814" t="s">
        <v>1915</v>
      </c>
      <c r="B814">
        <v>-25.821103246521801</v>
      </c>
      <c r="C814">
        <v>0</v>
      </c>
      <c r="E814" s="5" t="s">
        <v>572</v>
      </c>
      <c r="F814" s="1" t="str">
        <f t="shared" si="36"/>
        <v>PROWASTE-rt3095</v>
      </c>
      <c r="G814" s="1">
        <f t="shared" si="37"/>
        <v>0</v>
      </c>
      <c r="H814" s="1">
        <f t="shared" si="38"/>
        <v>0</v>
      </c>
      <c r="I814" s="1" t="b">
        <f>OR(LEFT(Table2[[#This Row],[rxn]],4)="RXN-",Table2[[#This Row],[rxn]]="BIOSYN-BIODILAERO")</f>
        <v>0</v>
      </c>
      <c r="J814" s="1" t="str">
        <f>IF(Table2[[#This Row],[In GSM?]],_xlfn.TEXTAFTER(Table2[[#This Row],[rxn]],"RXN-",,,,"BIOMASS_RT_CLIM"),"")</f>
        <v/>
      </c>
      <c r="K814" s="1" t="str">
        <f>IF(Table2[[#This Row],[In GSM?]],_xlfn.TEXTBEFORE(SUBSTITUTE(Table2[[#This Row],[rxn name]],"_REV-","_FWD-"),"_FWD-",,,,Table2[[#This Row],[rxn name]]),"")</f>
        <v/>
      </c>
      <c r="L814" s="1" t="str">
        <f>IF(Table2[[#This Row],[In GSM?]],_xlfn.TEXTBEFORE(_xlfn.TEXTAFTER(Table2[[#This Row],[rxn name]],Table2[[#This Row],[b4 FWD/REV]]&amp;"_",,,,"FWD"),"-",,,,"FWD"),"")</f>
        <v/>
      </c>
      <c r="M814" s="1" t="str" cm="1">
        <f t="array" ref="M814">IF(Table2[[#This Row],[In GSM?]],_xlfn.SWITCH(Table2[[#This Row],[dir]],"FWD",Table2[[#This Row],[max]],"REV",-Table2[[#This Row],[min]])/1000,"")</f>
        <v/>
      </c>
      <c r="N814" s="1" t="str" cm="1">
        <f t="array" ref="N814">IF(Table2[[#This Row],[In GSM?]],_xlfn.SWITCH(Table2[[#This Row],[dir]],"FWD",Table2[[#This Row],[min]],"REV",-Table2[[#This Row],[max]])/1000,"")</f>
        <v/>
      </c>
      <c r="V814" s="5"/>
    </row>
    <row r="815" spans="1:22" ht="17" x14ac:dyDescent="0.25">
      <c r="A815" t="s">
        <v>1916</v>
      </c>
      <c r="B815">
        <v>0</v>
      </c>
      <c r="C815">
        <v>0</v>
      </c>
      <c r="E815" s="5" t="s">
        <v>573</v>
      </c>
      <c r="F815" s="1" t="str">
        <f t="shared" si="36"/>
        <v>PROWASTE-rt3097</v>
      </c>
      <c r="G815" s="1">
        <f t="shared" si="37"/>
        <v>0</v>
      </c>
      <c r="H815" s="1">
        <f t="shared" si="38"/>
        <v>0</v>
      </c>
      <c r="I815" s="1" t="b">
        <f>OR(LEFT(Table2[[#This Row],[rxn]],4)="RXN-",Table2[[#This Row],[rxn]]="BIOSYN-BIODILAERO")</f>
        <v>0</v>
      </c>
      <c r="J815" s="1" t="str">
        <f>IF(Table2[[#This Row],[In GSM?]],_xlfn.TEXTAFTER(Table2[[#This Row],[rxn]],"RXN-",,,,"BIOMASS_RT_CLIM"),"")</f>
        <v/>
      </c>
      <c r="K815" s="1" t="str">
        <f>IF(Table2[[#This Row],[In GSM?]],_xlfn.TEXTBEFORE(SUBSTITUTE(Table2[[#This Row],[rxn name]],"_REV-","_FWD-"),"_FWD-",,,,Table2[[#This Row],[rxn name]]),"")</f>
        <v/>
      </c>
      <c r="L815" s="1" t="str">
        <f>IF(Table2[[#This Row],[In GSM?]],_xlfn.TEXTBEFORE(_xlfn.TEXTAFTER(Table2[[#This Row],[rxn name]],Table2[[#This Row],[b4 FWD/REV]]&amp;"_",,,,"FWD"),"-",,,,"FWD"),"")</f>
        <v/>
      </c>
      <c r="M815" s="1" t="str" cm="1">
        <f t="array" ref="M815">IF(Table2[[#This Row],[In GSM?]],_xlfn.SWITCH(Table2[[#This Row],[dir]],"FWD",Table2[[#This Row],[max]],"REV",-Table2[[#This Row],[min]])/1000,"")</f>
        <v/>
      </c>
      <c r="N815" s="1" t="str" cm="1">
        <f t="array" ref="N815">IF(Table2[[#This Row],[In GSM?]],_xlfn.SWITCH(Table2[[#This Row],[dir]],"FWD",Table2[[#This Row],[min]],"REV",-Table2[[#This Row],[max]])/1000,"")</f>
        <v/>
      </c>
      <c r="V815" s="5"/>
    </row>
    <row r="816" spans="1:22" ht="17" x14ac:dyDescent="0.25">
      <c r="A816" t="s">
        <v>1917</v>
      </c>
      <c r="B816">
        <v>0</v>
      </c>
      <c r="C816">
        <v>0</v>
      </c>
      <c r="E816" s="5" t="s">
        <v>574</v>
      </c>
      <c r="F816" s="1" t="str">
        <f t="shared" si="36"/>
        <v>PROWASTE-rt3101</v>
      </c>
      <c r="G816" s="1">
        <f t="shared" si="37"/>
        <v>0</v>
      </c>
      <c r="H816" s="1">
        <f t="shared" si="38"/>
        <v>0</v>
      </c>
      <c r="I816" s="1" t="b">
        <f>OR(LEFT(Table2[[#This Row],[rxn]],4)="RXN-",Table2[[#This Row],[rxn]]="BIOSYN-BIODILAERO")</f>
        <v>0</v>
      </c>
      <c r="J816" s="1" t="str">
        <f>IF(Table2[[#This Row],[In GSM?]],_xlfn.TEXTAFTER(Table2[[#This Row],[rxn]],"RXN-",,,,"BIOMASS_RT_CLIM"),"")</f>
        <v/>
      </c>
      <c r="K816" s="1" t="str">
        <f>IF(Table2[[#This Row],[In GSM?]],_xlfn.TEXTBEFORE(SUBSTITUTE(Table2[[#This Row],[rxn name]],"_REV-","_FWD-"),"_FWD-",,,,Table2[[#This Row],[rxn name]]),"")</f>
        <v/>
      </c>
      <c r="L816" s="1" t="str">
        <f>IF(Table2[[#This Row],[In GSM?]],_xlfn.TEXTBEFORE(_xlfn.TEXTAFTER(Table2[[#This Row],[rxn name]],Table2[[#This Row],[b4 FWD/REV]]&amp;"_",,,,"FWD"),"-",,,,"FWD"),"")</f>
        <v/>
      </c>
      <c r="M816" s="1" t="str" cm="1">
        <f t="array" ref="M816">IF(Table2[[#This Row],[In GSM?]],_xlfn.SWITCH(Table2[[#This Row],[dir]],"FWD",Table2[[#This Row],[max]],"REV",-Table2[[#This Row],[min]])/1000,"")</f>
        <v/>
      </c>
      <c r="N816" s="1" t="str" cm="1">
        <f t="array" ref="N816">IF(Table2[[#This Row],[In GSM?]],_xlfn.SWITCH(Table2[[#This Row],[dir]],"FWD",Table2[[#This Row],[min]],"REV",-Table2[[#This Row],[max]])/1000,"")</f>
        <v/>
      </c>
      <c r="V816" s="5"/>
    </row>
    <row r="817" spans="1:22" ht="17" x14ac:dyDescent="0.25">
      <c r="A817" t="s">
        <v>1918</v>
      </c>
      <c r="B817">
        <v>0</v>
      </c>
      <c r="C817">
        <v>0</v>
      </c>
      <c r="E817" s="5" t="s">
        <v>575</v>
      </c>
      <c r="F817" s="1" t="str">
        <f t="shared" si="36"/>
        <v>PROWASTE-rt3107</v>
      </c>
      <c r="G817" s="1">
        <f t="shared" si="37"/>
        <v>0</v>
      </c>
      <c r="H817" s="1">
        <f t="shared" si="38"/>
        <v>0</v>
      </c>
      <c r="I817" s="1" t="b">
        <f>OR(LEFT(Table2[[#This Row],[rxn]],4)="RXN-",Table2[[#This Row],[rxn]]="BIOSYN-BIODILAERO")</f>
        <v>0</v>
      </c>
      <c r="J817" s="1" t="str">
        <f>IF(Table2[[#This Row],[In GSM?]],_xlfn.TEXTAFTER(Table2[[#This Row],[rxn]],"RXN-",,,,"BIOMASS_RT_CLIM"),"")</f>
        <v/>
      </c>
      <c r="K817" s="1" t="str">
        <f>IF(Table2[[#This Row],[In GSM?]],_xlfn.TEXTBEFORE(SUBSTITUTE(Table2[[#This Row],[rxn name]],"_REV-","_FWD-"),"_FWD-",,,,Table2[[#This Row],[rxn name]]),"")</f>
        <v/>
      </c>
      <c r="L817" s="1" t="str">
        <f>IF(Table2[[#This Row],[In GSM?]],_xlfn.TEXTBEFORE(_xlfn.TEXTAFTER(Table2[[#This Row],[rxn name]],Table2[[#This Row],[b4 FWD/REV]]&amp;"_",,,,"FWD"),"-",,,,"FWD"),"")</f>
        <v/>
      </c>
      <c r="M817" s="1" t="str" cm="1">
        <f t="array" ref="M817">IF(Table2[[#This Row],[In GSM?]],_xlfn.SWITCH(Table2[[#This Row],[dir]],"FWD",Table2[[#This Row],[max]],"REV",-Table2[[#This Row],[min]])/1000,"")</f>
        <v/>
      </c>
      <c r="N817" s="1" t="str" cm="1">
        <f t="array" ref="N817">IF(Table2[[#This Row],[In GSM?]],_xlfn.SWITCH(Table2[[#This Row],[dir]],"FWD",Table2[[#This Row],[min]],"REV",-Table2[[#This Row],[max]])/1000,"")</f>
        <v/>
      </c>
      <c r="V817" s="5"/>
    </row>
    <row r="818" spans="1:22" ht="17" x14ac:dyDescent="0.25">
      <c r="A818" t="s">
        <v>1919</v>
      </c>
      <c r="B818">
        <v>-53.439185420074899</v>
      </c>
      <c r="C818">
        <v>1.1285827192315701</v>
      </c>
      <c r="E818" s="5" t="s">
        <v>576</v>
      </c>
      <c r="F818" s="1" t="str">
        <f t="shared" si="36"/>
        <v>PROWASTE-rt3118</v>
      </c>
      <c r="G818" s="1">
        <f t="shared" si="37"/>
        <v>0</v>
      </c>
      <c r="H818" s="1">
        <f t="shared" si="38"/>
        <v>0</v>
      </c>
      <c r="I818" s="1" t="b">
        <f>OR(LEFT(Table2[[#This Row],[rxn]],4)="RXN-",Table2[[#This Row],[rxn]]="BIOSYN-BIODILAERO")</f>
        <v>0</v>
      </c>
      <c r="J818" s="1" t="str">
        <f>IF(Table2[[#This Row],[In GSM?]],_xlfn.TEXTAFTER(Table2[[#This Row],[rxn]],"RXN-",,,,"BIOMASS_RT_CLIM"),"")</f>
        <v/>
      </c>
      <c r="K818" s="1" t="str">
        <f>IF(Table2[[#This Row],[In GSM?]],_xlfn.TEXTBEFORE(SUBSTITUTE(Table2[[#This Row],[rxn name]],"_REV-","_FWD-"),"_FWD-",,,,Table2[[#This Row],[rxn name]]),"")</f>
        <v/>
      </c>
      <c r="L818" s="1" t="str">
        <f>IF(Table2[[#This Row],[In GSM?]],_xlfn.TEXTBEFORE(_xlfn.TEXTAFTER(Table2[[#This Row],[rxn name]],Table2[[#This Row],[b4 FWD/REV]]&amp;"_",,,,"FWD"),"-",,,,"FWD"),"")</f>
        <v/>
      </c>
      <c r="M818" s="1" t="str" cm="1">
        <f t="array" ref="M818">IF(Table2[[#This Row],[In GSM?]],_xlfn.SWITCH(Table2[[#This Row],[dir]],"FWD",Table2[[#This Row],[max]],"REV",-Table2[[#This Row],[min]])/1000,"")</f>
        <v/>
      </c>
      <c r="N818" s="1" t="str" cm="1">
        <f t="array" ref="N818">IF(Table2[[#This Row],[In GSM?]],_xlfn.SWITCH(Table2[[#This Row],[dir]],"FWD",Table2[[#This Row],[min]],"REV",-Table2[[#This Row],[max]])/1000,"")</f>
        <v/>
      </c>
      <c r="V818" s="5"/>
    </row>
    <row r="819" spans="1:22" ht="17" x14ac:dyDescent="0.25">
      <c r="A819" t="s">
        <v>1920</v>
      </c>
      <c r="B819">
        <v>0</v>
      </c>
      <c r="C819">
        <v>0</v>
      </c>
      <c r="E819" s="5" t="s">
        <v>577</v>
      </c>
      <c r="F819" s="1" t="str">
        <f t="shared" si="36"/>
        <v>PROWASTE-rt3125</v>
      </c>
      <c r="G819" s="1">
        <f t="shared" si="37"/>
        <v>0</v>
      </c>
      <c r="H819" s="1">
        <f t="shared" si="38"/>
        <v>0</v>
      </c>
      <c r="I819" s="1" t="b">
        <f>OR(LEFT(Table2[[#This Row],[rxn]],4)="RXN-",Table2[[#This Row],[rxn]]="BIOSYN-BIODILAERO")</f>
        <v>0</v>
      </c>
      <c r="J819" s="1" t="str">
        <f>IF(Table2[[#This Row],[In GSM?]],_xlfn.TEXTAFTER(Table2[[#This Row],[rxn]],"RXN-",,,,"BIOMASS_RT_CLIM"),"")</f>
        <v/>
      </c>
      <c r="K819" s="1" t="str">
        <f>IF(Table2[[#This Row],[In GSM?]],_xlfn.TEXTBEFORE(SUBSTITUTE(Table2[[#This Row],[rxn name]],"_REV-","_FWD-"),"_FWD-",,,,Table2[[#This Row],[rxn name]]),"")</f>
        <v/>
      </c>
      <c r="L819" s="1" t="str">
        <f>IF(Table2[[#This Row],[In GSM?]],_xlfn.TEXTBEFORE(_xlfn.TEXTAFTER(Table2[[#This Row],[rxn name]],Table2[[#This Row],[b4 FWD/REV]]&amp;"_",,,,"FWD"),"-",,,,"FWD"),"")</f>
        <v/>
      </c>
      <c r="M819" s="1" t="str" cm="1">
        <f t="array" ref="M819">IF(Table2[[#This Row],[In GSM?]],_xlfn.SWITCH(Table2[[#This Row],[dir]],"FWD",Table2[[#This Row],[max]],"REV",-Table2[[#This Row],[min]])/1000,"")</f>
        <v/>
      </c>
      <c r="N819" s="1" t="str" cm="1">
        <f t="array" ref="N819">IF(Table2[[#This Row],[In GSM?]],_xlfn.SWITCH(Table2[[#This Row],[dir]],"FWD",Table2[[#This Row],[min]],"REV",-Table2[[#This Row],[max]])/1000,"")</f>
        <v/>
      </c>
      <c r="V819" s="5"/>
    </row>
    <row r="820" spans="1:22" ht="17" x14ac:dyDescent="0.25">
      <c r="A820" t="s">
        <v>1921</v>
      </c>
      <c r="B820">
        <v>0.1001123</v>
      </c>
      <c r="C820">
        <v>0.1001123</v>
      </c>
      <c r="E820" s="5" t="s">
        <v>578</v>
      </c>
      <c r="F820" s="1" t="str">
        <f t="shared" si="36"/>
        <v>PROWASTE-rt3157</v>
      </c>
      <c r="G820" s="1">
        <f t="shared" si="37"/>
        <v>0</v>
      </c>
      <c r="H820" s="1">
        <f t="shared" si="38"/>
        <v>0</v>
      </c>
      <c r="I820" s="1" t="b">
        <f>OR(LEFT(Table2[[#This Row],[rxn]],4)="RXN-",Table2[[#This Row],[rxn]]="BIOSYN-BIODILAERO")</f>
        <v>0</v>
      </c>
      <c r="J820" s="1" t="str">
        <f>IF(Table2[[#This Row],[In GSM?]],_xlfn.TEXTAFTER(Table2[[#This Row],[rxn]],"RXN-",,,,"BIOMASS_RT_CLIM"),"")</f>
        <v/>
      </c>
      <c r="K820" s="1" t="str">
        <f>IF(Table2[[#This Row],[In GSM?]],_xlfn.TEXTBEFORE(SUBSTITUTE(Table2[[#This Row],[rxn name]],"_REV-","_FWD-"),"_FWD-",,,,Table2[[#This Row],[rxn name]]),"")</f>
        <v/>
      </c>
      <c r="L820" s="1" t="str">
        <f>IF(Table2[[#This Row],[In GSM?]],_xlfn.TEXTBEFORE(_xlfn.TEXTAFTER(Table2[[#This Row],[rxn name]],Table2[[#This Row],[b4 FWD/REV]]&amp;"_",,,,"FWD"),"-",,,,"FWD"),"")</f>
        <v/>
      </c>
      <c r="M820" s="1" t="str" cm="1">
        <f t="array" ref="M820">IF(Table2[[#This Row],[In GSM?]],_xlfn.SWITCH(Table2[[#This Row],[dir]],"FWD",Table2[[#This Row],[max]],"REV",-Table2[[#This Row],[min]])/1000,"")</f>
        <v/>
      </c>
      <c r="N820" s="1" t="str" cm="1">
        <f t="array" ref="N820">IF(Table2[[#This Row],[In GSM?]],_xlfn.SWITCH(Table2[[#This Row],[dir]],"FWD",Table2[[#This Row],[min]],"REV",-Table2[[#This Row],[max]])/1000,"")</f>
        <v/>
      </c>
      <c r="V820" s="5"/>
    </row>
    <row r="821" spans="1:22" ht="17" x14ac:dyDescent="0.25">
      <c r="A821" t="s">
        <v>1922</v>
      </c>
      <c r="B821">
        <v>0</v>
      </c>
      <c r="C821">
        <v>0</v>
      </c>
      <c r="E821" s="5" t="s">
        <v>579</v>
      </c>
      <c r="F821" s="1" t="str">
        <f t="shared" si="36"/>
        <v>PROWASTE-rt3160</v>
      </c>
      <c r="G821" s="1">
        <f t="shared" si="37"/>
        <v>0</v>
      </c>
      <c r="H821" s="1">
        <f t="shared" si="38"/>
        <v>0</v>
      </c>
      <c r="I821" s="1" t="b">
        <f>OR(LEFT(Table2[[#This Row],[rxn]],4)="RXN-",Table2[[#This Row],[rxn]]="BIOSYN-BIODILAERO")</f>
        <v>0</v>
      </c>
      <c r="J821" s="1" t="str">
        <f>IF(Table2[[#This Row],[In GSM?]],_xlfn.TEXTAFTER(Table2[[#This Row],[rxn]],"RXN-",,,,"BIOMASS_RT_CLIM"),"")</f>
        <v/>
      </c>
      <c r="K821" s="1" t="str">
        <f>IF(Table2[[#This Row],[In GSM?]],_xlfn.TEXTBEFORE(SUBSTITUTE(Table2[[#This Row],[rxn name]],"_REV-","_FWD-"),"_FWD-",,,,Table2[[#This Row],[rxn name]]),"")</f>
        <v/>
      </c>
      <c r="L821" s="1" t="str">
        <f>IF(Table2[[#This Row],[In GSM?]],_xlfn.TEXTBEFORE(_xlfn.TEXTAFTER(Table2[[#This Row],[rxn name]],Table2[[#This Row],[b4 FWD/REV]]&amp;"_",,,,"FWD"),"-",,,,"FWD"),"")</f>
        <v/>
      </c>
      <c r="M821" s="1" t="str" cm="1">
        <f t="array" ref="M821">IF(Table2[[#This Row],[In GSM?]],_xlfn.SWITCH(Table2[[#This Row],[dir]],"FWD",Table2[[#This Row],[max]],"REV",-Table2[[#This Row],[min]])/1000,"")</f>
        <v/>
      </c>
      <c r="N821" s="1" t="str" cm="1">
        <f t="array" ref="N821">IF(Table2[[#This Row],[In GSM?]],_xlfn.SWITCH(Table2[[#This Row],[dir]],"FWD",Table2[[#This Row],[min]],"REV",-Table2[[#This Row],[max]])/1000,"")</f>
        <v/>
      </c>
      <c r="V821" s="5"/>
    </row>
    <row r="822" spans="1:22" ht="17" x14ac:dyDescent="0.25">
      <c r="A822" t="s">
        <v>1923</v>
      </c>
      <c r="B822">
        <v>0</v>
      </c>
      <c r="C822">
        <v>7.3979661187245904</v>
      </c>
      <c r="E822" s="5" t="s">
        <v>580</v>
      </c>
      <c r="F822" s="1" t="str">
        <f t="shared" si="36"/>
        <v>PROWASTE-rt3166_v</v>
      </c>
      <c r="G822" s="1">
        <f t="shared" si="37"/>
        <v>0</v>
      </c>
      <c r="H822" s="1">
        <f t="shared" si="38"/>
        <v>0</v>
      </c>
      <c r="I822" s="1" t="b">
        <f>OR(LEFT(Table2[[#This Row],[rxn]],4)="RXN-",Table2[[#This Row],[rxn]]="BIOSYN-BIODILAERO")</f>
        <v>0</v>
      </c>
      <c r="J822" s="1" t="str">
        <f>IF(Table2[[#This Row],[In GSM?]],_xlfn.TEXTAFTER(Table2[[#This Row],[rxn]],"RXN-",,,,"BIOMASS_RT_CLIM"),"")</f>
        <v/>
      </c>
      <c r="K822" s="1" t="str">
        <f>IF(Table2[[#This Row],[In GSM?]],_xlfn.TEXTBEFORE(SUBSTITUTE(Table2[[#This Row],[rxn name]],"_REV-","_FWD-"),"_FWD-",,,,Table2[[#This Row],[rxn name]]),"")</f>
        <v/>
      </c>
      <c r="L822" s="1" t="str">
        <f>IF(Table2[[#This Row],[In GSM?]],_xlfn.TEXTBEFORE(_xlfn.TEXTAFTER(Table2[[#This Row],[rxn name]],Table2[[#This Row],[b4 FWD/REV]]&amp;"_",,,,"FWD"),"-",,,,"FWD"),"")</f>
        <v/>
      </c>
      <c r="M822" s="1" t="str" cm="1">
        <f t="array" ref="M822">IF(Table2[[#This Row],[In GSM?]],_xlfn.SWITCH(Table2[[#This Row],[dir]],"FWD",Table2[[#This Row],[max]],"REV",-Table2[[#This Row],[min]])/1000,"")</f>
        <v/>
      </c>
      <c r="N822" s="1" t="str" cm="1">
        <f t="array" ref="N822">IF(Table2[[#This Row],[In GSM?]],_xlfn.SWITCH(Table2[[#This Row],[dir]],"FWD",Table2[[#This Row],[min]],"REV",-Table2[[#This Row],[max]])/1000,"")</f>
        <v/>
      </c>
      <c r="V822" s="5"/>
    </row>
    <row r="823" spans="1:22" ht="17" x14ac:dyDescent="0.25">
      <c r="A823" t="s">
        <v>1924</v>
      </c>
      <c r="B823">
        <v>0</v>
      </c>
      <c r="C823">
        <v>3.0470778986966498</v>
      </c>
      <c r="E823" s="5" t="s">
        <v>581</v>
      </c>
      <c r="F823" s="1" t="str">
        <f t="shared" si="36"/>
        <v>PROWASTE-rt3166_vm</v>
      </c>
      <c r="G823" s="1">
        <f t="shared" si="37"/>
        <v>0</v>
      </c>
      <c r="H823" s="1">
        <f t="shared" si="38"/>
        <v>0</v>
      </c>
      <c r="I823" s="1" t="b">
        <f>OR(LEFT(Table2[[#This Row],[rxn]],4)="RXN-",Table2[[#This Row],[rxn]]="BIOSYN-BIODILAERO")</f>
        <v>0</v>
      </c>
      <c r="J823" s="1" t="str">
        <f>IF(Table2[[#This Row],[In GSM?]],_xlfn.TEXTAFTER(Table2[[#This Row],[rxn]],"RXN-",,,,"BIOMASS_RT_CLIM"),"")</f>
        <v/>
      </c>
      <c r="K823" s="1" t="str">
        <f>IF(Table2[[#This Row],[In GSM?]],_xlfn.TEXTBEFORE(SUBSTITUTE(Table2[[#This Row],[rxn name]],"_REV-","_FWD-"),"_FWD-",,,,Table2[[#This Row],[rxn name]]),"")</f>
        <v/>
      </c>
      <c r="L823" s="1" t="str">
        <f>IF(Table2[[#This Row],[In GSM?]],_xlfn.TEXTBEFORE(_xlfn.TEXTAFTER(Table2[[#This Row],[rxn name]],Table2[[#This Row],[b4 FWD/REV]]&amp;"_",,,,"FWD"),"-",,,,"FWD"),"")</f>
        <v/>
      </c>
      <c r="M823" s="1" t="str" cm="1">
        <f t="array" ref="M823">IF(Table2[[#This Row],[In GSM?]],_xlfn.SWITCH(Table2[[#This Row],[dir]],"FWD",Table2[[#This Row],[max]],"REV",-Table2[[#This Row],[min]])/1000,"")</f>
        <v/>
      </c>
      <c r="N823" s="1" t="str" cm="1">
        <f t="array" ref="N823">IF(Table2[[#This Row],[In GSM?]],_xlfn.SWITCH(Table2[[#This Row],[dir]],"FWD",Table2[[#This Row],[min]],"REV",-Table2[[#This Row],[max]])/1000,"")</f>
        <v/>
      </c>
      <c r="V823" s="5"/>
    </row>
    <row r="824" spans="1:22" ht="17" x14ac:dyDescent="0.25">
      <c r="A824" t="s">
        <v>1925</v>
      </c>
      <c r="B824">
        <v>0</v>
      </c>
      <c r="C824">
        <v>1.82022775438923</v>
      </c>
      <c r="E824" s="5" t="s">
        <v>582</v>
      </c>
      <c r="F824" s="1" t="str">
        <f t="shared" si="36"/>
        <v>PROWASTE-rt3174_c</v>
      </c>
      <c r="G824" s="1">
        <f t="shared" si="37"/>
        <v>0</v>
      </c>
      <c r="H824" s="1">
        <f t="shared" si="38"/>
        <v>0</v>
      </c>
      <c r="I824" s="1" t="b">
        <f>OR(LEFT(Table2[[#This Row],[rxn]],4)="RXN-",Table2[[#This Row],[rxn]]="BIOSYN-BIODILAERO")</f>
        <v>0</v>
      </c>
      <c r="J824" s="1" t="str">
        <f>IF(Table2[[#This Row],[In GSM?]],_xlfn.TEXTAFTER(Table2[[#This Row],[rxn]],"RXN-",,,,"BIOMASS_RT_CLIM"),"")</f>
        <v/>
      </c>
      <c r="K824" s="1" t="str">
        <f>IF(Table2[[#This Row],[In GSM?]],_xlfn.TEXTBEFORE(SUBSTITUTE(Table2[[#This Row],[rxn name]],"_REV-","_FWD-"),"_FWD-",,,,Table2[[#This Row],[rxn name]]),"")</f>
        <v/>
      </c>
      <c r="L824" s="1" t="str">
        <f>IF(Table2[[#This Row],[In GSM?]],_xlfn.TEXTBEFORE(_xlfn.TEXTAFTER(Table2[[#This Row],[rxn name]],Table2[[#This Row],[b4 FWD/REV]]&amp;"_",,,,"FWD"),"-",,,,"FWD"),"")</f>
        <v/>
      </c>
      <c r="M824" s="1" t="str" cm="1">
        <f t="array" ref="M824">IF(Table2[[#This Row],[In GSM?]],_xlfn.SWITCH(Table2[[#This Row],[dir]],"FWD",Table2[[#This Row],[max]],"REV",-Table2[[#This Row],[min]])/1000,"")</f>
        <v/>
      </c>
      <c r="N824" s="1" t="str" cm="1">
        <f t="array" ref="N824">IF(Table2[[#This Row],[In GSM?]],_xlfn.SWITCH(Table2[[#This Row],[dir]],"FWD",Table2[[#This Row],[min]],"REV",-Table2[[#This Row],[max]])/1000,"")</f>
        <v/>
      </c>
      <c r="V824" s="5"/>
    </row>
    <row r="825" spans="1:22" ht="17" x14ac:dyDescent="0.25">
      <c r="A825" t="s">
        <v>1926</v>
      </c>
      <c r="B825">
        <v>0</v>
      </c>
      <c r="C825">
        <v>4.3534814726292801</v>
      </c>
      <c r="E825" s="5" t="s">
        <v>583</v>
      </c>
      <c r="F825" s="1" t="str">
        <f t="shared" si="36"/>
        <v>PROWASTE-rt3174_m</v>
      </c>
      <c r="G825" s="1">
        <f t="shared" si="37"/>
        <v>0</v>
      </c>
      <c r="H825" s="1">
        <f t="shared" si="38"/>
        <v>0</v>
      </c>
      <c r="I825" s="1" t="b">
        <f>OR(LEFT(Table2[[#This Row],[rxn]],4)="RXN-",Table2[[#This Row],[rxn]]="BIOSYN-BIODILAERO")</f>
        <v>0</v>
      </c>
      <c r="J825" s="1" t="str">
        <f>IF(Table2[[#This Row],[In GSM?]],_xlfn.TEXTAFTER(Table2[[#This Row],[rxn]],"RXN-",,,,"BIOMASS_RT_CLIM"),"")</f>
        <v/>
      </c>
      <c r="K825" s="1" t="str">
        <f>IF(Table2[[#This Row],[In GSM?]],_xlfn.TEXTBEFORE(SUBSTITUTE(Table2[[#This Row],[rxn name]],"_REV-","_FWD-"),"_FWD-",,,,Table2[[#This Row],[rxn name]]),"")</f>
        <v/>
      </c>
      <c r="L825" s="1" t="str">
        <f>IF(Table2[[#This Row],[In GSM?]],_xlfn.TEXTBEFORE(_xlfn.TEXTAFTER(Table2[[#This Row],[rxn name]],Table2[[#This Row],[b4 FWD/REV]]&amp;"_",,,,"FWD"),"-",,,,"FWD"),"")</f>
        <v/>
      </c>
      <c r="M825" s="1" t="str" cm="1">
        <f t="array" ref="M825">IF(Table2[[#This Row],[In GSM?]],_xlfn.SWITCH(Table2[[#This Row],[dir]],"FWD",Table2[[#This Row],[max]],"REV",-Table2[[#This Row],[min]])/1000,"")</f>
        <v/>
      </c>
      <c r="N825" s="1" t="str" cm="1">
        <f t="array" ref="N825">IF(Table2[[#This Row],[In GSM?]],_xlfn.SWITCH(Table2[[#This Row],[dir]],"FWD",Table2[[#This Row],[min]],"REV",-Table2[[#This Row],[max]])/1000,"")</f>
        <v/>
      </c>
      <c r="V825" s="5"/>
    </row>
    <row r="826" spans="1:22" ht="17" x14ac:dyDescent="0.25">
      <c r="A826" t="s">
        <v>1927</v>
      </c>
      <c r="B826">
        <v>0</v>
      </c>
      <c r="C826">
        <v>3.16639934585851</v>
      </c>
      <c r="E826" s="5" t="s">
        <v>584</v>
      </c>
      <c r="F826" s="1" t="str">
        <f t="shared" si="36"/>
        <v>PROWASTE-rt3182</v>
      </c>
      <c r="G826" s="1">
        <f t="shared" si="37"/>
        <v>0</v>
      </c>
      <c r="H826" s="1">
        <f t="shared" si="38"/>
        <v>0</v>
      </c>
      <c r="I826" s="1" t="b">
        <f>OR(LEFT(Table2[[#This Row],[rxn]],4)="RXN-",Table2[[#This Row],[rxn]]="BIOSYN-BIODILAERO")</f>
        <v>0</v>
      </c>
      <c r="J826" s="1" t="str">
        <f>IF(Table2[[#This Row],[In GSM?]],_xlfn.TEXTAFTER(Table2[[#This Row],[rxn]],"RXN-",,,,"BIOMASS_RT_CLIM"),"")</f>
        <v/>
      </c>
      <c r="K826" s="1" t="str">
        <f>IF(Table2[[#This Row],[In GSM?]],_xlfn.TEXTBEFORE(SUBSTITUTE(Table2[[#This Row],[rxn name]],"_REV-","_FWD-"),"_FWD-",,,,Table2[[#This Row],[rxn name]]),"")</f>
        <v/>
      </c>
      <c r="L826" s="1" t="str">
        <f>IF(Table2[[#This Row],[In GSM?]],_xlfn.TEXTBEFORE(_xlfn.TEXTAFTER(Table2[[#This Row],[rxn name]],Table2[[#This Row],[b4 FWD/REV]]&amp;"_",,,,"FWD"),"-",,,,"FWD"),"")</f>
        <v/>
      </c>
      <c r="M826" s="1" t="str" cm="1">
        <f t="array" ref="M826">IF(Table2[[#This Row],[In GSM?]],_xlfn.SWITCH(Table2[[#This Row],[dir]],"FWD",Table2[[#This Row],[max]],"REV",-Table2[[#This Row],[min]])/1000,"")</f>
        <v/>
      </c>
      <c r="N826" s="1" t="str" cm="1">
        <f t="array" ref="N826">IF(Table2[[#This Row],[In GSM?]],_xlfn.SWITCH(Table2[[#This Row],[dir]],"FWD",Table2[[#This Row],[min]],"REV",-Table2[[#This Row],[max]])/1000,"")</f>
        <v/>
      </c>
      <c r="V826" s="5"/>
    </row>
    <row r="827" spans="1:22" ht="17" x14ac:dyDescent="0.25">
      <c r="A827" t="s">
        <v>1928</v>
      </c>
      <c r="B827">
        <v>0</v>
      </c>
      <c r="C827">
        <v>0</v>
      </c>
      <c r="E827" s="5" t="s">
        <v>585</v>
      </c>
      <c r="F827" s="1" t="str">
        <f t="shared" si="36"/>
        <v>PROWASTE-rt3215</v>
      </c>
      <c r="G827" s="1">
        <f t="shared" si="37"/>
        <v>0</v>
      </c>
      <c r="H827" s="1">
        <f t="shared" si="38"/>
        <v>0</v>
      </c>
      <c r="I827" s="1" t="b">
        <f>OR(LEFT(Table2[[#This Row],[rxn]],4)="RXN-",Table2[[#This Row],[rxn]]="BIOSYN-BIODILAERO")</f>
        <v>0</v>
      </c>
      <c r="J827" s="1" t="str">
        <f>IF(Table2[[#This Row],[In GSM?]],_xlfn.TEXTAFTER(Table2[[#This Row],[rxn]],"RXN-",,,,"BIOMASS_RT_CLIM"),"")</f>
        <v/>
      </c>
      <c r="K827" s="1" t="str">
        <f>IF(Table2[[#This Row],[In GSM?]],_xlfn.TEXTBEFORE(SUBSTITUTE(Table2[[#This Row],[rxn name]],"_REV-","_FWD-"),"_FWD-",,,,Table2[[#This Row],[rxn name]]),"")</f>
        <v/>
      </c>
      <c r="L827" s="1" t="str">
        <f>IF(Table2[[#This Row],[In GSM?]],_xlfn.TEXTBEFORE(_xlfn.TEXTAFTER(Table2[[#This Row],[rxn name]],Table2[[#This Row],[b4 FWD/REV]]&amp;"_",,,,"FWD"),"-",,,,"FWD"),"")</f>
        <v/>
      </c>
      <c r="M827" s="1" t="str" cm="1">
        <f t="array" ref="M827">IF(Table2[[#This Row],[In GSM?]],_xlfn.SWITCH(Table2[[#This Row],[dir]],"FWD",Table2[[#This Row],[max]],"REV",-Table2[[#This Row],[min]])/1000,"")</f>
        <v/>
      </c>
      <c r="N827" s="1" t="str" cm="1">
        <f t="array" ref="N827">IF(Table2[[#This Row],[In GSM?]],_xlfn.SWITCH(Table2[[#This Row],[dir]],"FWD",Table2[[#This Row],[min]],"REV",-Table2[[#This Row],[max]])/1000,"")</f>
        <v/>
      </c>
      <c r="V827" s="5"/>
    </row>
    <row r="828" spans="1:22" ht="17" x14ac:dyDescent="0.25">
      <c r="A828" t="s">
        <v>1929</v>
      </c>
      <c r="B828">
        <v>0</v>
      </c>
      <c r="C828">
        <v>6.4552758116305</v>
      </c>
      <c r="E828" s="5" t="s">
        <v>586</v>
      </c>
      <c r="F828" s="1" t="str">
        <f t="shared" si="36"/>
        <v>PROWASTE-rt3226</v>
      </c>
      <c r="G828" s="1">
        <f t="shared" si="37"/>
        <v>0</v>
      </c>
      <c r="H828" s="1">
        <f t="shared" si="38"/>
        <v>0</v>
      </c>
      <c r="I828" s="1" t="b">
        <f>OR(LEFT(Table2[[#This Row],[rxn]],4)="RXN-",Table2[[#This Row],[rxn]]="BIOSYN-BIODILAERO")</f>
        <v>0</v>
      </c>
      <c r="J828" s="1" t="str">
        <f>IF(Table2[[#This Row],[In GSM?]],_xlfn.TEXTAFTER(Table2[[#This Row],[rxn]],"RXN-",,,,"BIOMASS_RT_CLIM"),"")</f>
        <v/>
      </c>
      <c r="K828" s="1" t="str">
        <f>IF(Table2[[#This Row],[In GSM?]],_xlfn.TEXTBEFORE(SUBSTITUTE(Table2[[#This Row],[rxn name]],"_REV-","_FWD-"),"_FWD-",,,,Table2[[#This Row],[rxn name]]),"")</f>
        <v/>
      </c>
      <c r="L828" s="1" t="str">
        <f>IF(Table2[[#This Row],[In GSM?]],_xlfn.TEXTBEFORE(_xlfn.TEXTAFTER(Table2[[#This Row],[rxn name]],Table2[[#This Row],[b4 FWD/REV]]&amp;"_",,,,"FWD"),"-",,,,"FWD"),"")</f>
        <v/>
      </c>
      <c r="M828" s="1" t="str" cm="1">
        <f t="array" ref="M828">IF(Table2[[#This Row],[In GSM?]],_xlfn.SWITCH(Table2[[#This Row],[dir]],"FWD",Table2[[#This Row],[max]],"REV",-Table2[[#This Row],[min]])/1000,"")</f>
        <v/>
      </c>
      <c r="N828" s="1" t="str" cm="1">
        <f t="array" ref="N828">IF(Table2[[#This Row],[In GSM?]],_xlfn.SWITCH(Table2[[#This Row],[dir]],"FWD",Table2[[#This Row],[min]],"REV",-Table2[[#This Row],[max]])/1000,"")</f>
        <v/>
      </c>
      <c r="V828" s="5"/>
    </row>
    <row r="829" spans="1:22" ht="17" x14ac:dyDescent="0.25">
      <c r="A829" t="s">
        <v>1930</v>
      </c>
      <c r="B829">
        <v>0</v>
      </c>
      <c r="C829">
        <v>0</v>
      </c>
      <c r="E829" s="5" t="s">
        <v>587</v>
      </c>
      <c r="F829" s="1" t="str">
        <f t="shared" si="36"/>
        <v>PROWASTE-rt3236</v>
      </c>
      <c r="G829" s="1">
        <f t="shared" si="37"/>
        <v>0</v>
      </c>
      <c r="H829" s="1">
        <f t="shared" si="38"/>
        <v>0</v>
      </c>
      <c r="I829" s="1" t="b">
        <f>OR(LEFT(Table2[[#This Row],[rxn]],4)="RXN-",Table2[[#This Row],[rxn]]="BIOSYN-BIODILAERO")</f>
        <v>0</v>
      </c>
      <c r="J829" s="1" t="str">
        <f>IF(Table2[[#This Row],[In GSM?]],_xlfn.TEXTAFTER(Table2[[#This Row],[rxn]],"RXN-",,,,"BIOMASS_RT_CLIM"),"")</f>
        <v/>
      </c>
      <c r="K829" s="1" t="str">
        <f>IF(Table2[[#This Row],[In GSM?]],_xlfn.TEXTBEFORE(SUBSTITUTE(Table2[[#This Row],[rxn name]],"_REV-","_FWD-"),"_FWD-",,,,Table2[[#This Row],[rxn name]]),"")</f>
        <v/>
      </c>
      <c r="L829" s="1" t="str">
        <f>IF(Table2[[#This Row],[In GSM?]],_xlfn.TEXTBEFORE(_xlfn.TEXTAFTER(Table2[[#This Row],[rxn name]],Table2[[#This Row],[b4 FWD/REV]]&amp;"_",,,,"FWD"),"-",,,,"FWD"),"")</f>
        <v/>
      </c>
      <c r="M829" s="1" t="str" cm="1">
        <f t="array" ref="M829">IF(Table2[[#This Row],[In GSM?]],_xlfn.SWITCH(Table2[[#This Row],[dir]],"FWD",Table2[[#This Row],[max]],"REV",-Table2[[#This Row],[min]])/1000,"")</f>
        <v/>
      </c>
      <c r="N829" s="1" t="str" cm="1">
        <f t="array" ref="N829">IF(Table2[[#This Row],[In GSM?]],_xlfn.SWITCH(Table2[[#This Row],[dir]],"FWD",Table2[[#This Row],[min]],"REV",-Table2[[#This Row],[max]])/1000,"")</f>
        <v/>
      </c>
      <c r="V829" s="5"/>
    </row>
    <row r="830" spans="1:22" ht="17" x14ac:dyDescent="0.25">
      <c r="A830" t="s">
        <v>1931</v>
      </c>
      <c r="B830">
        <v>0</v>
      </c>
      <c r="C830">
        <v>0</v>
      </c>
      <c r="E830" s="5" t="s">
        <v>588</v>
      </c>
      <c r="F830" s="1" t="str">
        <f t="shared" si="36"/>
        <v>PROWASTE-rt3242_c</v>
      </c>
      <c r="G830" s="1">
        <f t="shared" si="37"/>
        <v>0</v>
      </c>
      <c r="H830" s="1">
        <f t="shared" si="38"/>
        <v>0</v>
      </c>
      <c r="I830" s="1" t="b">
        <f>OR(LEFT(Table2[[#This Row],[rxn]],4)="RXN-",Table2[[#This Row],[rxn]]="BIOSYN-BIODILAERO")</f>
        <v>0</v>
      </c>
      <c r="J830" s="1" t="str">
        <f>IF(Table2[[#This Row],[In GSM?]],_xlfn.TEXTAFTER(Table2[[#This Row],[rxn]],"RXN-",,,,"BIOMASS_RT_CLIM"),"")</f>
        <v/>
      </c>
      <c r="K830" s="1" t="str">
        <f>IF(Table2[[#This Row],[In GSM?]],_xlfn.TEXTBEFORE(SUBSTITUTE(Table2[[#This Row],[rxn name]],"_REV-","_FWD-"),"_FWD-",,,,Table2[[#This Row],[rxn name]]),"")</f>
        <v/>
      </c>
      <c r="L830" s="1" t="str">
        <f>IF(Table2[[#This Row],[In GSM?]],_xlfn.TEXTBEFORE(_xlfn.TEXTAFTER(Table2[[#This Row],[rxn name]],Table2[[#This Row],[b4 FWD/REV]]&amp;"_",,,,"FWD"),"-",,,,"FWD"),"")</f>
        <v/>
      </c>
      <c r="M830" s="1" t="str" cm="1">
        <f t="array" ref="M830">IF(Table2[[#This Row],[In GSM?]],_xlfn.SWITCH(Table2[[#This Row],[dir]],"FWD",Table2[[#This Row],[max]],"REV",-Table2[[#This Row],[min]])/1000,"")</f>
        <v/>
      </c>
      <c r="N830" s="1" t="str" cm="1">
        <f t="array" ref="N830">IF(Table2[[#This Row],[In GSM?]],_xlfn.SWITCH(Table2[[#This Row],[dir]],"FWD",Table2[[#This Row],[min]],"REV",-Table2[[#This Row],[max]])/1000,"")</f>
        <v/>
      </c>
      <c r="V830" s="5"/>
    </row>
    <row r="831" spans="1:22" ht="17" x14ac:dyDescent="0.25">
      <c r="A831" t="s">
        <v>1932</v>
      </c>
      <c r="B831">
        <v>0</v>
      </c>
      <c r="C831">
        <v>0</v>
      </c>
      <c r="E831" s="5" t="s">
        <v>589</v>
      </c>
      <c r="F831" s="1" t="str">
        <f t="shared" si="36"/>
        <v>PROWASTE-rt3242_e</v>
      </c>
      <c r="G831" s="1">
        <f t="shared" si="37"/>
        <v>0</v>
      </c>
      <c r="H831" s="1">
        <f t="shared" si="38"/>
        <v>0</v>
      </c>
      <c r="I831" s="1" t="b">
        <f>OR(LEFT(Table2[[#This Row],[rxn]],4)="RXN-",Table2[[#This Row],[rxn]]="BIOSYN-BIODILAERO")</f>
        <v>0</v>
      </c>
      <c r="J831" s="1" t="str">
        <f>IF(Table2[[#This Row],[In GSM?]],_xlfn.TEXTAFTER(Table2[[#This Row],[rxn]],"RXN-",,,,"BIOMASS_RT_CLIM"),"")</f>
        <v/>
      </c>
      <c r="K831" s="1" t="str">
        <f>IF(Table2[[#This Row],[In GSM?]],_xlfn.TEXTBEFORE(SUBSTITUTE(Table2[[#This Row],[rxn name]],"_REV-","_FWD-"),"_FWD-",,,,Table2[[#This Row],[rxn name]]),"")</f>
        <v/>
      </c>
      <c r="L831" s="1" t="str">
        <f>IF(Table2[[#This Row],[In GSM?]],_xlfn.TEXTBEFORE(_xlfn.TEXTAFTER(Table2[[#This Row],[rxn name]],Table2[[#This Row],[b4 FWD/REV]]&amp;"_",,,,"FWD"),"-",,,,"FWD"),"")</f>
        <v/>
      </c>
      <c r="M831" s="1" t="str" cm="1">
        <f t="array" ref="M831">IF(Table2[[#This Row],[In GSM?]],_xlfn.SWITCH(Table2[[#This Row],[dir]],"FWD",Table2[[#This Row],[max]],"REV",-Table2[[#This Row],[min]])/1000,"")</f>
        <v/>
      </c>
      <c r="N831" s="1" t="str" cm="1">
        <f t="array" ref="N831">IF(Table2[[#This Row],[In GSM?]],_xlfn.SWITCH(Table2[[#This Row],[dir]],"FWD",Table2[[#This Row],[min]],"REV",-Table2[[#This Row],[max]])/1000,"")</f>
        <v/>
      </c>
      <c r="V831" s="5"/>
    </row>
    <row r="832" spans="1:22" ht="17" x14ac:dyDescent="0.25">
      <c r="A832" t="s">
        <v>1933</v>
      </c>
      <c r="B832">
        <v>0</v>
      </c>
      <c r="C832">
        <v>0</v>
      </c>
      <c r="E832" s="5" t="s">
        <v>590</v>
      </c>
      <c r="F832" s="1" t="str">
        <f t="shared" si="36"/>
        <v>PROWASTE-rt3250</v>
      </c>
      <c r="G832" s="1">
        <f t="shared" si="37"/>
        <v>0</v>
      </c>
      <c r="H832" s="1">
        <f t="shared" si="38"/>
        <v>0</v>
      </c>
      <c r="I832" s="1" t="b">
        <f>OR(LEFT(Table2[[#This Row],[rxn]],4)="RXN-",Table2[[#This Row],[rxn]]="BIOSYN-BIODILAERO")</f>
        <v>0</v>
      </c>
      <c r="J832" s="1" t="str">
        <f>IF(Table2[[#This Row],[In GSM?]],_xlfn.TEXTAFTER(Table2[[#This Row],[rxn]],"RXN-",,,,"BIOMASS_RT_CLIM"),"")</f>
        <v/>
      </c>
      <c r="K832" s="1" t="str">
        <f>IF(Table2[[#This Row],[In GSM?]],_xlfn.TEXTBEFORE(SUBSTITUTE(Table2[[#This Row],[rxn name]],"_REV-","_FWD-"),"_FWD-",,,,Table2[[#This Row],[rxn name]]),"")</f>
        <v/>
      </c>
      <c r="L832" s="1" t="str">
        <f>IF(Table2[[#This Row],[In GSM?]],_xlfn.TEXTBEFORE(_xlfn.TEXTAFTER(Table2[[#This Row],[rxn name]],Table2[[#This Row],[b4 FWD/REV]]&amp;"_",,,,"FWD"),"-",,,,"FWD"),"")</f>
        <v/>
      </c>
      <c r="M832" s="1" t="str" cm="1">
        <f t="array" ref="M832">IF(Table2[[#This Row],[In GSM?]],_xlfn.SWITCH(Table2[[#This Row],[dir]],"FWD",Table2[[#This Row],[max]],"REV",-Table2[[#This Row],[min]])/1000,"")</f>
        <v/>
      </c>
      <c r="N832" s="1" t="str" cm="1">
        <f t="array" ref="N832">IF(Table2[[#This Row],[In GSM?]],_xlfn.SWITCH(Table2[[#This Row],[dir]],"FWD",Table2[[#This Row],[min]],"REV",-Table2[[#This Row],[max]])/1000,"")</f>
        <v/>
      </c>
      <c r="V832" s="5"/>
    </row>
    <row r="833" spans="1:22" ht="17" x14ac:dyDescent="0.25">
      <c r="A833" t="s">
        <v>1934</v>
      </c>
      <c r="B833">
        <v>0</v>
      </c>
      <c r="C833">
        <v>0</v>
      </c>
      <c r="E833" s="5" t="s">
        <v>591</v>
      </c>
      <c r="F833" s="1" t="str">
        <f t="shared" si="36"/>
        <v>PROWASTE-rt3253</v>
      </c>
      <c r="G833" s="1">
        <f t="shared" si="37"/>
        <v>0</v>
      </c>
      <c r="H833" s="1">
        <f t="shared" si="38"/>
        <v>0</v>
      </c>
      <c r="I833" s="1" t="b">
        <f>OR(LEFT(Table2[[#This Row],[rxn]],4)="RXN-",Table2[[#This Row],[rxn]]="BIOSYN-BIODILAERO")</f>
        <v>0</v>
      </c>
      <c r="J833" s="1" t="str">
        <f>IF(Table2[[#This Row],[In GSM?]],_xlfn.TEXTAFTER(Table2[[#This Row],[rxn]],"RXN-",,,,"BIOMASS_RT_CLIM"),"")</f>
        <v/>
      </c>
      <c r="K833" s="1" t="str">
        <f>IF(Table2[[#This Row],[In GSM?]],_xlfn.TEXTBEFORE(SUBSTITUTE(Table2[[#This Row],[rxn name]],"_REV-","_FWD-"),"_FWD-",,,,Table2[[#This Row],[rxn name]]),"")</f>
        <v/>
      </c>
      <c r="L833" s="1" t="str">
        <f>IF(Table2[[#This Row],[In GSM?]],_xlfn.TEXTBEFORE(_xlfn.TEXTAFTER(Table2[[#This Row],[rxn name]],Table2[[#This Row],[b4 FWD/REV]]&amp;"_",,,,"FWD"),"-",,,,"FWD"),"")</f>
        <v/>
      </c>
      <c r="M833" s="1" t="str" cm="1">
        <f t="array" ref="M833">IF(Table2[[#This Row],[In GSM?]],_xlfn.SWITCH(Table2[[#This Row],[dir]],"FWD",Table2[[#This Row],[max]],"REV",-Table2[[#This Row],[min]])/1000,"")</f>
        <v/>
      </c>
      <c r="N833" s="1" t="str" cm="1">
        <f t="array" ref="N833">IF(Table2[[#This Row],[In GSM?]],_xlfn.SWITCH(Table2[[#This Row],[dir]],"FWD",Table2[[#This Row],[min]],"REV",-Table2[[#This Row],[max]])/1000,"")</f>
        <v/>
      </c>
      <c r="V833" s="5"/>
    </row>
    <row r="834" spans="1:22" ht="17" x14ac:dyDescent="0.25">
      <c r="A834" t="s">
        <v>1935</v>
      </c>
      <c r="B834">
        <v>0</v>
      </c>
      <c r="C834">
        <v>0</v>
      </c>
      <c r="E834" s="5" t="s">
        <v>592</v>
      </c>
      <c r="F834" s="1" t="str">
        <f t="shared" ref="F834:F897" si="39">_xlfn.TEXTBEFORE(E834," ")</f>
        <v>PROWASTE-rt3255</v>
      </c>
      <c r="G834" s="1">
        <f t="shared" ref="G834:G897" si="40">_xlfn.NUMBERVALUE(SUBSTITUTE(_xlfn.TEXTBEFORE(_xlfn.TEXTAFTER(E834," ")," ",-1)," ",""))</f>
        <v>0</v>
      </c>
      <c r="H834" s="1">
        <f t="shared" ref="H834:H897" si="41">_xlfn.NUMBERVALUE(_xlfn.TEXTAFTER(E834," ",-1))</f>
        <v>0</v>
      </c>
      <c r="I834" s="1" t="b">
        <f>OR(LEFT(Table2[[#This Row],[rxn]],4)="RXN-",Table2[[#This Row],[rxn]]="BIOSYN-BIODILAERO")</f>
        <v>0</v>
      </c>
      <c r="J834" s="1" t="str">
        <f>IF(Table2[[#This Row],[In GSM?]],_xlfn.TEXTAFTER(Table2[[#This Row],[rxn]],"RXN-",,,,"BIOMASS_RT_CLIM"),"")</f>
        <v/>
      </c>
      <c r="K834" s="1" t="str">
        <f>IF(Table2[[#This Row],[In GSM?]],_xlfn.TEXTBEFORE(SUBSTITUTE(Table2[[#This Row],[rxn name]],"_REV-","_FWD-"),"_FWD-",,,,Table2[[#This Row],[rxn name]]),"")</f>
        <v/>
      </c>
      <c r="L834" s="1" t="str">
        <f>IF(Table2[[#This Row],[In GSM?]],_xlfn.TEXTBEFORE(_xlfn.TEXTAFTER(Table2[[#This Row],[rxn name]],Table2[[#This Row],[b4 FWD/REV]]&amp;"_",,,,"FWD"),"-",,,,"FWD"),"")</f>
        <v/>
      </c>
      <c r="M834" s="1" t="str" cm="1">
        <f t="array" ref="M834">IF(Table2[[#This Row],[In GSM?]],_xlfn.SWITCH(Table2[[#This Row],[dir]],"FWD",Table2[[#This Row],[max]],"REV",-Table2[[#This Row],[min]])/1000,"")</f>
        <v/>
      </c>
      <c r="N834" s="1" t="str" cm="1">
        <f t="array" ref="N834">IF(Table2[[#This Row],[In GSM?]],_xlfn.SWITCH(Table2[[#This Row],[dir]],"FWD",Table2[[#This Row],[min]],"REV",-Table2[[#This Row],[max]])/1000,"")</f>
        <v/>
      </c>
      <c r="V834" s="5"/>
    </row>
    <row r="835" spans="1:22" ht="17" x14ac:dyDescent="0.25">
      <c r="A835" t="s">
        <v>1936</v>
      </c>
      <c r="B835">
        <v>0</v>
      </c>
      <c r="C835">
        <v>0</v>
      </c>
      <c r="E835" s="5" t="s">
        <v>593</v>
      </c>
      <c r="F835" s="1" t="str">
        <f t="shared" si="39"/>
        <v>PROWASTE-rt3256</v>
      </c>
      <c r="G835" s="1">
        <f t="shared" si="40"/>
        <v>0</v>
      </c>
      <c r="H835" s="1">
        <f t="shared" si="41"/>
        <v>0</v>
      </c>
      <c r="I835" s="1" t="b">
        <f>OR(LEFT(Table2[[#This Row],[rxn]],4)="RXN-",Table2[[#This Row],[rxn]]="BIOSYN-BIODILAERO")</f>
        <v>0</v>
      </c>
      <c r="J835" s="1" t="str">
        <f>IF(Table2[[#This Row],[In GSM?]],_xlfn.TEXTAFTER(Table2[[#This Row],[rxn]],"RXN-",,,,"BIOMASS_RT_CLIM"),"")</f>
        <v/>
      </c>
      <c r="K835" s="1" t="str">
        <f>IF(Table2[[#This Row],[In GSM?]],_xlfn.TEXTBEFORE(SUBSTITUTE(Table2[[#This Row],[rxn name]],"_REV-","_FWD-"),"_FWD-",,,,Table2[[#This Row],[rxn name]]),"")</f>
        <v/>
      </c>
      <c r="L835" s="1" t="str">
        <f>IF(Table2[[#This Row],[In GSM?]],_xlfn.TEXTBEFORE(_xlfn.TEXTAFTER(Table2[[#This Row],[rxn name]],Table2[[#This Row],[b4 FWD/REV]]&amp;"_",,,,"FWD"),"-",,,,"FWD"),"")</f>
        <v/>
      </c>
      <c r="M835" s="1" t="str" cm="1">
        <f t="array" ref="M835">IF(Table2[[#This Row],[In GSM?]],_xlfn.SWITCH(Table2[[#This Row],[dir]],"FWD",Table2[[#This Row],[max]],"REV",-Table2[[#This Row],[min]])/1000,"")</f>
        <v/>
      </c>
      <c r="N835" s="1" t="str" cm="1">
        <f t="array" ref="N835">IF(Table2[[#This Row],[In GSM?]],_xlfn.SWITCH(Table2[[#This Row],[dir]],"FWD",Table2[[#This Row],[min]],"REV",-Table2[[#This Row],[max]])/1000,"")</f>
        <v/>
      </c>
      <c r="V835" s="5"/>
    </row>
    <row r="836" spans="1:22" ht="17" x14ac:dyDescent="0.25">
      <c r="A836" t="s">
        <v>1937</v>
      </c>
      <c r="B836">
        <v>0</v>
      </c>
      <c r="C836">
        <v>0</v>
      </c>
      <c r="E836" s="5" t="s">
        <v>594</v>
      </c>
      <c r="F836" s="1" t="str">
        <f t="shared" si="39"/>
        <v>PROWASTE-rt3257_c</v>
      </c>
      <c r="G836" s="1">
        <f t="shared" si="40"/>
        <v>0</v>
      </c>
      <c r="H836" s="1">
        <f t="shared" si="41"/>
        <v>0</v>
      </c>
      <c r="I836" s="1" t="b">
        <f>OR(LEFT(Table2[[#This Row],[rxn]],4)="RXN-",Table2[[#This Row],[rxn]]="BIOSYN-BIODILAERO")</f>
        <v>0</v>
      </c>
      <c r="J836" s="1" t="str">
        <f>IF(Table2[[#This Row],[In GSM?]],_xlfn.TEXTAFTER(Table2[[#This Row],[rxn]],"RXN-",,,,"BIOMASS_RT_CLIM"),"")</f>
        <v/>
      </c>
      <c r="K836" s="1" t="str">
        <f>IF(Table2[[#This Row],[In GSM?]],_xlfn.TEXTBEFORE(SUBSTITUTE(Table2[[#This Row],[rxn name]],"_REV-","_FWD-"),"_FWD-",,,,Table2[[#This Row],[rxn name]]),"")</f>
        <v/>
      </c>
      <c r="L836" s="1" t="str">
        <f>IF(Table2[[#This Row],[In GSM?]],_xlfn.TEXTBEFORE(_xlfn.TEXTAFTER(Table2[[#This Row],[rxn name]],Table2[[#This Row],[b4 FWD/REV]]&amp;"_",,,,"FWD"),"-",,,,"FWD"),"")</f>
        <v/>
      </c>
      <c r="M836" s="1" t="str" cm="1">
        <f t="array" ref="M836">IF(Table2[[#This Row],[In GSM?]],_xlfn.SWITCH(Table2[[#This Row],[dir]],"FWD",Table2[[#This Row],[max]],"REV",-Table2[[#This Row],[min]])/1000,"")</f>
        <v/>
      </c>
      <c r="N836" s="1" t="str" cm="1">
        <f t="array" ref="N836">IF(Table2[[#This Row],[In GSM?]],_xlfn.SWITCH(Table2[[#This Row],[dir]],"FWD",Table2[[#This Row],[min]],"REV",-Table2[[#This Row],[max]])/1000,"")</f>
        <v/>
      </c>
      <c r="V836" s="5"/>
    </row>
    <row r="837" spans="1:22" ht="17" x14ac:dyDescent="0.25">
      <c r="A837" t="s">
        <v>1938</v>
      </c>
      <c r="B837">
        <v>-1.8202377543892301</v>
      </c>
      <c r="C837" s="2">
        <v>-9.9999999998851008E-6</v>
      </c>
      <c r="E837" s="5" t="s">
        <v>595</v>
      </c>
      <c r="F837" s="1" t="str">
        <f t="shared" si="39"/>
        <v>PROWASTE-rt3257_e</v>
      </c>
      <c r="G837" s="1">
        <f t="shared" si="40"/>
        <v>0</v>
      </c>
      <c r="H837" s="1">
        <f t="shared" si="41"/>
        <v>0</v>
      </c>
      <c r="I837" s="1" t="b">
        <f>OR(LEFT(Table2[[#This Row],[rxn]],4)="RXN-",Table2[[#This Row],[rxn]]="BIOSYN-BIODILAERO")</f>
        <v>0</v>
      </c>
      <c r="J837" s="1" t="str">
        <f>IF(Table2[[#This Row],[In GSM?]],_xlfn.TEXTAFTER(Table2[[#This Row],[rxn]],"RXN-",,,,"BIOMASS_RT_CLIM"),"")</f>
        <v/>
      </c>
      <c r="K837" s="1" t="str">
        <f>IF(Table2[[#This Row],[In GSM?]],_xlfn.TEXTBEFORE(SUBSTITUTE(Table2[[#This Row],[rxn name]],"_REV-","_FWD-"),"_FWD-",,,,Table2[[#This Row],[rxn name]]),"")</f>
        <v/>
      </c>
      <c r="L837" s="1" t="str">
        <f>IF(Table2[[#This Row],[In GSM?]],_xlfn.TEXTBEFORE(_xlfn.TEXTAFTER(Table2[[#This Row],[rxn name]],Table2[[#This Row],[b4 FWD/REV]]&amp;"_",,,,"FWD"),"-",,,,"FWD"),"")</f>
        <v/>
      </c>
      <c r="M837" s="1" t="str" cm="1">
        <f t="array" ref="M837">IF(Table2[[#This Row],[In GSM?]],_xlfn.SWITCH(Table2[[#This Row],[dir]],"FWD",Table2[[#This Row],[max]],"REV",-Table2[[#This Row],[min]])/1000,"")</f>
        <v/>
      </c>
      <c r="N837" s="1" t="str" cm="1">
        <f t="array" ref="N837">IF(Table2[[#This Row],[In GSM?]],_xlfn.SWITCH(Table2[[#This Row],[dir]],"FWD",Table2[[#This Row],[min]],"REV",-Table2[[#This Row],[max]])/1000,"")</f>
        <v/>
      </c>
      <c r="V837" s="5"/>
    </row>
    <row r="838" spans="1:22" ht="17" x14ac:dyDescent="0.25">
      <c r="A838" t="s">
        <v>1939</v>
      </c>
      <c r="B838">
        <v>0</v>
      </c>
      <c r="C838">
        <v>2.9777976830086299</v>
      </c>
      <c r="E838" s="5" t="s">
        <v>596</v>
      </c>
      <c r="F838" s="1" t="str">
        <f t="shared" si="39"/>
        <v>PROWASTE-rt3261</v>
      </c>
      <c r="G838" s="1">
        <f t="shared" si="40"/>
        <v>0</v>
      </c>
      <c r="H838" s="1">
        <f t="shared" si="41"/>
        <v>0</v>
      </c>
      <c r="I838" s="1" t="b">
        <f>OR(LEFT(Table2[[#This Row],[rxn]],4)="RXN-",Table2[[#This Row],[rxn]]="BIOSYN-BIODILAERO")</f>
        <v>0</v>
      </c>
      <c r="J838" s="1" t="str">
        <f>IF(Table2[[#This Row],[In GSM?]],_xlfn.TEXTAFTER(Table2[[#This Row],[rxn]],"RXN-",,,,"BIOMASS_RT_CLIM"),"")</f>
        <v/>
      </c>
      <c r="K838" s="1" t="str">
        <f>IF(Table2[[#This Row],[In GSM?]],_xlfn.TEXTBEFORE(SUBSTITUTE(Table2[[#This Row],[rxn name]],"_REV-","_FWD-"),"_FWD-",,,,Table2[[#This Row],[rxn name]]),"")</f>
        <v/>
      </c>
      <c r="L838" s="1" t="str">
        <f>IF(Table2[[#This Row],[In GSM?]],_xlfn.TEXTBEFORE(_xlfn.TEXTAFTER(Table2[[#This Row],[rxn name]],Table2[[#This Row],[b4 FWD/REV]]&amp;"_",,,,"FWD"),"-",,,,"FWD"),"")</f>
        <v/>
      </c>
      <c r="M838" s="1" t="str" cm="1">
        <f t="array" ref="M838">IF(Table2[[#This Row],[In GSM?]],_xlfn.SWITCH(Table2[[#This Row],[dir]],"FWD",Table2[[#This Row],[max]],"REV",-Table2[[#This Row],[min]])/1000,"")</f>
        <v/>
      </c>
      <c r="N838" s="1" t="str" cm="1">
        <f t="array" ref="N838">IF(Table2[[#This Row],[In GSM?]],_xlfn.SWITCH(Table2[[#This Row],[dir]],"FWD",Table2[[#This Row],[min]],"REV",-Table2[[#This Row],[max]])/1000,"")</f>
        <v/>
      </c>
      <c r="V838" s="5"/>
    </row>
    <row r="839" spans="1:22" ht="17" x14ac:dyDescent="0.25">
      <c r="A839" t="s">
        <v>1940</v>
      </c>
      <c r="B839">
        <v>0</v>
      </c>
      <c r="C839">
        <v>2.9777976830086299</v>
      </c>
      <c r="E839" s="5" t="s">
        <v>597</v>
      </c>
      <c r="F839" s="1" t="str">
        <f t="shared" si="39"/>
        <v>PROWASTE-rt3274</v>
      </c>
      <c r="G839" s="1">
        <f t="shared" si="40"/>
        <v>0</v>
      </c>
      <c r="H839" s="1">
        <f t="shared" si="41"/>
        <v>0</v>
      </c>
      <c r="I839" s="1" t="b">
        <f>OR(LEFT(Table2[[#This Row],[rxn]],4)="RXN-",Table2[[#This Row],[rxn]]="BIOSYN-BIODILAERO")</f>
        <v>0</v>
      </c>
      <c r="J839" s="1" t="str">
        <f>IF(Table2[[#This Row],[In GSM?]],_xlfn.TEXTAFTER(Table2[[#This Row],[rxn]],"RXN-",,,,"BIOMASS_RT_CLIM"),"")</f>
        <v/>
      </c>
      <c r="K839" s="1" t="str">
        <f>IF(Table2[[#This Row],[In GSM?]],_xlfn.TEXTBEFORE(SUBSTITUTE(Table2[[#This Row],[rxn name]],"_REV-","_FWD-"),"_FWD-",,,,Table2[[#This Row],[rxn name]]),"")</f>
        <v/>
      </c>
      <c r="L839" s="1" t="str">
        <f>IF(Table2[[#This Row],[In GSM?]],_xlfn.TEXTBEFORE(_xlfn.TEXTAFTER(Table2[[#This Row],[rxn name]],Table2[[#This Row],[b4 FWD/REV]]&amp;"_",,,,"FWD"),"-",,,,"FWD"),"")</f>
        <v/>
      </c>
      <c r="M839" s="1" t="str" cm="1">
        <f t="array" ref="M839">IF(Table2[[#This Row],[In GSM?]],_xlfn.SWITCH(Table2[[#This Row],[dir]],"FWD",Table2[[#This Row],[max]],"REV",-Table2[[#This Row],[min]])/1000,"")</f>
        <v/>
      </c>
      <c r="N839" s="1" t="str" cm="1">
        <f t="array" ref="N839">IF(Table2[[#This Row],[In GSM?]],_xlfn.SWITCH(Table2[[#This Row],[dir]],"FWD",Table2[[#This Row],[min]],"REV",-Table2[[#This Row],[max]])/1000,"")</f>
        <v/>
      </c>
      <c r="V839" s="5"/>
    </row>
    <row r="840" spans="1:22" ht="17" x14ac:dyDescent="0.25">
      <c r="A840" t="s">
        <v>1941</v>
      </c>
      <c r="B840">
        <v>0</v>
      </c>
      <c r="C840">
        <v>0</v>
      </c>
      <c r="E840" s="5" t="s">
        <v>598</v>
      </c>
      <c r="F840" s="1" t="str">
        <f t="shared" si="39"/>
        <v>PROWASTE-rt3278</v>
      </c>
      <c r="G840" s="1">
        <f t="shared" si="40"/>
        <v>0</v>
      </c>
      <c r="H840" s="1">
        <f t="shared" si="41"/>
        <v>0</v>
      </c>
      <c r="I840" s="1" t="b">
        <f>OR(LEFT(Table2[[#This Row],[rxn]],4)="RXN-",Table2[[#This Row],[rxn]]="BIOSYN-BIODILAERO")</f>
        <v>0</v>
      </c>
      <c r="J840" s="1" t="str">
        <f>IF(Table2[[#This Row],[In GSM?]],_xlfn.TEXTAFTER(Table2[[#This Row],[rxn]],"RXN-",,,,"BIOMASS_RT_CLIM"),"")</f>
        <v/>
      </c>
      <c r="K840" s="1" t="str">
        <f>IF(Table2[[#This Row],[In GSM?]],_xlfn.TEXTBEFORE(SUBSTITUTE(Table2[[#This Row],[rxn name]],"_REV-","_FWD-"),"_FWD-",,,,Table2[[#This Row],[rxn name]]),"")</f>
        <v/>
      </c>
      <c r="L840" s="1" t="str">
        <f>IF(Table2[[#This Row],[In GSM?]],_xlfn.TEXTBEFORE(_xlfn.TEXTAFTER(Table2[[#This Row],[rxn name]],Table2[[#This Row],[b4 FWD/REV]]&amp;"_",,,,"FWD"),"-",,,,"FWD"),"")</f>
        <v/>
      </c>
      <c r="M840" s="1" t="str" cm="1">
        <f t="array" ref="M840">IF(Table2[[#This Row],[In GSM?]],_xlfn.SWITCH(Table2[[#This Row],[dir]],"FWD",Table2[[#This Row],[max]],"REV",-Table2[[#This Row],[min]])/1000,"")</f>
        <v/>
      </c>
      <c r="N840" s="1" t="str" cm="1">
        <f t="array" ref="N840">IF(Table2[[#This Row],[In GSM?]],_xlfn.SWITCH(Table2[[#This Row],[dir]],"FWD",Table2[[#This Row],[min]],"REV",-Table2[[#This Row],[max]])/1000,"")</f>
        <v/>
      </c>
      <c r="V840" s="5"/>
    </row>
    <row r="841" spans="1:22" ht="17" x14ac:dyDescent="0.25">
      <c r="A841" t="s">
        <v>1942</v>
      </c>
      <c r="B841">
        <v>0</v>
      </c>
      <c r="C841">
        <v>3.0465507710720399</v>
      </c>
      <c r="E841" s="5" t="s">
        <v>599</v>
      </c>
      <c r="F841" s="1" t="str">
        <f t="shared" si="39"/>
        <v>PROWASTE-rt3279</v>
      </c>
      <c r="G841" s="1">
        <f t="shared" si="40"/>
        <v>0</v>
      </c>
      <c r="H841" s="1">
        <f t="shared" si="41"/>
        <v>0</v>
      </c>
      <c r="I841" s="1" t="b">
        <f>OR(LEFT(Table2[[#This Row],[rxn]],4)="RXN-",Table2[[#This Row],[rxn]]="BIOSYN-BIODILAERO")</f>
        <v>0</v>
      </c>
      <c r="J841" s="1" t="str">
        <f>IF(Table2[[#This Row],[In GSM?]],_xlfn.TEXTAFTER(Table2[[#This Row],[rxn]],"RXN-",,,,"BIOMASS_RT_CLIM"),"")</f>
        <v/>
      </c>
      <c r="K841" s="1" t="str">
        <f>IF(Table2[[#This Row],[In GSM?]],_xlfn.TEXTBEFORE(SUBSTITUTE(Table2[[#This Row],[rxn name]],"_REV-","_FWD-"),"_FWD-",,,,Table2[[#This Row],[rxn name]]),"")</f>
        <v/>
      </c>
      <c r="L841" s="1" t="str">
        <f>IF(Table2[[#This Row],[In GSM?]],_xlfn.TEXTBEFORE(_xlfn.TEXTAFTER(Table2[[#This Row],[rxn name]],Table2[[#This Row],[b4 FWD/REV]]&amp;"_",,,,"FWD"),"-",,,,"FWD"),"")</f>
        <v/>
      </c>
      <c r="M841" s="1" t="str" cm="1">
        <f t="array" ref="M841">IF(Table2[[#This Row],[In GSM?]],_xlfn.SWITCH(Table2[[#This Row],[dir]],"FWD",Table2[[#This Row],[max]],"REV",-Table2[[#This Row],[min]])/1000,"")</f>
        <v/>
      </c>
      <c r="N841" s="1" t="str" cm="1">
        <f t="array" ref="N841">IF(Table2[[#This Row],[In GSM?]],_xlfn.SWITCH(Table2[[#This Row],[dir]],"FWD",Table2[[#This Row],[min]],"REV",-Table2[[#This Row],[max]])/1000,"")</f>
        <v/>
      </c>
      <c r="V841" s="5"/>
    </row>
    <row r="842" spans="1:22" ht="17" x14ac:dyDescent="0.25">
      <c r="A842" t="s">
        <v>1943</v>
      </c>
      <c r="B842">
        <v>-3.0465507710720501</v>
      </c>
      <c r="C842">
        <v>0</v>
      </c>
      <c r="E842" s="5" t="s">
        <v>600</v>
      </c>
      <c r="F842" s="1" t="str">
        <f t="shared" si="39"/>
        <v>PROWASTE-rt3281_e</v>
      </c>
      <c r="G842" s="1">
        <f t="shared" si="40"/>
        <v>0</v>
      </c>
      <c r="H842" s="1">
        <f t="shared" si="41"/>
        <v>0</v>
      </c>
      <c r="I842" s="1" t="b">
        <f>OR(LEFT(Table2[[#This Row],[rxn]],4)="RXN-",Table2[[#This Row],[rxn]]="BIOSYN-BIODILAERO")</f>
        <v>0</v>
      </c>
      <c r="J842" s="1" t="str">
        <f>IF(Table2[[#This Row],[In GSM?]],_xlfn.TEXTAFTER(Table2[[#This Row],[rxn]],"RXN-",,,,"BIOMASS_RT_CLIM"),"")</f>
        <v/>
      </c>
      <c r="K842" s="1" t="str">
        <f>IF(Table2[[#This Row],[In GSM?]],_xlfn.TEXTBEFORE(SUBSTITUTE(Table2[[#This Row],[rxn name]],"_REV-","_FWD-"),"_FWD-",,,,Table2[[#This Row],[rxn name]]),"")</f>
        <v/>
      </c>
      <c r="L842" s="1" t="str">
        <f>IF(Table2[[#This Row],[In GSM?]],_xlfn.TEXTBEFORE(_xlfn.TEXTAFTER(Table2[[#This Row],[rxn name]],Table2[[#This Row],[b4 FWD/REV]]&amp;"_",,,,"FWD"),"-",,,,"FWD"),"")</f>
        <v/>
      </c>
      <c r="M842" s="1" t="str" cm="1">
        <f t="array" ref="M842">IF(Table2[[#This Row],[In GSM?]],_xlfn.SWITCH(Table2[[#This Row],[dir]],"FWD",Table2[[#This Row],[max]],"REV",-Table2[[#This Row],[min]])/1000,"")</f>
        <v/>
      </c>
      <c r="N842" s="1" t="str" cm="1">
        <f t="array" ref="N842">IF(Table2[[#This Row],[In GSM?]],_xlfn.SWITCH(Table2[[#This Row],[dir]],"FWD",Table2[[#This Row],[min]],"REV",-Table2[[#This Row],[max]])/1000,"")</f>
        <v/>
      </c>
      <c r="V842" s="5"/>
    </row>
    <row r="843" spans="1:22" ht="17" x14ac:dyDescent="0.25">
      <c r="A843" t="s">
        <v>1944</v>
      </c>
      <c r="B843">
        <v>0</v>
      </c>
      <c r="C843">
        <v>3.2299306328942001</v>
      </c>
      <c r="E843" s="5" t="s">
        <v>601</v>
      </c>
      <c r="F843" s="1" t="str">
        <f t="shared" si="39"/>
        <v>PROWASTE-rt3281_v</v>
      </c>
      <c r="G843" s="1">
        <f t="shared" si="40"/>
        <v>0</v>
      </c>
      <c r="H843" s="1">
        <f t="shared" si="41"/>
        <v>0</v>
      </c>
      <c r="I843" s="1" t="b">
        <f>OR(LEFT(Table2[[#This Row],[rxn]],4)="RXN-",Table2[[#This Row],[rxn]]="BIOSYN-BIODILAERO")</f>
        <v>0</v>
      </c>
      <c r="J843" s="1" t="str">
        <f>IF(Table2[[#This Row],[In GSM?]],_xlfn.TEXTAFTER(Table2[[#This Row],[rxn]],"RXN-",,,,"BIOMASS_RT_CLIM"),"")</f>
        <v/>
      </c>
      <c r="K843" s="1" t="str">
        <f>IF(Table2[[#This Row],[In GSM?]],_xlfn.TEXTBEFORE(SUBSTITUTE(Table2[[#This Row],[rxn name]],"_REV-","_FWD-"),"_FWD-",,,,Table2[[#This Row],[rxn name]]),"")</f>
        <v/>
      </c>
      <c r="L843" s="1" t="str">
        <f>IF(Table2[[#This Row],[In GSM?]],_xlfn.TEXTBEFORE(_xlfn.TEXTAFTER(Table2[[#This Row],[rxn name]],Table2[[#This Row],[b4 FWD/REV]]&amp;"_",,,,"FWD"),"-",,,,"FWD"),"")</f>
        <v/>
      </c>
      <c r="M843" s="1" t="str" cm="1">
        <f t="array" ref="M843">IF(Table2[[#This Row],[In GSM?]],_xlfn.SWITCH(Table2[[#This Row],[dir]],"FWD",Table2[[#This Row],[max]],"REV",-Table2[[#This Row],[min]])/1000,"")</f>
        <v/>
      </c>
      <c r="N843" s="1" t="str" cm="1">
        <f t="array" ref="N843">IF(Table2[[#This Row],[In GSM?]],_xlfn.SWITCH(Table2[[#This Row],[dir]],"FWD",Table2[[#This Row],[min]],"REV",-Table2[[#This Row],[max]])/1000,"")</f>
        <v/>
      </c>
      <c r="V843" s="5"/>
    </row>
    <row r="844" spans="1:22" ht="17" x14ac:dyDescent="0.25">
      <c r="A844" t="s">
        <v>1945</v>
      </c>
      <c r="B844">
        <v>0</v>
      </c>
      <c r="C844">
        <v>3.2299306328942001</v>
      </c>
      <c r="E844" s="5" t="s">
        <v>602</v>
      </c>
      <c r="F844" s="1" t="str">
        <f t="shared" si="39"/>
        <v>PROWASTE-rt3282</v>
      </c>
      <c r="G844" s="1">
        <f t="shared" si="40"/>
        <v>0</v>
      </c>
      <c r="H844" s="1">
        <f t="shared" si="41"/>
        <v>0</v>
      </c>
      <c r="I844" s="1" t="b">
        <f>OR(LEFT(Table2[[#This Row],[rxn]],4)="RXN-",Table2[[#This Row],[rxn]]="BIOSYN-BIODILAERO")</f>
        <v>0</v>
      </c>
      <c r="J844" s="1" t="str">
        <f>IF(Table2[[#This Row],[In GSM?]],_xlfn.TEXTAFTER(Table2[[#This Row],[rxn]],"RXN-",,,,"BIOMASS_RT_CLIM"),"")</f>
        <v/>
      </c>
      <c r="K844" s="1" t="str">
        <f>IF(Table2[[#This Row],[In GSM?]],_xlfn.TEXTBEFORE(SUBSTITUTE(Table2[[#This Row],[rxn name]],"_REV-","_FWD-"),"_FWD-",,,,Table2[[#This Row],[rxn name]]),"")</f>
        <v/>
      </c>
      <c r="L844" s="1" t="str">
        <f>IF(Table2[[#This Row],[In GSM?]],_xlfn.TEXTBEFORE(_xlfn.TEXTAFTER(Table2[[#This Row],[rxn name]],Table2[[#This Row],[b4 FWD/REV]]&amp;"_",,,,"FWD"),"-",,,,"FWD"),"")</f>
        <v/>
      </c>
      <c r="M844" s="1" t="str" cm="1">
        <f t="array" ref="M844">IF(Table2[[#This Row],[In GSM?]],_xlfn.SWITCH(Table2[[#This Row],[dir]],"FWD",Table2[[#This Row],[max]],"REV",-Table2[[#This Row],[min]])/1000,"")</f>
        <v/>
      </c>
      <c r="N844" s="1" t="str" cm="1">
        <f t="array" ref="N844">IF(Table2[[#This Row],[In GSM?]],_xlfn.SWITCH(Table2[[#This Row],[dir]],"FWD",Table2[[#This Row],[min]],"REV",-Table2[[#This Row],[max]])/1000,"")</f>
        <v/>
      </c>
      <c r="V844" s="5"/>
    </row>
    <row r="845" spans="1:22" ht="17" x14ac:dyDescent="0.25">
      <c r="A845" t="s">
        <v>1946</v>
      </c>
      <c r="B845">
        <v>0</v>
      </c>
      <c r="C845">
        <v>3.0465507710720598</v>
      </c>
      <c r="E845" s="5" t="s">
        <v>603</v>
      </c>
      <c r="F845" s="1" t="str">
        <f t="shared" si="39"/>
        <v>PROWASTE-rt3293</v>
      </c>
      <c r="G845" s="1">
        <f t="shared" si="40"/>
        <v>0</v>
      </c>
      <c r="H845" s="1">
        <f t="shared" si="41"/>
        <v>0</v>
      </c>
      <c r="I845" s="1" t="b">
        <f>OR(LEFT(Table2[[#This Row],[rxn]],4)="RXN-",Table2[[#This Row],[rxn]]="BIOSYN-BIODILAERO")</f>
        <v>0</v>
      </c>
      <c r="J845" s="1" t="str">
        <f>IF(Table2[[#This Row],[In GSM?]],_xlfn.TEXTAFTER(Table2[[#This Row],[rxn]],"RXN-",,,,"BIOMASS_RT_CLIM"),"")</f>
        <v/>
      </c>
      <c r="K845" s="1" t="str">
        <f>IF(Table2[[#This Row],[In GSM?]],_xlfn.TEXTBEFORE(SUBSTITUTE(Table2[[#This Row],[rxn name]],"_REV-","_FWD-"),"_FWD-",,,,Table2[[#This Row],[rxn name]]),"")</f>
        <v/>
      </c>
      <c r="L845" s="1" t="str">
        <f>IF(Table2[[#This Row],[In GSM?]],_xlfn.TEXTBEFORE(_xlfn.TEXTAFTER(Table2[[#This Row],[rxn name]],Table2[[#This Row],[b4 FWD/REV]]&amp;"_",,,,"FWD"),"-",,,,"FWD"),"")</f>
        <v/>
      </c>
      <c r="M845" s="1" t="str" cm="1">
        <f t="array" ref="M845">IF(Table2[[#This Row],[In GSM?]],_xlfn.SWITCH(Table2[[#This Row],[dir]],"FWD",Table2[[#This Row],[max]],"REV",-Table2[[#This Row],[min]])/1000,"")</f>
        <v/>
      </c>
      <c r="N845" s="1" t="str" cm="1">
        <f t="array" ref="N845">IF(Table2[[#This Row],[In GSM?]],_xlfn.SWITCH(Table2[[#This Row],[dir]],"FWD",Table2[[#This Row],[min]],"REV",-Table2[[#This Row],[max]])/1000,"")</f>
        <v/>
      </c>
      <c r="V845" s="5"/>
    </row>
    <row r="846" spans="1:22" ht="17" x14ac:dyDescent="0.25">
      <c r="A846" t="s">
        <v>1947</v>
      </c>
      <c r="B846">
        <v>0</v>
      </c>
      <c r="C846">
        <v>3.0465507710720598</v>
      </c>
      <c r="E846" s="5" t="s">
        <v>604</v>
      </c>
      <c r="F846" s="1" t="str">
        <f t="shared" si="39"/>
        <v>PROWASTE-rt3300</v>
      </c>
      <c r="G846" s="1">
        <f t="shared" si="40"/>
        <v>0</v>
      </c>
      <c r="H846" s="1">
        <f t="shared" si="41"/>
        <v>0</v>
      </c>
      <c r="I846" s="1" t="b">
        <f>OR(LEFT(Table2[[#This Row],[rxn]],4)="RXN-",Table2[[#This Row],[rxn]]="BIOSYN-BIODILAERO")</f>
        <v>0</v>
      </c>
      <c r="J846" s="1" t="str">
        <f>IF(Table2[[#This Row],[In GSM?]],_xlfn.TEXTAFTER(Table2[[#This Row],[rxn]],"RXN-",,,,"BIOMASS_RT_CLIM"),"")</f>
        <v/>
      </c>
      <c r="K846" s="1" t="str">
        <f>IF(Table2[[#This Row],[In GSM?]],_xlfn.TEXTBEFORE(SUBSTITUTE(Table2[[#This Row],[rxn name]],"_REV-","_FWD-"),"_FWD-",,,,Table2[[#This Row],[rxn name]]),"")</f>
        <v/>
      </c>
      <c r="L846" s="1" t="str">
        <f>IF(Table2[[#This Row],[In GSM?]],_xlfn.TEXTBEFORE(_xlfn.TEXTAFTER(Table2[[#This Row],[rxn name]],Table2[[#This Row],[b4 FWD/REV]]&amp;"_",,,,"FWD"),"-",,,,"FWD"),"")</f>
        <v/>
      </c>
      <c r="M846" s="1" t="str" cm="1">
        <f t="array" ref="M846">IF(Table2[[#This Row],[In GSM?]],_xlfn.SWITCH(Table2[[#This Row],[dir]],"FWD",Table2[[#This Row],[max]],"REV",-Table2[[#This Row],[min]])/1000,"")</f>
        <v/>
      </c>
      <c r="N846" s="1" t="str" cm="1">
        <f t="array" ref="N846">IF(Table2[[#This Row],[In GSM?]],_xlfn.SWITCH(Table2[[#This Row],[dir]],"FWD",Table2[[#This Row],[min]],"REV",-Table2[[#This Row],[max]])/1000,"")</f>
        <v/>
      </c>
      <c r="V846" s="5"/>
    </row>
    <row r="847" spans="1:22" ht="17" x14ac:dyDescent="0.25">
      <c r="A847" t="s">
        <v>1948</v>
      </c>
      <c r="B847">
        <v>0</v>
      </c>
      <c r="C847">
        <v>0</v>
      </c>
      <c r="E847" s="5" t="s">
        <v>605</v>
      </c>
      <c r="F847" s="1" t="str">
        <f t="shared" si="39"/>
        <v>PROWASTE-rt3311</v>
      </c>
      <c r="G847" s="1">
        <f t="shared" si="40"/>
        <v>0</v>
      </c>
      <c r="H847" s="1">
        <f t="shared" si="41"/>
        <v>0</v>
      </c>
      <c r="I847" s="1" t="b">
        <f>OR(LEFT(Table2[[#This Row],[rxn]],4)="RXN-",Table2[[#This Row],[rxn]]="BIOSYN-BIODILAERO")</f>
        <v>0</v>
      </c>
      <c r="J847" s="1" t="str">
        <f>IF(Table2[[#This Row],[In GSM?]],_xlfn.TEXTAFTER(Table2[[#This Row],[rxn]],"RXN-",,,,"BIOMASS_RT_CLIM"),"")</f>
        <v/>
      </c>
      <c r="K847" s="1" t="str">
        <f>IF(Table2[[#This Row],[In GSM?]],_xlfn.TEXTBEFORE(SUBSTITUTE(Table2[[#This Row],[rxn name]],"_REV-","_FWD-"),"_FWD-",,,,Table2[[#This Row],[rxn name]]),"")</f>
        <v/>
      </c>
      <c r="L847" s="1" t="str">
        <f>IF(Table2[[#This Row],[In GSM?]],_xlfn.TEXTBEFORE(_xlfn.TEXTAFTER(Table2[[#This Row],[rxn name]],Table2[[#This Row],[b4 FWD/REV]]&amp;"_",,,,"FWD"),"-",,,,"FWD"),"")</f>
        <v/>
      </c>
      <c r="M847" s="1" t="str" cm="1">
        <f t="array" ref="M847">IF(Table2[[#This Row],[In GSM?]],_xlfn.SWITCH(Table2[[#This Row],[dir]],"FWD",Table2[[#This Row],[max]],"REV",-Table2[[#This Row],[min]])/1000,"")</f>
        <v/>
      </c>
      <c r="N847" s="1" t="str" cm="1">
        <f t="array" ref="N847">IF(Table2[[#This Row],[In GSM?]],_xlfn.SWITCH(Table2[[#This Row],[dir]],"FWD",Table2[[#This Row],[min]],"REV",-Table2[[#This Row],[max]])/1000,"")</f>
        <v/>
      </c>
      <c r="V847" s="5"/>
    </row>
    <row r="848" spans="1:22" ht="17" x14ac:dyDescent="0.25">
      <c r="A848" t="s">
        <v>1949</v>
      </c>
      <c r="B848">
        <v>0</v>
      </c>
      <c r="C848">
        <v>4.2886052711851201</v>
      </c>
      <c r="E848" s="5" t="s">
        <v>606</v>
      </c>
      <c r="F848" s="1" t="str">
        <f t="shared" si="39"/>
        <v>PROWASTE-rt3313</v>
      </c>
      <c r="G848" s="1">
        <f t="shared" si="40"/>
        <v>0</v>
      </c>
      <c r="H848" s="1">
        <f t="shared" si="41"/>
        <v>0</v>
      </c>
      <c r="I848" s="1" t="b">
        <f>OR(LEFT(Table2[[#This Row],[rxn]],4)="RXN-",Table2[[#This Row],[rxn]]="BIOSYN-BIODILAERO")</f>
        <v>0</v>
      </c>
      <c r="J848" s="1" t="str">
        <f>IF(Table2[[#This Row],[In GSM?]],_xlfn.TEXTAFTER(Table2[[#This Row],[rxn]],"RXN-",,,,"BIOMASS_RT_CLIM"),"")</f>
        <v/>
      </c>
      <c r="K848" s="1" t="str">
        <f>IF(Table2[[#This Row],[In GSM?]],_xlfn.TEXTBEFORE(SUBSTITUTE(Table2[[#This Row],[rxn name]],"_REV-","_FWD-"),"_FWD-",,,,Table2[[#This Row],[rxn name]]),"")</f>
        <v/>
      </c>
      <c r="L848" s="1" t="str">
        <f>IF(Table2[[#This Row],[In GSM?]],_xlfn.TEXTBEFORE(_xlfn.TEXTAFTER(Table2[[#This Row],[rxn name]],Table2[[#This Row],[b4 FWD/REV]]&amp;"_",,,,"FWD"),"-",,,,"FWD"),"")</f>
        <v/>
      </c>
      <c r="M848" s="1" t="str" cm="1">
        <f t="array" ref="M848">IF(Table2[[#This Row],[In GSM?]],_xlfn.SWITCH(Table2[[#This Row],[dir]],"FWD",Table2[[#This Row],[max]],"REV",-Table2[[#This Row],[min]])/1000,"")</f>
        <v/>
      </c>
      <c r="N848" s="1" t="str" cm="1">
        <f t="array" ref="N848">IF(Table2[[#This Row],[In GSM?]],_xlfn.SWITCH(Table2[[#This Row],[dir]],"FWD",Table2[[#This Row],[min]],"REV",-Table2[[#This Row],[max]])/1000,"")</f>
        <v/>
      </c>
      <c r="V848" s="5"/>
    </row>
    <row r="849" spans="1:22" ht="17" x14ac:dyDescent="0.25">
      <c r="A849" t="s">
        <v>1950</v>
      </c>
      <c r="B849">
        <v>0</v>
      </c>
      <c r="C849">
        <v>4.0024799289767996</v>
      </c>
      <c r="E849" s="5" t="s">
        <v>607</v>
      </c>
      <c r="F849" s="1" t="str">
        <f t="shared" si="39"/>
        <v>PROWASTE-rt3314</v>
      </c>
      <c r="G849" s="1">
        <f t="shared" si="40"/>
        <v>0</v>
      </c>
      <c r="H849" s="1">
        <f t="shared" si="41"/>
        <v>0</v>
      </c>
      <c r="I849" s="1" t="b">
        <f>OR(LEFT(Table2[[#This Row],[rxn]],4)="RXN-",Table2[[#This Row],[rxn]]="BIOSYN-BIODILAERO")</f>
        <v>0</v>
      </c>
      <c r="J849" s="1" t="str">
        <f>IF(Table2[[#This Row],[In GSM?]],_xlfn.TEXTAFTER(Table2[[#This Row],[rxn]],"RXN-",,,,"BIOMASS_RT_CLIM"),"")</f>
        <v/>
      </c>
      <c r="K849" s="1" t="str">
        <f>IF(Table2[[#This Row],[In GSM?]],_xlfn.TEXTBEFORE(SUBSTITUTE(Table2[[#This Row],[rxn name]],"_REV-","_FWD-"),"_FWD-",,,,Table2[[#This Row],[rxn name]]),"")</f>
        <v/>
      </c>
      <c r="L849" s="1" t="str">
        <f>IF(Table2[[#This Row],[In GSM?]],_xlfn.TEXTBEFORE(_xlfn.TEXTAFTER(Table2[[#This Row],[rxn name]],Table2[[#This Row],[b4 FWD/REV]]&amp;"_",,,,"FWD"),"-",,,,"FWD"),"")</f>
        <v/>
      </c>
      <c r="M849" s="1" t="str" cm="1">
        <f t="array" ref="M849">IF(Table2[[#This Row],[In GSM?]],_xlfn.SWITCH(Table2[[#This Row],[dir]],"FWD",Table2[[#This Row],[max]],"REV",-Table2[[#This Row],[min]])/1000,"")</f>
        <v/>
      </c>
      <c r="N849" s="1" t="str" cm="1">
        <f t="array" ref="N849">IF(Table2[[#This Row],[In GSM?]],_xlfn.SWITCH(Table2[[#This Row],[dir]],"FWD",Table2[[#This Row],[min]],"REV",-Table2[[#This Row],[max]])/1000,"")</f>
        <v/>
      </c>
      <c r="V849" s="5"/>
    </row>
    <row r="850" spans="1:22" ht="17" x14ac:dyDescent="0.25">
      <c r="A850" t="s">
        <v>1951</v>
      </c>
      <c r="B850">
        <v>0</v>
      </c>
      <c r="C850">
        <v>3.1892386011692602</v>
      </c>
      <c r="E850" s="5" t="s">
        <v>608</v>
      </c>
      <c r="F850" s="1" t="str">
        <f t="shared" si="39"/>
        <v>PROWASTE-rt3318</v>
      </c>
      <c r="G850" s="1">
        <f t="shared" si="40"/>
        <v>0</v>
      </c>
      <c r="H850" s="1">
        <f t="shared" si="41"/>
        <v>0</v>
      </c>
      <c r="I850" s="1" t="b">
        <f>OR(LEFT(Table2[[#This Row],[rxn]],4)="RXN-",Table2[[#This Row],[rxn]]="BIOSYN-BIODILAERO")</f>
        <v>0</v>
      </c>
      <c r="J850" s="1" t="str">
        <f>IF(Table2[[#This Row],[In GSM?]],_xlfn.TEXTAFTER(Table2[[#This Row],[rxn]],"RXN-",,,,"BIOMASS_RT_CLIM"),"")</f>
        <v/>
      </c>
      <c r="K850" s="1" t="str">
        <f>IF(Table2[[#This Row],[In GSM?]],_xlfn.TEXTBEFORE(SUBSTITUTE(Table2[[#This Row],[rxn name]],"_REV-","_FWD-"),"_FWD-",,,,Table2[[#This Row],[rxn name]]),"")</f>
        <v/>
      </c>
      <c r="L850" s="1" t="str">
        <f>IF(Table2[[#This Row],[In GSM?]],_xlfn.TEXTBEFORE(_xlfn.TEXTAFTER(Table2[[#This Row],[rxn name]],Table2[[#This Row],[b4 FWD/REV]]&amp;"_",,,,"FWD"),"-",,,,"FWD"),"")</f>
        <v/>
      </c>
      <c r="M850" s="1" t="str" cm="1">
        <f t="array" ref="M850">IF(Table2[[#This Row],[In GSM?]],_xlfn.SWITCH(Table2[[#This Row],[dir]],"FWD",Table2[[#This Row],[max]],"REV",-Table2[[#This Row],[min]])/1000,"")</f>
        <v/>
      </c>
      <c r="N850" s="1" t="str" cm="1">
        <f t="array" ref="N850">IF(Table2[[#This Row],[In GSM?]],_xlfn.SWITCH(Table2[[#This Row],[dir]],"FWD",Table2[[#This Row],[min]],"REV",-Table2[[#This Row],[max]])/1000,"")</f>
        <v/>
      </c>
      <c r="V850" s="5"/>
    </row>
    <row r="851" spans="1:22" ht="17" x14ac:dyDescent="0.25">
      <c r="A851" t="s">
        <v>1952</v>
      </c>
      <c r="B851">
        <v>0</v>
      </c>
      <c r="C851">
        <v>5.0261724962534897</v>
      </c>
      <c r="E851" s="5" t="s">
        <v>609</v>
      </c>
      <c r="F851" s="1" t="str">
        <f t="shared" si="39"/>
        <v>PROWASTE-rt3333</v>
      </c>
      <c r="G851" s="1">
        <f t="shared" si="40"/>
        <v>0</v>
      </c>
      <c r="H851" s="1">
        <f t="shared" si="41"/>
        <v>0</v>
      </c>
      <c r="I851" s="1" t="b">
        <f>OR(LEFT(Table2[[#This Row],[rxn]],4)="RXN-",Table2[[#This Row],[rxn]]="BIOSYN-BIODILAERO")</f>
        <v>0</v>
      </c>
      <c r="J851" s="1" t="str">
        <f>IF(Table2[[#This Row],[In GSM?]],_xlfn.TEXTAFTER(Table2[[#This Row],[rxn]],"RXN-",,,,"BIOMASS_RT_CLIM"),"")</f>
        <v/>
      </c>
      <c r="K851" s="1" t="str">
        <f>IF(Table2[[#This Row],[In GSM?]],_xlfn.TEXTBEFORE(SUBSTITUTE(Table2[[#This Row],[rxn name]],"_REV-","_FWD-"),"_FWD-",,,,Table2[[#This Row],[rxn name]]),"")</f>
        <v/>
      </c>
      <c r="L851" s="1" t="str">
        <f>IF(Table2[[#This Row],[In GSM?]],_xlfn.TEXTBEFORE(_xlfn.TEXTAFTER(Table2[[#This Row],[rxn name]],Table2[[#This Row],[b4 FWD/REV]]&amp;"_",,,,"FWD"),"-",,,,"FWD"),"")</f>
        <v/>
      </c>
      <c r="M851" s="1" t="str" cm="1">
        <f t="array" ref="M851">IF(Table2[[#This Row],[In GSM?]],_xlfn.SWITCH(Table2[[#This Row],[dir]],"FWD",Table2[[#This Row],[max]],"REV",-Table2[[#This Row],[min]])/1000,"")</f>
        <v/>
      </c>
      <c r="N851" s="1" t="str" cm="1">
        <f t="array" ref="N851">IF(Table2[[#This Row],[In GSM?]],_xlfn.SWITCH(Table2[[#This Row],[dir]],"FWD",Table2[[#This Row],[min]],"REV",-Table2[[#This Row],[max]])/1000,"")</f>
        <v/>
      </c>
      <c r="V851" s="5"/>
    </row>
    <row r="852" spans="1:22" ht="17" x14ac:dyDescent="0.25">
      <c r="A852" t="s">
        <v>1953</v>
      </c>
      <c r="B852">
        <v>0</v>
      </c>
      <c r="C852">
        <v>0</v>
      </c>
      <c r="E852" s="5" t="s">
        <v>610</v>
      </c>
      <c r="F852" s="1" t="str">
        <f t="shared" si="39"/>
        <v>PROWASTE-rt3334</v>
      </c>
      <c r="G852" s="1">
        <f t="shared" si="40"/>
        <v>0</v>
      </c>
      <c r="H852" s="1">
        <f t="shared" si="41"/>
        <v>0</v>
      </c>
      <c r="I852" s="1" t="b">
        <f>OR(LEFT(Table2[[#This Row],[rxn]],4)="RXN-",Table2[[#This Row],[rxn]]="BIOSYN-BIODILAERO")</f>
        <v>0</v>
      </c>
      <c r="J852" s="1" t="str">
        <f>IF(Table2[[#This Row],[In GSM?]],_xlfn.TEXTAFTER(Table2[[#This Row],[rxn]],"RXN-",,,,"BIOMASS_RT_CLIM"),"")</f>
        <v/>
      </c>
      <c r="K852" s="1" t="str">
        <f>IF(Table2[[#This Row],[In GSM?]],_xlfn.TEXTBEFORE(SUBSTITUTE(Table2[[#This Row],[rxn name]],"_REV-","_FWD-"),"_FWD-",,,,Table2[[#This Row],[rxn name]]),"")</f>
        <v/>
      </c>
      <c r="L852" s="1" t="str">
        <f>IF(Table2[[#This Row],[In GSM?]],_xlfn.TEXTBEFORE(_xlfn.TEXTAFTER(Table2[[#This Row],[rxn name]],Table2[[#This Row],[b4 FWD/REV]]&amp;"_",,,,"FWD"),"-",,,,"FWD"),"")</f>
        <v/>
      </c>
      <c r="M852" s="1" t="str" cm="1">
        <f t="array" ref="M852">IF(Table2[[#This Row],[In GSM?]],_xlfn.SWITCH(Table2[[#This Row],[dir]],"FWD",Table2[[#This Row],[max]],"REV",-Table2[[#This Row],[min]])/1000,"")</f>
        <v/>
      </c>
      <c r="N852" s="1" t="str" cm="1">
        <f t="array" ref="N852">IF(Table2[[#This Row],[In GSM?]],_xlfn.SWITCH(Table2[[#This Row],[dir]],"FWD",Table2[[#This Row],[min]],"REV",-Table2[[#This Row],[max]])/1000,"")</f>
        <v/>
      </c>
      <c r="V852" s="5"/>
    </row>
    <row r="853" spans="1:22" ht="17" x14ac:dyDescent="0.25">
      <c r="A853" t="s">
        <v>1954</v>
      </c>
      <c r="B853">
        <v>-5.0261724962534702</v>
      </c>
      <c r="C853">
        <v>0</v>
      </c>
      <c r="E853" s="5" t="s">
        <v>611</v>
      </c>
      <c r="F853" s="1" t="str">
        <f t="shared" si="39"/>
        <v>PROWASTE-rt3348</v>
      </c>
      <c r="G853" s="1">
        <f t="shared" si="40"/>
        <v>0</v>
      </c>
      <c r="H853" s="1">
        <f t="shared" si="41"/>
        <v>0</v>
      </c>
      <c r="I853" s="1" t="b">
        <f>OR(LEFT(Table2[[#This Row],[rxn]],4)="RXN-",Table2[[#This Row],[rxn]]="BIOSYN-BIODILAERO")</f>
        <v>0</v>
      </c>
      <c r="J853" s="1" t="str">
        <f>IF(Table2[[#This Row],[In GSM?]],_xlfn.TEXTAFTER(Table2[[#This Row],[rxn]],"RXN-",,,,"BIOMASS_RT_CLIM"),"")</f>
        <v/>
      </c>
      <c r="K853" s="1" t="str">
        <f>IF(Table2[[#This Row],[In GSM?]],_xlfn.TEXTBEFORE(SUBSTITUTE(Table2[[#This Row],[rxn name]],"_REV-","_FWD-"),"_FWD-",,,,Table2[[#This Row],[rxn name]]),"")</f>
        <v/>
      </c>
      <c r="L853" s="1" t="str">
        <f>IF(Table2[[#This Row],[In GSM?]],_xlfn.TEXTBEFORE(_xlfn.TEXTAFTER(Table2[[#This Row],[rxn name]],Table2[[#This Row],[b4 FWD/REV]]&amp;"_",,,,"FWD"),"-",,,,"FWD"),"")</f>
        <v/>
      </c>
      <c r="M853" s="1" t="str" cm="1">
        <f t="array" ref="M853">IF(Table2[[#This Row],[In GSM?]],_xlfn.SWITCH(Table2[[#This Row],[dir]],"FWD",Table2[[#This Row],[max]],"REV",-Table2[[#This Row],[min]])/1000,"")</f>
        <v/>
      </c>
      <c r="N853" s="1" t="str" cm="1">
        <f t="array" ref="N853">IF(Table2[[#This Row],[In GSM?]],_xlfn.SWITCH(Table2[[#This Row],[dir]],"FWD",Table2[[#This Row],[min]],"REV",-Table2[[#This Row],[max]])/1000,"")</f>
        <v/>
      </c>
      <c r="V853" s="5"/>
    </row>
    <row r="854" spans="1:22" ht="17" x14ac:dyDescent="0.25">
      <c r="A854" t="s">
        <v>1955</v>
      </c>
      <c r="B854">
        <v>0</v>
      </c>
      <c r="C854">
        <v>0</v>
      </c>
      <c r="E854" s="5" t="s">
        <v>612</v>
      </c>
      <c r="F854" s="1" t="str">
        <f t="shared" si="39"/>
        <v>PROWASTE-rt3355</v>
      </c>
      <c r="G854" s="1">
        <f t="shared" si="40"/>
        <v>0</v>
      </c>
      <c r="H854" s="1">
        <f t="shared" si="41"/>
        <v>0</v>
      </c>
      <c r="I854" s="1" t="b">
        <f>OR(LEFT(Table2[[#This Row],[rxn]],4)="RXN-",Table2[[#This Row],[rxn]]="BIOSYN-BIODILAERO")</f>
        <v>0</v>
      </c>
      <c r="J854" s="1" t="str">
        <f>IF(Table2[[#This Row],[In GSM?]],_xlfn.TEXTAFTER(Table2[[#This Row],[rxn]],"RXN-",,,,"BIOMASS_RT_CLIM"),"")</f>
        <v/>
      </c>
      <c r="K854" s="1" t="str">
        <f>IF(Table2[[#This Row],[In GSM?]],_xlfn.TEXTBEFORE(SUBSTITUTE(Table2[[#This Row],[rxn name]],"_REV-","_FWD-"),"_FWD-",,,,Table2[[#This Row],[rxn name]]),"")</f>
        <v/>
      </c>
      <c r="L854" s="1" t="str">
        <f>IF(Table2[[#This Row],[In GSM?]],_xlfn.TEXTBEFORE(_xlfn.TEXTAFTER(Table2[[#This Row],[rxn name]],Table2[[#This Row],[b4 FWD/REV]]&amp;"_",,,,"FWD"),"-",,,,"FWD"),"")</f>
        <v/>
      </c>
      <c r="M854" s="1" t="str" cm="1">
        <f t="array" ref="M854">IF(Table2[[#This Row],[In GSM?]],_xlfn.SWITCH(Table2[[#This Row],[dir]],"FWD",Table2[[#This Row],[max]],"REV",-Table2[[#This Row],[min]])/1000,"")</f>
        <v/>
      </c>
      <c r="N854" s="1" t="str" cm="1">
        <f t="array" ref="N854">IF(Table2[[#This Row],[In GSM?]],_xlfn.SWITCH(Table2[[#This Row],[dir]],"FWD",Table2[[#This Row],[min]],"REV",-Table2[[#This Row],[max]])/1000,"")</f>
        <v/>
      </c>
      <c r="V854" s="5"/>
    </row>
    <row r="855" spans="1:22" ht="17" x14ac:dyDescent="0.25">
      <c r="A855" t="s">
        <v>1956</v>
      </c>
      <c r="B855">
        <v>0</v>
      </c>
      <c r="C855">
        <v>0</v>
      </c>
      <c r="E855" s="5" t="s">
        <v>613</v>
      </c>
      <c r="F855" s="1" t="str">
        <f t="shared" si="39"/>
        <v>PROWASTE-rt3356</v>
      </c>
      <c r="G855" s="1">
        <f t="shared" si="40"/>
        <v>0</v>
      </c>
      <c r="H855" s="1">
        <f t="shared" si="41"/>
        <v>0</v>
      </c>
      <c r="I855" s="1" t="b">
        <f>OR(LEFT(Table2[[#This Row],[rxn]],4)="RXN-",Table2[[#This Row],[rxn]]="BIOSYN-BIODILAERO")</f>
        <v>0</v>
      </c>
      <c r="J855" s="1" t="str">
        <f>IF(Table2[[#This Row],[In GSM?]],_xlfn.TEXTAFTER(Table2[[#This Row],[rxn]],"RXN-",,,,"BIOMASS_RT_CLIM"),"")</f>
        <v/>
      </c>
      <c r="K855" s="1" t="str">
        <f>IF(Table2[[#This Row],[In GSM?]],_xlfn.TEXTBEFORE(SUBSTITUTE(Table2[[#This Row],[rxn name]],"_REV-","_FWD-"),"_FWD-",,,,Table2[[#This Row],[rxn name]]),"")</f>
        <v/>
      </c>
      <c r="L855" s="1" t="str">
        <f>IF(Table2[[#This Row],[In GSM?]],_xlfn.TEXTBEFORE(_xlfn.TEXTAFTER(Table2[[#This Row],[rxn name]],Table2[[#This Row],[b4 FWD/REV]]&amp;"_",,,,"FWD"),"-",,,,"FWD"),"")</f>
        <v/>
      </c>
      <c r="M855" s="1" t="str" cm="1">
        <f t="array" ref="M855">IF(Table2[[#This Row],[In GSM?]],_xlfn.SWITCH(Table2[[#This Row],[dir]],"FWD",Table2[[#This Row],[max]],"REV",-Table2[[#This Row],[min]])/1000,"")</f>
        <v/>
      </c>
      <c r="N855" s="1" t="str" cm="1">
        <f t="array" ref="N855">IF(Table2[[#This Row],[In GSM?]],_xlfn.SWITCH(Table2[[#This Row],[dir]],"FWD",Table2[[#This Row],[min]],"REV",-Table2[[#This Row],[max]])/1000,"")</f>
        <v/>
      </c>
      <c r="V855" s="5"/>
    </row>
    <row r="856" spans="1:22" ht="17" x14ac:dyDescent="0.25">
      <c r="A856" t="s">
        <v>1957</v>
      </c>
      <c r="B856">
        <v>0</v>
      </c>
      <c r="C856">
        <v>0</v>
      </c>
      <c r="E856" s="5" t="s">
        <v>614</v>
      </c>
      <c r="F856" s="1" t="str">
        <f t="shared" si="39"/>
        <v>PROWASTE-rt3373</v>
      </c>
      <c r="G856" s="1">
        <f t="shared" si="40"/>
        <v>0</v>
      </c>
      <c r="H856" s="1">
        <f t="shared" si="41"/>
        <v>0</v>
      </c>
      <c r="I856" s="1" t="b">
        <f>OR(LEFT(Table2[[#This Row],[rxn]],4)="RXN-",Table2[[#This Row],[rxn]]="BIOSYN-BIODILAERO")</f>
        <v>0</v>
      </c>
      <c r="J856" s="1" t="str">
        <f>IF(Table2[[#This Row],[In GSM?]],_xlfn.TEXTAFTER(Table2[[#This Row],[rxn]],"RXN-",,,,"BIOMASS_RT_CLIM"),"")</f>
        <v/>
      </c>
      <c r="K856" s="1" t="str">
        <f>IF(Table2[[#This Row],[In GSM?]],_xlfn.TEXTBEFORE(SUBSTITUTE(Table2[[#This Row],[rxn name]],"_REV-","_FWD-"),"_FWD-",,,,Table2[[#This Row],[rxn name]]),"")</f>
        <v/>
      </c>
      <c r="L856" s="1" t="str">
        <f>IF(Table2[[#This Row],[In GSM?]],_xlfn.TEXTBEFORE(_xlfn.TEXTAFTER(Table2[[#This Row],[rxn name]],Table2[[#This Row],[b4 FWD/REV]]&amp;"_",,,,"FWD"),"-",,,,"FWD"),"")</f>
        <v/>
      </c>
      <c r="M856" s="1" t="str" cm="1">
        <f t="array" ref="M856">IF(Table2[[#This Row],[In GSM?]],_xlfn.SWITCH(Table2[[#This Row],[dir]],"FWD",Table2[[#This Row],[max]],"REV",-Table2[[#This Row],[min]])/1000,"")</f>
        <v/>
      </c>
      <c r="N856" s="1" t="str" cm="1">
        <f t="array" ref="N856">IF(Table2[[#This Row],[In GSM?]],_xlfn.SWITCH(Table2[[#This Row],[dir]],"FWD",Table2[[#This Row],[min]],"REV",-Table2[[#This Row],[max]])/1000,"")</f>
        <v/>
      </c>
      <c r="V856" s="5"/>
    </row>
    <row r="857" spans="1:22" ht="17" x14ac:dyDescent="0.25">
      <c r="A857" t="s">
        <v>1958</v>
      </c>
      <c r="B857">
        <v>0</v>
      </c>
      <c r="C857">
        <v>0</v>
      </c>
      <c r="E857" s="5" t="s">
        <v>615</v>
      </c>
      <c r="F857" s="1" t="str">
        <f t="shared" si="39"/>
        <v>PROWASTE-rt3377</v>
      </c>
      <c r="G857" s="1">
        <f t="shared" si="40"/>
        <v>0</v>
      </c>
      <c r="H857" s="1">
        <f t="shared" si="41"/>
        <v>0</v>
      </c>
      <c r="I857" s="1" t="b">
        <f>OR(LEFT(Table2[[#This Row],[rxn]],4)="RXN-",Table2[[#This Row],[rxn]]="BIOSYN-BIODILAERO")</f>
        <v>0</v>
      </c>
      <c r="J857" s="1" t="str">
        <f>IF(Table2[[#This Row],[In GSM?]],_xlfn.TEXTAFTER(Table2[[#This Row],[rxn]],"RXN-",,,,"BIOMASS_RT_CLIM"),"")</f>
        <v/>
      </c>
      <c r="K857" s="1" t="str">
        <f>IF(Table2[[#This Row],[In GSM?]],_xlfn.TEXTBEFORE(SUBSTITUTE(Table2[[#This Row],[rxn name]],"_REV-","_FWD-"),"_FWD-",,,,Table2[[#This Row],[rxn name]]),"")</f>
        <v/>
      </c>
      <c r="L857" s="1" t="str">
        <f>IF(Table2[[#This Row],[In GSM?]],_xlfn.TEXTBEFORE(_xlfn.TEXTAFTER(Table2[[#This Row],[rxn name]],Table2[[#This Row],[b4 FWD/REV]]&amp;"_",,,,"FWD"),"-",,,,"FWD"),"")</f>
        <v/>
      </c>
      <c r="M857" s="1" t="str" cm="1">
        <f t="array" ref="M857">IF(Table2[[#This Row],[In GSM?]],_xlfn.SWITCH(Table2[[#This Row],[dir]],"FWD",Table2[[#This Row],[max]],"REV",-Table2[[#This Row],[min]])/1000,"")</f>
        <v/>
      </c>
      <c r="N857" s="1" t="str" cm="1">
        <f t="array" ref="N857">IF(Table2[[#This Row],[In GSM?]],_xlfn.SWITCH(Table2[[#This Row],[dir]],"FWD",Table2[[#This Row],[min]],"REV",-Table2[[#This Row],[max]])/1000,"")</f>
        <v/>
      </c>
      <c r="V857" s="5"/>
    </row>
    <row r="858" spans="1:22" ht="17" x14ac:dyDescent="0.25">
      <c r="A858" t="s">
        <v>1959</v>
      </c>
      <c r="B858">
        <v>-3.1663993458584998</v>
      </c>
      <c r="C858">
        <v>0</v>
      </c>
      <c r="E858" s="5" t="s">
        <v>616</v>
      </c>
      <c r="F858" s="1" t="str">
        <f t="shared" si="39"/>
        <v>PROWASTE-rt3378</v>
      </c>
      <c r="G858" s="1">
        <f t="shared" si="40"/>
        <v>0</v>
      </c>
      <c r="H858" s="1">
        <f t="shared" si="41"/>
        <v>0</v>
      </c>
      <c r="I858" s="1" t="b">
        <f>OR(LEFT(Table2[[#This Row],[rxn]],4)="RXN-",Table2[[#This Row],[rxn]]="BIOSYN-BIODILAERO")</f>
        <v>0</v>
      </c>
      <c r="J858" s="1" t="str">
        <f>IF(Table2[[#This Row],[In GSM?]],_xlfn.TEXTAFTER(Table2[[#This Row],[rxn]],"RXN-",,,,"BIOMASS_RT_CLIM"),"")</f>
        <v/>
      </c>
      <c r="K858" s="1" t="str">
        <f>IF(Table2[[#This Row],[In GSM?]],_xlfn.TEXTBEFORE(SUBSTITUTE(Table2[[#This Row],[rxn name]],"_REV-","_FWD-"),"_FWD-",,,,Table2[[#This Row],[rxn name]]),"")</f>
        <v/>
      </c>
      <c r="L858" s="1" t="str">
        <f>IF(Table2[[#This Row],[In GSM?]],_xlfn.TEXTBEFORE(_xlfn.TEXTAFTER(Table2[[#This Row],[rxn name]],Table2[[#This Row],[b4 FWD/REV]]&amp;"_",,,,"FWD"),"-",,,,"FWD"),"")</f>
        <v/>
      </c>
      <c r="M858" s="1" t="str" cm="1">
        <f t="array" ref="M858">IF(Table2[[#This Row],[In GSM?]],_xlfn.SWITCH(Table2[[#This Row],[dir]],"FWD",Table2[[#This Row],[max]],"REV",-Table2[[#This Row],[min]])/1000,"")</f>
        <v/>
      </c>
      <c r="N858" s="1" t="str" cm="1">
        <f t="array" ref="N858">IF(Table2[[#This Row],[In GSM?]],_xlfn.SWITCH(Table2[[#This Row],[dir]],"FWD",Table2[[#This Row],[min]],"REV",-Table2[[#This Row],[max]])/1000,"")</f>
        <v/>
      </c>
      <c r="V858" s="5"/>
    </row>
    <row r="859" spans="1:22" ht="17" x14ac:dyDescent="0.25">
      <c r="A859" t="s">
        <v>1960</v>
      </c>
      <c r="B859">
        <v>0</v>
      </c>
      <c r="C859">
        <v>0</v>
      </c>
      <c r="E859" s="5" t="s">
        <v>617</v>
      </c>
      <c r="F859" s="1" t="str">
        <f t="shared" si="39"/>
        <v>PROWASTE-rt3384</v>
      </c>
      <c r="G859" s="1">
        <f t="shared" si="40"/>
        <v>0</v>
      </c>
      <c r="H859" s="1">
        <f t="shared" si="41"/>
        <v>0</v>
      </c>
      <c r="I859" s="1" t="b">
        <f>OR(LEFT(Table2[[#This Row],[rxn]],4)="RXN-",Table2[[#This Row],[rxn]]="BIOSYN-BIODILAERO")</f>
        <v>0</v>
      </c>
      <c r="J859" s="1" t="str">
        <f>IF(Table2[[#This Row],[In GSM?]],_xlfn.TEXTAFTER(Table2[[#This Row],[rxn]],"RXN-",,,,"BIOMASS_RT_CLIM"),"")</f>
        <v/>
      </c>
      <c r="K859" s="1" t="str">
        <f>IF(Table2[[#This Row],[In GSM?]],_xlfn.TEXTBEFORE(SUBSTITUTE(Table2[[#This Row],[rxn name]],"_REV-","_FWD-"),"_FWD-",,,,Table2[[#This Row],[rxn name]]),"")</f>
        <v/>
      </c>
      <c r="L859" s="1" t="str">
        <f>IF(Table2[[#This Row],[In GSM?]],_xlfn.TEXTBEFORE(_xlfn.TEXTAFTER(Table2[[#This Row],[rxn name]],Table2[[#This Row],[b4 FWD/REV]]&amp;"_",,,,"FWD"),"-",,,,"FWD"),"")</f>
        <v/>
      </c>
      <c r="M859" s="1" t="str" cm="1">
        <f t="array" ref="M859">IF(Table2[[#This Row],[In GSM?]],_xlfn.SWITCH(Table2[[#This Row],[dir]],"FWD",Table2[[#This Row],[max]],"REV",-Table2[[#This Row],[min]])/1000,"")</f>
        <v/>
      </c>
      <c r="N859" s="1" t="str" cm="1">
        <f t="array" ref="N859">IF(Table2[[#This Row],[In GSM?]],_xlfn.SWITCH(Table2[[#This Row],[dir]],"FWD",Table2[[#This Row],[min]],"REV",-Table2[[#This Row],[max]])/1000,"")</f>
        <v/>
      </c>
      <c r="V859" s="5"/>
    </row>
    <row r="860" spans="1:22" ht="17" x14ac:dyDescent="0.25">
      <c r="A860" t="s">
        <v>1961</v>
      </c>
      <c r="B860">
        <v>0</v>
      </c>
      <c r="C860">
        <v>0</v>
      </c>
      <c r="E860" s="5" t="s">
        <v>618</v>
      </c>
      <c r="F860" s="1" t="str">
        <f t="shared" si="39"/>
        <v>PROWASTE-rt3387</v>
      </c>
      <c r="G860" s="1">
        <f t="shared" si="40"/>
        <v>0</v>
      </c>
      <c r="H860" s="1">
        <f t="shared" si="41"/>
        <v>0</v>
      </c>
      <c r="I860" s="1" t="b">
        <f>OR(LEFT(Table2[[#This Row],[rxn]],4)="RXN-",Table2[[#This Row],[rxn]]="BIOSYN-BIODILAERO")</f>
        <v>0</v>
      </c>
      <c r="J860" s="1" t="str">
        <f>IF(Table2[[#This Row],[In GSM?]],_xlfn.TEXTAFTER(Table2[[#This Row],[rxn]],"RXN-",,,,"BIOMASS_RT_CLIM"),"")</f>
        <v/>
      </c>
      <c r="K860" s="1" t="str">
        <f>IF(Table2[[#This Row],[In GSM?]],_xlfn.TEXTBEFORE(SUBSTITUTE(Table2[[#This Row],[rxn name]],"_REV-","_FWD-"),"_FWD-",,,,Table2[[#This Row],[rxn name]]),"")</f>
        <v/>
      </c>
      <c r="L860" s="1" t="str">
        <f>IF(Table2[[#This Row],[In GSM?]],_xlfn.TEXTBEFORE(_xlfn.TEXTAFTER(Table2[[#This Row],[rxn name]],Table2[[#This Row],[b4 FWD/REV]]&amp;"_",,,,"FWD"),"-",,,,"FWD"),"")</f>
        <v/>
      </c>
      <c r="M860" s="1" t="str" cm="1">
        <f t="array" ref="M860">IF(Table2[[#This Row],[In GSM?]],_xlfn.SWITCH(Table2[[#This Row],[dir]],"FWD",Table2[[#This Row],[max]],"REV",-Table2[[#This Row],[min]])/1000,"")</f>
        <v/>
      </c>
      <c r="N860" s="1" t="str" cm="1">
        <f t="array" ref="N860">IF(Table2[[#This Row],[In GSM?]],_xlfn.SWITCH(Table2[[#This Row],[dir]],"FWD",Table2[[#This Row],[min]],"REV",-Table2[[#This Row],[max]])/1000,"")</f>
        <v/>
      </c>
      <c r="V860" s="5"/>
    </row>
    <row r="861" spans="1:22" ht="17" x14ac:dyDescent="0.25">
      <c r="A861" t="s">
        <v>1962</v>
      </c>
      <c r="B861">
        <v>0</v>
      </c>
      <c r="C861">
        <v>0</v>
      </c>
      <c r="E861" s="5" t="s">
        <v>619</v>
      </c>
      <c r="F861" s="1" t="str">
        <f t="shared" si="39"/>
        <v>PROWASTE-rt3388</v>
      </c>
      <c r="G861" s="1">
        <f t="shared" si="40"/>
        <v>0</v>
      </c>
      <c r="H861" s="1">
        <f t="shared" si="41"/>
        <v>0</v>
      </c>
      <c r="I861" s="1" t="b">
        <f>OR(LEFT(Table2[[#This Row],[rxn]],4)="RXN-",Table2[[#This Row],[rxn]]="BIOSYN-BIODILAERO")</f>
        <v>0</v>
      </c>
      <c r="J861" s="1" t="str">
        <f>IF(Table2[[#This Row],[In GSM?]],_xlfn.TEXTAFTER(Table2[[#This Row],[rxn]],"RXN-",,,,"BIOMASS_RT_CLIM"),"")</f>
        <v/>
      </c>
      <c r="K861" s="1" t="str">
        <f>IF(Table2[[#This Row],[In GSM?]],_xlfn.TEXTBEFORE(SUBSTITUTE(Table2[[#This Row],[rxn name]],"_REV-","_FWD-"),"_FWD-",,,,Table2[[#This Row],[rxn name]]),"")</f>
        <v/>
      </c>
      <c r="L861" s="1" t="str">
        <f>IF(Table2[[#This Row],[In GSM?]],_xlfn.TEXTBEFORE(_xlfn.TEXTAFTER(Table2[[#This Row],[rxn name]],Table2[[#This Row],[b4 FWD/REV]]&amp;"_",,,,"FWD"),"-",,,,"FWD"),"")</f>
        <v/>
      </c>
      <c r="M861" s="1" t="str" cm="1">
        <f t="array" ref="M861">IF(Table2[[#This Row],[In GSM?]],_xlfn.SWITCH(Table2[[#This Row],[dir]],"FWD",Table2[[#This Row],[max]],"REV",-Table2[[#This Row],[min]])/1000,"")</f>
        <v/>
      </c>
      <c r="N861" s="1" t="str" cm="1">
        <f t="array" ref="N861">IF(Table2[[#This Row],[In GSM?]],_xlfn.SWITCH(Table2[[#This Row],[dir]],"FWD",Table2[[#This Row],[min]],"REV",-Table2[[#This Row],[max]])/1000,"")</f>
        <v/>
      </c>
      <c r="V861" s="5"/>
    </row>
    <row r="862" spans="1:22" ht="17" x14ac:dyDescent="0.25">
      <c r="A862" t="s">
        <v>1963</v>
      </c>
      <c r="B862">
        <v>0</v>
      </c>
      <c r="C862">
        <v>0</v>
      </c>
      <c r="E862" s="5" t="s">
        <v>620</v>
      </c>
      <c r="F862" s="1" t="str">
        <f t="shared" si="39"/>
        <v>PROWASTE-rt3401</v>
      </c>
      <c r="G862" s="1">
        <f t="shared" si="40"/>
        <v>0</v>
      </c>
      <c r="H862" s="1">
        <f t="shared" si="41"/>
        <v>0</v>
      </c>
      <c r="I862" s="1" t="b">
        <f>OR(LEFT(Table2[[#This Row],[rxn]],4)="RXN-",Table2[[#This Row],[rxn]]="BIOSYN-BIODILAERO")</f>
        <v>0</v>
      </c>
      <c r="J862" s="1" t="str">
        <f>IF(Table2[[#This Row],[In GSM?]],_xlfn.TEXTAFTER(Table2[[#This Row],[rxn]],"RXN-",,,,"BIOMASS_RT_CLIM"),"")</f>
        <v/>
      </c>
      <c r="K862" s="1" t="str">
        <f>IF(Table2[[#This Row],[In GSM?]],_xlfn.TEXTBEFORE(SUBSTITUTE(Table2[[#This Row],[rxn name]],"_REV-","_FWD-"),"_FWD-",,,,Table2[[#This Row],[rxn name]]),"")</f>
        <v/>
      </c>
      <c r="L862" s="1" t="str">
        <f>IF(Table2[[#This Row],[In GSM?]],_xlfn.TEXTBEFORE(_xlfn.TEXTAFTER(Table2[[#This Row],[rxn name]],Table2[[#This Row],[b4 FWD/REV]]&amp;"_",,,,"FWD"),"-",,,,"FWD"),"")</f>
        <v/>
      </c>
      <c r="M862" s="1" t="str" cm="1">
        <f t="array" ref="M862">IF(Table2[[#This Row],[In GSM?]],_xlfn.SWITCH(Table2[[#This Row],[dir]],"FWD",Table2[[#This Row],[max]],"REV",-Table2[[#This Row],[min]])/1000,"")</f>
        <v/>
      </c>
      <c r="N862" s="1" t="str" cm="1">
        <f t="array" ref="N862">IF(Table2[[#This Row],[In GSM?]],_xlfn.SWITCH(Table2[[#This Row],[dir]],"FWD",Table2[[#This Row],[min]],"REV",-Table2[[#This Row],[max]])/1000,"")</f>
        <v/>
      </c>
      <c r="V862" s="5"/>
    </row>
    <row r="863" spans="1:22" ht="17" x14ac:dyDescent="0.25">
      <c r="A863" t="s">
        <v>1964</v>
      </c>
      <c r="B863" s="2">
        <v>1.0000000000000001E-5</v>
      </c>
      <c r="C863" s="2">
        <v>1.0000000000000001E-5</v>
      </c>
      <c r="E863" s="5" t="s">
        <v>621</v>
      </c>
      <c r="F863" s="1" t="str">
        <f t="shared" si="39"/>
        <v>PROWASTE-rt3408</v>
      </c>
      <c r="G863" s="1">
        <f t="shared" si="40"/>
        <v>0</v>
      </c>
      <c r="H863" s="1">
        <f t="shared" si="41"/>
        <v>0</v>
      </c>
      <c r="I863" s="1" t="b">
        <f>OR(LEFT(Table2[[#This Row],[rxn]],4)="RXN-",Table2[[#This Row],[rxn]]="BIOSYN-BIODILAERO")</f>
        <v>0</v>
      </c>
      <c r="J863" s="1" t="str">
        <f>IF(Table2[[#This Row],[In GSM?]],_xlfn.TEXTAFTER(Table2[[#This Row],[rxn]],"RXN-",,,,"BIOMASS_RT_CLIM"),"")</f>
        <v/>
      </c>
      <c r="K863" s="1" t="str">
        <f>IF(Table2[[#This Row],[In GSM?]],_xlfn.TEXTBEFORE(SUBSTITUTE(Table2[[#This Row],[rxn name]],"_REV-","_FWD-"),"_FWD-",,,,Table2[[#This Row],[rxn name]]),"")</f>
        <v/>
      </c>
      <c r="L863" s="1" t="str">
        <f>IF(Table2[[#This Row],[In GSM?]],_xlfn.TEXTBEFORE(_xlfn.TEXTAFTER(Table2[[#This Row],[rxn name]],Table2[[#This Row],[b4 FWD/REV]]&amp;"_",,,,"FWD"),"-",,,,"FWD"),"")</f>
        <v/>
      </c>
      <c r="M863" s="1" t="str" cm="1">
        <f t="array" ref="M863">IF(Table2[[#This Row],[In GSM?]],_xlfn.SWITCH(Table2[[#This Row],[dir]],"FWD",Table2[[#This Row],[max]],"REV",-Table2[[#This Row],[min]])/1000,"")</f>
        <v/>
      </c>
      <c r="N863" s="1" t="str" cm="1">
        <f t="array" ref="N863">IF(Table2[[#This Row],[In GSM?]],_xlfn.SWITCH(Table2[[#This Row],[dir]],"FWD",Table2[[#This Row],[min]],"REV",-Table2[[#This Row],[max]])/1000,"")</f>
        <v/>
      </c>
      <c r="V863" s="5"/>
    </row>
    <row r="864" spans="1:22" ht="17" x14ac:dyDescent="0.25">
      <c r="A864" t="s">
        <v>1965</v>
      </c>
      <c r="B864">
        <v>0</v>
      </c>
      <c r="C864">
        <v>2.8971155139768099</v>
      </c>
      <c r="E864" s="5" t="s">
        <v>622</v>
      </c>
      <c r="F864" s="1" t="str">
        <f t="shared" si="39"/>
        <v>PROWASTE-rt3417</v>
      </c>
      <c r="G864" s="1">
        <f t="shared" si="40"/>
        <v>0</v>
      </c>
      <c r="H864" s="1">
        <f t="shared" si="41"/>
        <v>0</v>
      </c>
      <c r="I864" s="1" t="b">
        <f>OR(LEFT(Table2[[#This Row],[rxn]],4)="RXN-",Table2[[#This Row],[rxn]]="BIOSYN-BIODILAERO")</f>
        <v>0</v>
      </c>
      <c r="J864" s="1" t="str">
        <f>IF(Table2[[#This Row],[In GSM?]],_xlfn.TEXTAFTER(Table2[[#This Row],[rxn]],"RXN-",,,,"BIOMASS_RT_CLIM"),"")</f>
        <v/>
      </c>
      <c r="K864" s="1" t="str">
        <f>IF(Table2[[#This Row],[In GSM?]],_xlfn.TEXTBEFORE(SUBSTITUTE(Table2[[#This Row],[rxn name]],"_REV-","_FWD-"),"_FWD-",,,,Table2[[#This Row],[rxn name]]),"")</f>
        <v/>
      </c>
      <c r="L864" s="1" t="str">
        <f>IF(Table2[[#This Row],[In GSM?]],_xlfn.TEXTBEFORE(_xlfn.TEXTAFTER(Table2[[#This Row],[rxn name]],Table2[[#This Row],[b4 FWD/REV]]&amp;"_",,,,"FWD"),"-",,,,"FWD"),"")</f>
        <v/>
      </c>
      <c r="M864" s="1" t="str" cm="1">
        <f t="array" ref="M864">IF(Table2[[#This Row],[In GSM?]],_xlfn.SWITCH(Table2[[#This Row],[dir]],"FWD",Table2[[#This Row],[max]],"REV",-Table2[[#This Row],[min]])/1000,"")</f>
        <v/>
      </c>
      <c r="N864" s="1" t="str" cm="1">
        <f t="array" ref="N864">IF(Table2[[#This Row],[In GSM?]],_xlfn.SWITCH(Table2[[#This Row],[dir]],"FWD",Table2[[#This Row],[min]],"REV",-Table2[[#This Row],[max]])/1000,"")</f>
        <v/>
      </c>
      <c r="V864" s="5"/>
    </row>
    <row r="865" spans="1:22" ht="17" x14ac:dyDescent="0.25">
      <c r="A865" t="s">
        <v>1966</v>
      </c>
      <c r="B865">
        <v>0</v>
      </c>
      <c r="C865">
        <v>2.8971155139768099</v>
      </c>
      <c r="E865" s="5" t="s">
        <v>623</v>
      </c>
      <c r="F865" s="1" t="str">
        <f t="shared" si="39"/>
        <v>PROWASTE-rt3419</v>
      </c>
      <c r="G865" s="1">
        <f t="shared" si="40"/>
        <v>0</v>
      </c>
      <c r="H865" s="1">
        <f t="shared" si="41"/>
        <v>0</v>
      </c>
      <c r="I865" s="1" t="b">
        <f>OR(LEFT(Table2[[#This Row],[rxn]],4)="RXN-",Table2[[#This Row],[rxn]]="BIOSYN-BIODILAERO")</f>
        <v>0</v>
      </c>
      <c r="J865" s="1" t="str">
        <f>IF(Table2[[#This Row],[In GSM?]],_xlfn.TEXTAFTER(Table2[[#This Row],[rxn]],"RXN-",,,,"BIOMASS_RT_CLIM"),"")</f>
        <v/>
      </c>
      <c r="K865" s="1" t="str">
        <f>IF(Table2[[#This Row],[In GSM?]],_xlfn.TEXTBEFORE(SUBSTITUTE(Table2[[#This Row],[rxn name]],"_REV-","_FWD-"),"_FWD-",,,,Table2[[#This Row],[rxn name]]),"")</f>
        <v/>
      </c>
      <c r="L865" s="1" t="str">
        <f>IF(Table2[[#This Row],[In GSM?]],_xlfn.TEXTBEFORE(_xlfn.TEXTAFTER(Table2[[#This Row],[rxn name]],Table2[[#This Row],[b4 FWD/REV]]&amp;"_",,,,"FWD"),"-",,,,"FWD"),"")</f>
        <v/>
      </c>
      <c r="M865" s="1" t="str" cm="1">
        <f t="array" ref="M865">IF(Table2[[#This Row],[In GSM?]],_xlfn.SWITCH(Table2[[#This Row],[dir]],"FWD",Table2[[#This Row],[max]],"REV",-Table2[[#This Row],[min]])/1000,"")</f>
        <v/>
      </c>
      <c r="N865" s="1" t="str" cm="1">
        <f t="array" ref="N865">IF(Table2[[#This Row],[In GSM?]],_xlfn.SWITCH(Table2[[#This Row],[dir]],"FWD",Table2[[#This Row],[min]],"REV",-Table2[[#This Row],[max]])/1000,"")</f>
        <v/>
      </c>
      <c r="V865" s="5"/>
    </row>
    <row r="866" spans="1:22" ht="17" x14ac:dyDescent="0.25">
      <c r="A866" t="s">
        <v>1967</v>
      </c>
      <c r="B866" s="2">
        <v>1.0000000000002999E-5</v>
      </c>
      <c r="C866" s="2">
        <v>1.0000000000002999E-5</v>
      </c>
      <c r="E866" s="5" t="s">
        <v>624</v>
      </c>
      <c r="F866" s="1" t="str">
        <f t="shared" si="39"/>
        <v>PROWASTE-rt3422</v>
      </c>
      <c r="G866" s="1">
        <f t="shared" si="40"/>
        <v>0</v>
      </c>
      <c r="H866" s="1">
        <f t="shared" si="41"/>
        <v>0</v>
      </c>
      <c r="I866" s="1" t="b">
        <f>OR(LEFT(Table2[[#This Row],[rxn]],4)="RXN-",Table2[[#This Row],[rxn]]="BIOSYN-BIODILAERO")</f>
        <v>0</v>
      </c>
      <c r="J866" s="1" t="str">
        <f>IF(Table2[[#This Row],[In GSM?]],_xlfn.TEXTAFTER(Table2[[#This Row],[rxn]],"RXN-",,,,"BIOMASS_RT_CLIM"),"")</f>
        <v/>
      </c>
      <c r="K866" s="1" t="str">
        <f>IF(Table2[[#This Row],[In GSM?]],_xlfn.TEXTBEFORE(SUBSTITUTE(Table2[[#This Row],[rxn name]],"_REV-","_FWD-"),"_FWD-",,,,Table2[[#This Row],[rxn name]]),"")</f>
        <v/>
      </c>
      <c r="L866" s="1" t="str">
        <f>IF(Table2[[#This Row],[In GSM?]],_xlfn.TEXTBEFORE(_xlfn.TEXTAFTER(Table2[[#This Row],[rxn name]],Table2[[#This Row],[b4 FWD/REV]]&amp;"_",,,,"FWD"),"-",,,,"FWD"),"")</f>
        <v/>
      </c>
      <c r="M866" s="1" t="str" cm="1">
        <f t="array" ref="M866">IF(Table2[[#This Row],[In GSM?]],_xlfn.SWITCH(Table2[[#This Row],[dir]],"FWD",Table2[[#This Row],[max]],"REV",-Table2[[#This Row],[min]])/1000,"")</f>
        <v/>
      </c>
      <c r="N866" s="1" t="str" cm="1">
        <f t="array" ref="N866">IF(Table2[[#This Row],[In GSM?]],_xlfn.SWITCH(Table2[[#This Row],[dir]],"FWD",Table2[[#This Row],[min]],"REV",-Table2[[#This Row],[max]])/1000,"")</f>
        <v/>
      </c>
      <c r="V866" s="5"/>
    </row>
    <row r="867" spans="1:22" ht="17" x14ac:dyDescent="0.25">
      <c r="A867" t="s">
        <v>1968</v>
      </c>
      <c r="B867">
        <v>0</v>
      </c>
      <c r="C867">
        <v>0</v>
      </c>
      <c r="E867" s="5" t="s">
        <v>625</v>
      </c>
      <c r="F867" s="1" t="str">
        <f t="shared" si="39"/>
        <v>PROWASTE-rt3425</v>
      </c>
      <c r="G867" s="1">
        <f t="shared" si="40"/>
        <v>0</v>
      </c>
      <c r="H867" s="1">
        <f t="shared" si="41"/>
        <v>0</v>
      </c>
      <c r="I867" s="1" t="b">
        <f>OR(LEFT(Table2[[#This Row],[rxn]],4)="RXN-",Table2[[#This Row],[rxn]]="BIOSYN-BIODILAERO")</f>
        <v>0</v>
      </c>
      <c r="J867" s="1" t="str">
        <f>IF(Table2[[#This Row],[In GSM?]],_xlfn.TEXTAFTER(Table2[[#This Row],[rxn]],"RXN-",,,,"BIOMASS_RT_CLIM"),"")</f>
        <v/>
      </c>
      <c r="K867" s="1" t="str">
        <f>IF(Table2[[#This Row],[In GSM?]],_xlfn.TEXTBEFORE(SUBSTITUTE(Table2[[#This Row],[rxn name]],"_REV-","_FWD-"),"_FWD-",,,,Table2[[#This Row],[rxn name]]),"")</f>
        <v/>
      </c>
      <c r="L867" s="1" t="str">
        <f>IF(Table2[[#This Row],[In GSM?]],_xlfn.TEXTBEFORE(_xlfn.TEXTAFTER(Table2[[#This Row],[rxn name]],Table2[[#This Row],[b4 FWD/REV]]&amp;"_",,,,"FWD"),"-",,,,"FWD"),"")</f>
        <v/>
      </c>
      <c r="M867" s="1" t="str" cm="1">
        <f t="array" ref="M867">IF(Table2[[#This Row],[In GSM?]],_xlfn.SWITCH(Table2[[#This Row],[dir]],"FWD",Table2[[#This Row],[max]],"REV",-Table2[[#This Row],[min]])/1000,"")</f>
        <v/>
      </c>
      <c r="N867" s="1" t="str" cm="1">
        <f t="array" ref="N867">IF(Table2[[#This Row],[In GSM?]],_xlfn.SWITCH(Table2[[#This Row],[dir]],"FWD",Table2[[#This Row],[min]],"REV",-Table2[[#This Row],[max]])/1000,"")</f>
        <v/>
      </c>
      <c r="V867" s="5"/>
    </row>
    <row r="868" spans="1:22" ht="17" x14ac:dyDescent="0.25">
      <c r="A868" t="s">
        <v>1969</v>
      </c>
      <c r="B868">
        <v>0</v>
      </c>
      <c r="C868">
        <v>0</v>
      </c>
      <c r="E868" s="5" t="s">
        <v>626</v>
      </c>
      <c r="F868" s="1" t="str">
        <f t="shared" si="39"/>
        <v>PROWASTE-rt3431</v>
      </c>
      <c r="G868" s="1">
        <f t="shared" si="40"/>
        <v>0</v>
      </c>
      <c r="H868" s="1">
        <f t="shared" si="41"/>
        <v>0</v>
      </c>
      <c r="I868" s="1" t="b">
        <f>OR(LEFT(Table2[[#This Row],[rxn]],4)="RXN-",Table2[[#This Row],[rxn]]="BIOSYN-BIODILAERO")</f>
        <v>0</v>
      </c>
      <c r="J868" s="1" t="str">
        <f>IF(Table2[[#This Row],[In GSM?]],_xlfn.TEXTAFTER(Table2[[#This Row],[rxn]],"RXN-",,,,"BIOMASS_RT_CLIM"),"")</f>
        <v/>
      </c>
      <c r="K868" s="1" t="str">
        <f>IF(Table2[[#This Row],[In GSM?]],_xlfn.TEXTBEFORE(SUBSTITUTE(Table2[[#This Row],[rxn name]],"_REV-","_FWD-"),"_FWD-",,,,Table2[[#This Row],[rxn name]]),"")</f>
        <v/>
      </c>
      <c r="L868" s="1" t="str">
        <f>IF(Table2[[#This Row],[In GSM?]],_xlfn.TEXTBEFORE(_xlfn.TEXTAFTER(Table2[[#This Row],[rxn name]],Table2[[#This Row],[b4 FWD/REV]]&amp;"_",,,,"FWD"),"-",,,,"FWD"),"")</f>
        <v/>
      </c>
      <c r="M868" s="1" t="str" cm="1">
        <f t="array" ref="M868">IF(Table2[[#This Row],[In GSM?]],_xlfn.SWITCH(Table2[[#This Row],[dir]],"FWD",Table2[[#This Row],[max]],"REV",-Table2[[#This Row],[min]])/1000,"")</f>
        <v/>
      </c>
      <c r="N868" s="1" t="str" cm="1">
        <f t="array" ref="N868">IF(Table2[[#This Row],[In GSM?]],_xlfn.SWITCH(Table2[[#This Row],[dir]],"FWD",Table2[[#This Row],[min]],"REV",-Table2[[#This Row],[max]])/1000,"")</f>
        <v/>
      </c>
      <c r="V868" s="5"/>
    </row>
    <row r="869" spans="1:22" ht="17" x14ac:dyDescent="0.25">
      <c r="A869" t="s">
        <v>1970</v>
      </c>
      <c r="B869">
        <v>0</v>
      </c>
      <c r="C869">
        <v>0</v>
      </c>
      <c r="E869" s="5" t="s">
        <v>627</v>
      </c>
      <c r="F869" s="1" t="str">
        <f t="shared" si="39"/>
        <v>PROWASTE-rt3434</v>
      </c>
      <c r="G869" s="1">
        <f t="shared" si="40"/>
        <v>0</v>
      </c>
      <c r="H869" s="1">
        <f t="shared" si="41"/>
        <v>0</v>
      </c>
      <c r="I869" s="1" t="b">
        <f>OR(LEFT(Table2[[#This Row],[rxn]],4)="RXN-",Table2[[#This Row],[rxn]]="BIOSYN-BIODILAERO")</f>
        <v>0</v>
      </c>
      <c r="J869" s="1" t="str">
        <f>IF(Table2[[#This Row],[In GSM?]],_xlfn.TEXTAFTER(Table2[[#This Row],[rxn]],"RXN-",,,,"BIOMASS_RT_CLIM"),"")</f>
        <v/>
      </c>
      <c r="K869" s="1" t="str">
        <f>IF(Table2[[#This Row],[In GSM?]],_xlfn.TEXTBEFORE(SUBSTITUTE(Table2[[#This Row],[rxn name]],"_REV-","_FWD-"),"_FWD-",,,,Table2[[#This Row],[rxn name]]),"")</f>
        <v/>
      </c>
      <c r="L869" s="1" t="str">
        <f>IF(Table2[[#This Row],[In GSM?]],_xlfn.TEXTBEFORE(_xlfn.TEXTAFTER(Table2[[#This Row],[rxn name]],Table2[[#This Row],[b4 FWD/REV]]&amp;"_",,,,"FWD"),"-",,,,"FWD"),"")</f>
        <v/>
      </c>
      <c r="M869" s="1" t="str" cm="1">
        <f t="array" ref="M869">IF(Table2[[#This Row],[In GSM?]],_xlfn.SWITCH(Table2[[#This Row],[dir]],"FWD",Table2[[#This Row],[max]],"REV",-Table2[[#This Row],[min]])/1000,"")</f>
        <v/>
      </c>
      <c r="N869" s="1" t="str" cm="1">
        <f t="array" ref="N869">IF(Table2[[#This Row],[In GSM?]],_xlfn.SWITCH(Table2[[#This Row],[dir]],"FWD",Table2[[#This Row],[min]],"REV",-Table2[[#This Row],[max]])/1000,"")</f>
        <v/>
      </c>
      <c r="V869" s="5"/>
    </row>
    <row r="870" spans="1:22" ht="17" x14ac:dyDescent="0.25">
      <c r="A870" t="s">
        <v>1971</v>
      </c>
      <c r="B870">
        <v>0</v>
      </c>
      <c r="C870">
        <v>0</v>
      </c>
      <c r="E870" s="5" t="s">
        <v>628</v>
      </c>
      <c r="F870" s="1" t="str">
        <f t="shared" si="39"/>
        <v>PROWASTE-rt3441</v>
      </c>
      <c r="G870" s="1">
        <f t="shared" si="40"/>
        <v>0</v>
      </c>
      <c r="H870" s="1">
        <f t="shared" si="41"/>
        <v>0</v>
      </c>
      <c r="I870" s="1" t="b">
        <f>OR(LEFT(Table2[[#This Row],[rxn]],4)="RXN-",Table2[[#This Row],[rxn]]="BIOSYN-BIODILAERO")</f>
        <v>0</v>
      </c>
      <c r="J870" s="1" t="str">
        <f>IF(Table2[[#This Row],[In GSM?]],_xlfn.TEXTAFTER(Table2[[#This Row],[rxn]],"RXN-",,,,"BIOMASS_RT_CLIM"),"")</f>
        <v/>
      </c>
      <c r="K870" s="1" t="str">
        <f>IF(Table2[[#This Row],[In GSM?]],_xlfn.TEXTBEFORE(SUBSTITUTE(Table2[[#This Row],[rxn name]],"_REV-","_FWD-"),"_FWD-",,,,Table2[[#This Row],[rxn name]]),"")</f>
        <v/>
      </c>
      <c r="L870" s="1" t="str">
        <f>IF(Table2[[#This Row],[In GSM?]],_xlfn.TEXTBEFORE(_xlfn.TEXTAFTER(Table2[[#This Row],[rxn name]],Table2[[#This Row],[b4 FWD/REV]]&amp;"_",,,,"FWD"),"-",,,,"FWD"),"")</f>
        <v/>
      </c>
      <c r="M870" s="1" t="str" cm="1">
        <f t="array" ref="M870">IF(Table2[[#This Row],[In GSM?]],_xlfn.SWITCH(Table2[[#This Row],[dir]],"FWD",Table2[[#This Row],[max]],"REV",-Table2[[#This Row],[min]])/1000,"")</f>
        <v/>
      </c>
      <c r="N870" s="1" t="str" cm="1">
        <f t="array" ref="N870">IF(Table2[[#This Row],[In GSM?]],_xlfn.SWITCH(Table2[[#This Row],[dir]],"FWD",Table2[[#This Row],[min]],"REV",-Table2[[#This Row],[max]])/1000,"")</f>
        <v/>
      </c>
      <c r="V870" s="5"/>
    </row>
    <row r="871" spans="1:22" ht="17" x14ac:dyDescent="0.25">
      <c r="A871" t="s">
        <v>1972</v>
      </c>
      <c r="B871">
        <v>0</v>
      </c>
      <c r="C871">
        <v>0</v>
      </c>
      <c r="E871" s="5" t="s">
        <v>629</v>
      </c>
      <c r="F871" s="1" t="str">
        <f t="shared" si="39"/>
        <v>PROWASTE-rt3458</v>
      </c>
      <c r="G871" s="1">
        <f t="shared" si="40"/>
        <v>0</v>
      </c>
      <c r="H871" s="1">
        <f t="shared" si="41"/>
        <v>0</v>
      </c>
      <c r="I871" s="1" t="b">
        <f>OR(LEFT(Table2[[#This Row],[rxn]],4)="RXN-",Table2[[#This Row],[rxn]]="BIOSYN-BIODILAERO")</f>
        <v>0</v>
      </c>
      <c r="J871" s="1" t="str">
        <f>IF(Table2[[#This Row],[In GSM?]],_xlfn.TEXTAFTER(Table2[[#This Row],[rxn]],"RXN-",,,,"BIOMASS_RT_CLIM"),"")</f>
        <v/>
      </c>
      <c r="K871" s="1" t="str">
        <f>IF(Table2[[#This Row],[In GSM?]],_xlfn.TEXTBEFORE(SUBSTITUTE(Table2[[#This Row],[rxn name]],"_REV-","_FWD-"),"_FWD-",,,,Table2[[#This Row],[rxn name]]),"")</f>
        <v/>
      </c>
      <c r="L871" s="1" t="str">
        <f>IF(Table2[[#This Row],[In GSM?]],_xlfn.TEXTBEFORE(_xlfn.TEXTAFTER(Table2[[#This Row],[rxn name]],Table2[[#This Row],[b4 FWD/REV]]&amp;"_",,,,"FWD"),"-",,,,"FWD"),"")</f>
        <v/>
      </c>
      <c r="M871" s="1" t="str" cm="1">
        <f t="array" ref="M871">IF(Table2[[#This Row],[In GSM?]],_xlfn.SWITCH(Table2[[#This Row],[dir]],"FWD",Table2[[#This Row],[max]],"REV",-Table2[[#This Row],[min]])/1000,"")</f>
        <v/>
      </c>
      <c r="N871" s="1" t="str" cm="1">
        <f t="array" ref="N871">IF(Table2[[#This Row],[In GSM?]],_xlfn.SWITCH(Table2[[#This Row],[dir]],"FWD",Table2[[#This Row],[min]],"REV",-Table2[[#This Row],[max]])/1000,"")</f>
        <v/>
      </c>
      <c r="V871" s="5"/>
    </row>
    <row r="872" spans="1:22" ht="17" x14ac:dyDescent="0.25">
      <c r="A872" t="s">
        <v>1973</v>
      </c>
      <c r="B872">
        <v>0</v>
      </c>
      <c r="C872">
        <v>157.73231508761299</v>
      </c>
      <c r="E872" s="5" t="s">
        <v>630</v>
      </c>
      <c r="F872" s="1" t="str">
        <f t="shared" si="39"/>
        <v>PROWASTE-rt3465_c</v>
      </c>
      <c r="G872" s="1">
        <f t="shared" si="40"/>
        <v>0</v>
      </c>
      <c r="H872" s="1">
        <f t="shared" si="41"/>
        <v>0</v>
      </c>
      <c r="I872" s="1" t="b">
        <f>OR(LEFT(Table2[[#This Row],[rxn]],4)="RXN-",Table2[[#This Row],[rxn]]="BIOSYN-BIODILAERO")</f>
        <v>0</v>
      </c>
      <c r="J872" s="1" t="str">
        <f>IF(Table2[[#This Row],[In GSM?]],_xlfn.TEXTAFTER(Table2[[#This Row],[rxn]],"RXN-",,,,"BIOMASS_RT_CLIM"),"")</f>
        <v/>
      </c>
      <c r="K872" s="1" t="str">
        <f>IF(Table2[[#This Row],[In GSM?]],_xlfn.TEXTBEFORE(SUBSTITUTE(Table2[[#This Row],[rxn name]],"_REV-","_FWD-"),"_FWD-",,,,Table2[[#This Row],[rxn name]]),"")</f>
        <v/>
      </c>
      <c r="L872" s="1" t="str">
        <f>IF(Table2[[#This Row],[In GSM?]],_xlfn.TEXTBEFORE(_xlfn.TEXTAFTER(Table2[[#This Row],[rxn name]],Table2[[#This Row],[b4 FWD/REV]]&amp;"_",,,,"FWD"),"-",,,,"FWD"),"")</f>
        <v/>
      </c>
      <c r="M872" s="1" t="str" cm="1">
        <f t="array" ref="M872">IF(Table2[[#This Row],[In GSM?]],_xlfn.SWITCH(Table2[[#This Row],[dir]],"FWD",Table2[[#This Row],[max]],"REV",-Table2[[#This Row],[min]])/1000,"")</f>
        <v/>
      </c>
      <c r="N872" s="1" t="str" cm="1">
        <f t="array" ref="N872">IF(Table2[[#This Row],[In GSM?]],_xlfn.SWITCH(Table2[[#This Row],[dir]],"FWD",Table2[[#This Row],[min]],"REV",-Table2[[#This Row],[max]])/1000,"")</f>
        <v/>
      </c>
      <c r="V872" s="5"/>
    </row>
    <row r="873" spans="1:22" ht="17" x14ac:dyDescent="0.25">
      <c r="A873" t="s">
        <v>1974</v>
      </c>
      <c r="B873">
        <v>0</v>
      </c>
      <c r="C873">
        <v>0</v>
      </c>
      <c r="E873" s="5" t="s">
        <v>631</v>
      </c>
      <c r="F873" s="1" t="str">
        <f t="shared" si="39"/>
        <v>PROWASTE-rt3465_x</v>
      </c>
      <c r="G873" s="1">
        <f t="shared" si="40"/>
        <v>0</v>
      </c>
      <c r="H873" s="1">
        <f t="shared" si="41"/>
        <v>0</v>
      </c>
      <c r="I873" s="1" t="b">
        <f>OR(LEFT(Table2[[#This Row],[rxn]],4)="RXN-",Table2[[#This Row],[rxn]]="BIOSYN-BIODILAERO")</f>
        <v>0</v>
      </c>
      <c r="J873" s="1" t="str">
        <f>IF(Table2[[#This Row],[In GSM?]],_xlfn.TEXTAFTER(Table2[[#This Row],[rxn]],"RXN-",,,,"BIOMASS_RT_CLIM"),"")</f>
        <v/>
      </c>
      <c r="K873" s="1" t="str">
        <f>IF(Table2[[#This Row],[In GSM?]],_xlfn.TEXTBEFORE(SUBSTITUTE(Table2[[#This Row],[rxn name]],"_REV-","_FWD-"),"_FWD-",,,,Table2[[#This Row],[rxn name]]),"")</f>
        <v/>
      </c>
      <c r="L873" s="1" t="str">
        <f>IF(Table2[[#This Row],[In GSM?]],_xlfn.TEXTBEFORE(_xlfn.TEXTAFTER(Table2[[#This Row],[rxn name]],Table2[[#This Row],[b4 FWD/REV]]&amp;"_",,,,"FWD"),"-",,,,"FWD"),"")</f>
        <v/>
      </c>
      <c r="M873" s="1" t="str" cm="1">
        <f t="array" ref="M873">IF(Table2[[#This Row],[In GSM?]],_xlfn.SWITCH(Table2[[#This Row],[dir]],"FWD",Table2[[#This Row],[max]],"REV",-Table2[[#This Row],[min]])/1000,"")</f>
        <v/>
      </c>
      <c r="N873" s="1" t="str" cm="1">
        <f t="array" ref="N873">IF(Table2[[#This Row],[In GSM?]],_xlfn.SWITCH(Table2[[#This Row],[dir]],"FWD",Table2[[#This Row],[min]],"REV",-Table2[[#This Row],[max]])/1000,"")</f>
        <v/>
      </c>
      <c r="V873" s="5"/>
    </row>
    <row r="874" spans="1:22" ht="17" x14ac:dyDescent="0.25">
      <c r="A874" t="s">
        <v>1975</v>
      </c>
      <c r="B874">
        <v>0</v>
      </c>
      <c r="C874">
        <v>1.93220430551335</v>
      </c>
      <c r="E874" s="5" t="s">
        <v>632</v>
      </c>
      <c r="F874" s="1" t="str">
        <f t="shared" si="39"/>
        <v>PROWASTE-rt3469</v>
      </c>
      <c r="G874" s="1">
        <f t="shared" si="40"/>
        <v>0</v>
      </c>
      <c r="H874" s="1">
        <f t="shared" si="41"/>
        <v>0</v>
      </c>
      <c r="I874" s="1" t="b">
        <f>OR(LEFT(Table2[[#This Row],[rxn]],4)="RXN-",Table2[[#This Row],[rxn]]="BIOSYN-BIODILAERO")</f>
        <v>0</v>
      </c>
      <c r="J874" s="1" t="str">
        <f>IF(Table2[[#This Row],[In GSM?]],_xlfn.TEXTAFTER(Table2[[#This Row],[rxn]],"RXN-",,,,"BIOMASS_RT_CLIM"),"")</f>
        <v/>
      </c>
      <c r="K874" s="1" t="str">
        <f>IF(Table2[[#This Row],[In GSM?]],_xlfn.TEXTBEFORE(SUBSTITUTE(Table2[[#This Row],[rxn name]],"_REV-","_FWD-"),"_FWD-",,,,Table2[[#This Row],[rxn name]]),"")</f>
        <v/>
      </c>
      <c r="L874" s="1" t="str">
        <f>IF(Table2[[#This Row],[In GSM?]],_xlfn.TEXTBEFORE(_xlfn.TEXTAFTER(Table2[[#This Row],[rxn name]],Table2[[#This Row],[b4 FWD/REV]]&amp;"_",,,,"FWD"),"-",,,,"FWD"),"")</f>
        <v/>
      </c>
      <c r="M874" s="1" t="str" cm="1">
        <f t="array" ref="M874">IF(Table2[[#This Row],[In GSM?]],_xlfn.SWITCH(Table2[[#This Row],[dir]],"FWD",Table2[[#This Row],[max]],"REV",-Table2[[#This Row],[min]])/1000,"")</f>
        <v/>
      </c>
      <c r="N874" s="1" t="str" cm="1">
        <f t="array" ref="N874">IF(Table2[[#This Row],[In GSM?]],_xlfn.SWITCH(Table2[[#This Row],[dir]],"FWD",Table2[[#This Row],[min]],"REV",-Table2[[#This Row],[max]])/1000,"")</f>
        <v/>
      </c>
      <c r="V874" s="5"/>
    </row>
    <row r="875" spans="1:22" ht="17" x14ac:dyDescent="0.25">
      <c r="A875" t="s">
        <v>1976</v>
      </c>
      <c r="B875">
        <v>0</v>
      </c>
      <c r="C875">
        <v>0</v>
      </c>
      <c r="E875" s="5" t="s">
        <v>633</v>
      </c>
      <c r="F875" s="1" t="str">
        <f t="shared" si="39"/>
        <v>PROWASTE-rt3472</v>
      </c>
      <c r="G875" s="1">
        <f t="shared" si="40"/>
        <v>0</v>
      </c>
      <c r="H875" s="1">
        <f t="shared" si="41"/>
        <v>0</v>
      </c>
      <c r="I875" s="1" t="b">
        <f>OR(LEFT(Table2[[#This Row],[rxn]],4)="RXN-",Table2[[#This Row],[rxn]]="BIOSYN-BIODILAERO")</f>
        <v>0</v>
      </c>
      <c r="J875" s="1" t="str">
        <f>IF(Table2[[#This Row],[In GSM?]],_xlfn.TEXTAFTER(Table2[[#This Row],[rxn]],"RXN-",,,,"BIOMASS_RT_CLIM"),"")</f>
        <v/>
      </c>
      <c r="K875" s="1" t="str">
        <f>IF(Table2[[#This Row],[In GSM?]],_xlfn.TEXTBEFORE(SUBSTITUTE(Table2[[#This Row],[rxn name]],"_REV-","_FWD-"),"_FWD-",,,,Table2[[#This Row],[rxn name]]),"")</f>
        <v/>
      </c>
      <c r="L875" s="1" t="str">
        <f>IF(Table2[[#This Row],[In GSM?]],_xlfn.TEXTBEFORE(_xlfn.TEXTAFTER(Table2[[#This Row],[rxn name]],Table2[[#This Row],[b4 FWD/REV]]&amp;"_",,,,"FWD"),"-",,,,"FWD"),"")</f>
        <v/>
      </c>
      <c r="M875" s="1" t="str" cm="1">
        <f t="array" ref="M875">IF(Table2[[#This Row],[In GSM?]],_xlfn.SWITCH(Table2[[#This Row],[dir]],"FWD",Table2[[#This Row],[max]],"REV",-Table2[[#This Row],[min]])/1000,"")</f>
        <v/>
      </c>
      <c r="N875" s="1" t="str" cm="1">
        <f t="array" ref="N875">IF(Table2[[#This Row],[In GSM?]],_xlfn.SWITCH(Table2[[#This Row],[dir]],"FWD",Table2[[#This Row],[min]],"REV",-Table2[[#This Row],[max]])/1000,"")</f>
        <v/>
      </c>
      <c r="V875" s="5"/>
    </row>
    <row r="876" spans="1:22" ht="17" x14ac:dyDescent="0.25">
      <c r="A876" t="s">
        <v>1977</v>
      </c>
      <c r="B876">
        <v>0</v>
      </c>
      <c r="C876">
        <v>157.73231508761299</v>
      </c>
      <c r="E876" s="5" t="s">
        <v>634</v>
      </c>
      <c r="F876" s="1" t="str">
        <f t="shared" si="39"/>
        <v>PROWASTE-rt3476</v>
      </c>
      <c r="G876" s="1">
        <f t="shared" si="40"/>
        <v>0</v>
      </c>
      <c r="H876" s="1">
        <f t="shared" si="41"/>
        <v>0</v>
      </c>
      <c r="I876" s="1" t="b">
        <f>OR(LEFT(Table2[[#This Row],[rxn]],4)="RXN-",Table2[[#This Row],[rxn]]="BIOSYN-BIODILAERO")</f>
        <v>0</v>
      </c>
      <c r="J876" s="1" t="str">
        <f>IF(Table2[[#This Row],[In GSM?]],_xlfn.TEXTAFTER(Table2[[#This Row],[rxn]],"RXN-",,,,"BIOMASS_RT_CLIM"),"")</f>
        <v/>
      </c>
      <c r="K876" s="1" t="str">
        <f>IF(Table2[[#This Row],[In GSM?]],_xlfn.TEXTBEFORE(SUBSTITUTE(Table2[[#This Row],[rxn name]],"_REV-","_FWD-"),"_FWD-",,,,Table2[[#This Row],[rxn name]]),"")</f>
        <v/>
      </c>
      <c r="L876" s="1" t="str">
        <f>IF(Table2[[#This Row],[In GSM?]],_xlfn.TEXTBEFORE(_xlfn.TEXTAFTER(Table2[[#This Row],[rxn name]],Table2[[#This Row],[b4 FWD/REV]]&amp;"_",,,,"FWD"),"-",,,,"FWD"),"")</f>
        <v/>
      </c>
      <c r="M876" s="1" t="str" cm="1">
        <f t="array" ref="M876">IF(Table2[[#This Row],[In GSM?]],_xlfn.SWITCH(Table2[[#This Row],[dir]],"FWD",Table2[[#This Row],[max]],"REV",-Table2[[#This Row],[min]])/1000,"")</f>
        <v/>
      </c>
      <c r="N876" s="1" t="str" cm="1">
        <f t="array" ref="N876">IF(Table2[[#This Row],[In GSM?]],_xlfn.SWITCH(Table2[[#This Row],[dir]],"FWD",Table2[[#This Row],[min]],"REV",-Table2[[#This Row],[max]])/1000,"")</f>
        <v/>
      </c>
      <c r="V876" s="5"/>
    </row>
    <row r="877" spans="1:22" ht="17" x14ac:dyDescent="0.25">
      <c r="A877" t="s">
        <v>1978</v>
      </c>
      <c r="B877">
        <v>0</v>
      </c>
      <c r="C877">
        <v>157.73231508761299</v>
      </c>
      <c r="E877" s="5" t="s">
        <v>635</v>
      </c>
      <c r="F877" s="1" t="str">
        <f t="shared" si="39"/>
        <v>PROWASTE-rt3492</v>
      </c>
      <c r="G877" s="1">
        <f t="shared" si="40"/>
        <v>0</v>
      </c>
      <c r="H877" s="1">
        <f t="shared" si="41"/>
        <v>0</v>
      </c>
      <c r="I877" s="1" t="b">
        <f>OR(LEFT(Table2[[#This Row],[rxn]],4)="RXN-",Table2[[#This Row],[rxn]]="BIOSYN-BIODILAERO")</f>
        <v>0</v>
      </c>
      <c r="J877" s="1" t="str">
        <f>IF(Table2[[#This Row],[In GSM?]],_xlfn.TEXTAFTER(Table2[[#This Row],[rxn]],"RXN-",,,,"BIOMASS_RT_CLIM"),"")</f>
        <v/>
      </c>
      <c r="K877" s="1" t="str">
        <f>IF(Table2[[#This Row],[In GSM?]],_xlfn.TEXTBEFORE(SUBSTITUTE(Table2[[#This Row],[rxn name]],"_REV-","_FWD-"),"_FWD-",,,,Table2[[#This Row],[rxn name]]),"")</f>
        <v/>
      </c>
      <c r="L877" s="1" t="str">
        <f>IF(Table2[[#This Row],[In GSM?]],_xlfn.TEXTBEFORE(_xlfn.TEXTAFTER(Table2[[#This Row],[rxn name]],Table2[[#This Row],[b4 FWD/REV]]&amp;"_",,,,"FWD"),"-",,,,"FWD"),"")</f>
        <v/>
      </c>
      <c r="M877" s="1" t="str" cm="1">
        <f t="array" ref="M877">IF(Table2[[#This Row],[In GSM?]],_xlfn.SWITCH(Table2[[#This Row],[dir]],"FWD",Table2[[#This Row],[max]],"REV",-Table2[[#This Row],[min]])/1000,"")</f>
        <v/>
      </c>
      <c r="N877" s="1" t="str" cm="1">
        <f t="array" ref="N877">IF(Table2[[#This Row],[In GSM?]],_xlfn.SWITCH(Table2[[#This Row],[dir]],"FWD",Table2[[#This Row],[min]],"REV",-Table2[[#This Row],[max]])/1000,"")</f>
        <v/>
      </c>
      <c r="V877" s="5"/>
    </row>
    <row r="878" spans="1:22" ht="17" x14ac:dyDescent="0.25">
      <c r="A878" t="s">
        <v>1979</v>
      </c>
      <c r="B878">
        <v>0</v>
      </c>
      <c r="C878">
        <v>0</v>
      </c>
      <c r="E878" s="5" t="s">
        <v>636</v>
      </c>
      <c r="F878" s="1" t="str">
        <f t="shared" si="39"/>
        <v>PROWASTE-rt3499</v>
      </c>
      <c r="G878" s="1">
        <f t="shared" si="40"/>
        <v>0</v>
      </c>
      <c r="H878" s="1">
        <f t="shared" si="41"/>
        <v>0</v>
      </c>
      <c r="I878" s="1" t="b">
        <f>OR(LEFT(Table2[[#This Row],[rxn]],4)="RXN-",Table2[[#This Row],[rxn]]="BIOSYN-BIODILAERO")</f>
        <v>0</v>
      </c>
      <c r="J878" s="1" t="str">
        <f>IF(Table2[[#This Row],[In GSM?]],_xlfn.TEXTAFTER(Table2[[#This Row],[rxn]],"RXN-",,,,"BIOMASS_RT_CLIM"),"")</f>
        <v/>
      </c>
      <c r="K878" s="1" t="str">
        <f>IF(Table2[[#This Row],[In GSM?]],_xlfn.TEXTBEFORE(SUBSTITUTE(Table2[[#This Row],[rxn name]],"_REV-","_FWD-"),"_FWD-",,,,Table2[[#This Row],[rxn name]]),"")</f>
        <v/>
      </c>
      <c r="L878" s="1" t="str">
        <f>IF(Table2[[#This Row],[In GSM?]],_xlfn.TEXTBEFORE(_xlfn.TEXTAFTER(Table2[[#This Row],[rxn name]],Table2[[#This Row],[b4 FWD/REV]]&amp;"_",,,,"FWD"),"-",,,,"FWD"),"")</f>
        <v/>
      </c>
      <c r="M878" s="1" t="str" cm="1">
        <f t="array" ref="M878">IF(Table2[[#This Row],[In GSM?]],_xlfn.SWITCH(Table2[[#This Row],[dir]],"FWD",Table2[[#This Row],[max]],"REV",-Table2[[#This Row],[min]])/1000,"")</f>
        <v/>
      </c>
      <c r="N878" s="1" t="str" cm="1">
        <f t="array" ref="N878">IF(Table2[[#This Row],[In GSM?]],_xlfn.SWITCH(Table2[[#This Row],[dir]],"FWD",Table2[[#This Row],[min]],"REV",-Table2[[#This Row],[max]])/1000,"")</f>
        <v/>
      </c>
      <c r="V878" s="5"/>
    </row>
    <row r="879" spans="1:22" ht="17" x14ac:dyDescent="0.25">
      <c r="A879" t="s">
        <v>1980</v>
      </c>
      <c r="B879">
        <v>0</v>
      </c>
      <c r="C879">
        <v>0</v>
      </c>
      <c r="E879" s="5" t="s">
        <v>637</v>
      </c>
      <c r="F879" s="1" t="str">
        <f t="shared" si="39"/>
        <v>PROWASTE-rt3505</v>
      </c>
      <c r="G879" s="1">
        <f t="shared" si="40"/>
        <v>0</v>
      </c>
      <c r="H879" s="1">
        <f t="shared" si="41"/>
        <v>0</v>
      </c>
      <c r="I879" s="1" t="b">
        <f>OR(LEFT(Table2[[#This Row],[rxn]],4)="RXN-",Table2[[#This Row],[rxn]]="BIOSYN-BIODILAERO")</f>
        <v>0</v>
      </c>
      <c r="J879" s="1" t="str">
        <f>IF(Table2[[#This Row],[In GSM?]],_xlfn.TEXTAFTER(Table2[[#This Row],[rxn]],"RXN-",,,,"BIOMASS_RT_CLIM"),"")</f>
        <v/>
      </c>
      <c r="K879" s="1" t="str">
        <f>IF(Table2[[#This Row],[In GSM?]],_xlfn.TEXTBEFORE(SUBSTITUTE(Table2[[#This Row],[rxn name]],"_REV-","_FWD-"),"_FWD-",,,,Table2[[#This Row],[rxn name]]),"")</f>
        <v/>
      </c>
      <c r="L879" s="1" t="str">
        <f>IF(Table2[[#This Row],[In GSM?]],_xlfn.TEXTBEFORE(_xlfn.TEXTAFTER(Table2[[#This Row],[rxn name]],Table2[[#This Row],[b4 FWD/REV]]&amp;"_",,,,"FWD"),"-",,,,"FWD"),"")</f>
        <v/>
      </c>
      <c r="M879" s="1" t="str" cm="1">
        <f t="array" ref="M879">IF(Table2[[#This Row],[In GSM?]],_xlfn.SWITCH(Table2[[#This Row],[dir]],"FWD",Table2[[#This Row],[max]],"REV",-Table2[[#This Row],[min]])/1000,"")</f>
        <v/>
      </c>
      <c r="N879" s="1" t="str" cm="1">
        <f t="array" ref="N879">IF(Table2[[#This Row],[In GSM?]],_xlfn.SWITCH(Table2[[#This Row],[dir]],"FWD",Table2[[#This Row],[min]],"REV",-Table2[[#This Row],[max]])/1000,"")</f>
        <v/>
      </c>
      <c r="V879" s="5"/>
    </row>
    <row r="880" spans="1:22" ht="17" x14ac:dyDescent="0.25">
      <c r="A880" t="s">
        <v>1981</v>
      </c>
      <c r="B880" s="2">
        <v>-8.0000000000000007E-5</v>
      </c>
      <c r="C880" s="2">
        <v>-8.0000000000000007E-5</v>
      </c>
      <c r="E880" s="5" t="s">
        <v>638</v>
      </c>
      <c r="F880" s="1" t="str">
        <f t="shared" si="39"/>
        <v>PROWASTE-rt3507</v>
      </c>
      <c r="G880" s="1">
        <f t="shared" si="40"/>
        <v>0</v>
      </c>
      <c r="H880" s="1">
        <f t="shared" si="41"/>
        <v>0</v>
      </c>
      <c r="I880" s="1" t="b">
        <f>OR(LEFT(Table2[[#This Row],[rxn]],4)="RXN-",Table2[[#This Row],[rxn]]="BIOSYN-BIODILAERO")</f>
        <v>0</v>
      </c>
      <c r="J880" s="1" t="str">
        <f>IF(Table2[[#This Row],[In GSM?]],_xlfn.TEXTAFTER(Table2[[#This Row],[rxn]],"RXN-",,,,"BIOMASS_RT_CLIM"),"")</f>
        <v/>
      </c>
      <c r="K880" s="1" t="str">
        <f>IF(Table2[[#This Row],[In GSM?]],_xlfn.TEXTBEFORE(SUBSTITUTE(Table2[[#This Row],[rxn name]],"_REV-","_FWD-"),"_FWD-",,,,Table2[[#This Row],[rxn name]]),"")</f>
        <v/>
      </c>
      <c r="L880" s="1" t="str">
        <f>IF(Table2[[#This Row],[In GSM?]],_xlfn.TEXTBEFORE(_xlfn.TEXTAFTER(Table2[[#This Row],[rxn name]],Table2[[#This Row],[b4 FWD/REV]]&amp;"_",,,,"FWD"),"-",,,,"FWD"),"")</f>
        <v/>
      </c>
      <c r="M880" s="1" t="str" cm="1">
        <f t="array" ref="M880">IF(Table2[[#This Row],[In GSM?]],_xlfn.SWITCH(Table2[[#This Row],[dir]],"FWD",Table2[[#This Row],[max]],"REV",-Table2[[#This Row],[min]])/1000,"")</f>
        <v/>
      </c>
      <c r="N880" s="1" t="str" cm="1">
        <f t="array" ref="N880">IF(Table2[[#This Row],[In GSM?]],_xlfn.SWITCH(Table2[[#This Row],[dir]],"FWD",Table2[[#This Row],[min]],"REV",-Table2[[#This Row],[max]])/1000,"")</f>
        <v/>
      </c>
      <c r="V880" s="5"/>
    </row>
    <row r="881" spans="1:22" ht="17" x14ac:dyDescent="0.25">
      <c r="A881" t="s">
        <v>1982</v>
      </c>
      <c r="B881">
        <v>0</v>
      </c>
      <c r="C881">
        <v>0</v>
      </c>
      <c r="E881" s="5" t="s">
        <v>639</v>
      </c>
      <c r="F881" s="1" t="str">
        <f t="shared" si="39"/>
        <v>PROWASTE-rt3508</v>
      </c>
      <c r="G881" s="1">
        <f t="shared" si="40"/>
        <v>0</v>
      </c>
      <c r="H881" s="1">
        <f t="shared" si="41"/>
        <v>0</v>
      </c>
      <c r="I881" s="1" t="b">
        <f>OR(LEFT(Table2[[#This Row],[rxn]],4)="RXN-",Table2[[#This Row],[rxn]]="BIOSYN-BIODILAERO")</f>
        <v>0</v>
      </c>
      <c r="J881" s="1" t="str">
        <f>IF(Table2[[#This Row],[In GSM?]],_xlfn.TEXTAFTER(Table2[[#This Row],[rxn]],"RXN-",,,,"BIOMASS_RT_CLIM"),"")</f>
        <v/>
      </c>
      <c r="K881" s="1" t="str">
        <f>IF(Table2[[#This Row],[In GSM?]],_xlfn.TEXTBEFORE(SUBSTITUTE(Table2[[#This Row],[rxn name]],"_REV-","_FWD-"),"_FWD-",,,,Table2[[#This Row],[rxn name]]),"")</f>
        <v/>
      </c>
      <c r="L881" s="1" t="str">
        <f>IF(Table2[[#This Row],[In GSM?]],_xlfn.TEXTBEFORE(_xlfn.TEXTAFTER(Table2[[#This Row],[rxn name]],Table2[[#This Row],[b4 FWD/REV]]&amp;"_",,,,"FWD"),"-",,,,"FWD"),"")</f>
        <v/>
      </c>
      <c r="M881" s="1" t="str" cm="1">
        <f t="array" ref="M881">IF(Table2[[#This Row],[In GSM?]],_xlfn.SWITCH(Table2[[#This Row],[dir]],"FWD",Table2[[#This Row],[max]],"REV",-Table2[[#This Row],[min]])/1000,"")</f>
        <v/>
      </c>
      <c r="N881" s="1" t="str" cm="1">
        <f t="array" ref="N881">IF(Table2[[#This Row],[In GSM?]],_xlfn.SWITCH(Table2[[#This Row],[dir]],"FWD",Table2[[#This Row],[min]],"REV",-Table2[[#This Row],[max]])/1000,"")</f>
        <v/>
      </c>
      <c r="V881" s="5"/>
    </row>
    <row r="882" spans="1:22" ht="17" x14ac:dyDescent="0.25">
      <c r="A882" t="s">
        <v>1983</v>
      </c>
      <c r="B882">
        <v>0</v>
      </c>
      <c r="C882">
        <v>0</v>
      </c>
      <c r="E882" s="5" t="s">
        <v>640</v>
      </c>
      <c r="F882" s="1" t="str">
        <f t="shared" si="39"/>
        <v>PROWASTE-rt3509</v>
      </c>
      <c r="G882" s="1">
        <f t="shared" si="40"/>
        <v>0</v>
      </c>
      <c r="H882" s="1">
        <f t="shared" si="41"/>
        <v>0</v>
      </c>
      <c r="I882" s="1" t="b">
        <f>OR(LEFT(Table2[[#This Row],[rxn]],4)="RXN-",Table2[[#This Row],[rxn]]="BIOSYN-BIODILAERO")</f>
        <v>0</v>
      </c>
      <c r="J882" s="1" t="str">
        <f>IF(Table2[[#This Row],[In GSM?]],_xlfn.TEXTAFTER(Table2[[#This Row],[rxn]],"RXN-",,,,"BIOMASS_RT_CLIM"),"")</f>
        <v/>
      </c>
      <c r="K882" s="1" t="str">
        <f>IF(Table2[[#This Row],[In GSM?]],_xlfn.TEXTBEFORE(SUBSTITUTE(Table2[[#This Row],[rxn name]],"_REV-","_FWD-"),"_FWD-",,,,Table2[[#This Row],[rxn name]]),"")</f>
        <v/>
      </c>
      <c r="L882" s="1" t="str">
        <f>IF(Table2[[#This Row],[In GSM?]],_xlfn.TEXTBEFORE(_xlfn.TEXTAFTER(Table2[[#This Row],[rxn name]],Table2[[#This Row],[b4 FWD/REV]]&amp;"_",,,,"FWD"),"-",,,,"FWD"),"")</f>
        <v/>
      </c>
      <c r="M882" s="1" t="str" cm="1">
        <f t="array" ref="M882">IF(Table2[[#This Row],[In GSM?]],_xlfn.SWITCH(Table2[[#This Row],[dir]],"FWD",Table2[[#This Row],[max]],"REV",-Table2[[#This Row],[min]])/1000,"")</f>
        <v/>
      </c>
      <c r="N882" s="1" t="str" cm="1">
        <f t="array" ref="N882">IF(Table2[[#This Row],[In GSM?]],_xlfn.SWITCH(Table2[[#This Row],[dir]],"FWD",Table2[[#This Row],[min]],"REV",-Table2[[#This Row],[max]])/1000,"")</f>
        <v/>
      </c>
      <c r="V882" s="5"/>
    </row>
    <row r="883" spans="1:22" ht="17" x14ac:dyDescent="0.25">
      <c r="A883" t="s">
        <v>1984</v>
      </c>
      <c r="B883">
        <v>0</v>
      </c>
      <c r="C883">
        <v>0</v>
      </c>
      <c r="E883" s="5" t="s">
        <v>641</v>
      </c>
      <c r="F883" s="1" t="str">
        <f t="shared" si="39"/>
        <v>PROWASTE-rt3510_en</v>
      </c>
      <c r="G883" s="1">
        <f t="shared" si="40"/>
        <v>0</v>
      </c>
      <c r="H883" s="1">
        <f t="shared" si="41"/>
        <v>0</v>
      </c>
      <c r="I883" s="1" t="b">
        <f>OR(LEFT(Table2[[#This Row],[rxn]],4)="RXN-",Table2[[#This Row],[rxn]]="BIOSYN-BIODILAERO")</f>
        <v>0</v>
      </c>
      <c r="J883" s="1" t="str">
        <f>IF(Table2[[#This Row],[In GSM?]],_xlfn.TEXTAFTER(Table2[[#This Row],[rxn]],"RXN-",,,,"BIOMASS_RT_CLIM"),"")</f>
        <v/>
      </c>
      <c r="K883" s="1" t="str">
        <f>IF(Table2[[#This Row],[In GSM?]],_xlfn.TEXTBEFORE(SUBSTITUTE(Table2[[#This Row],[rxn name]],"_REV-","_FWD-"),"_FWD-",,,,Table2[[#This Row],[rxn name]]),"")</f>
        <v/>
      </c>
      <c r="L883" s="1" t="str">
        <f>IF(Table2[[#This Row],[In GSM?]],_xlfn.TEXTBEFORE(_xlfn.TEXTAFTER(Table2[[#This Row],[rxn name]],Table2[[#This Row],[b4 FWD/REV]]&amp;"_",,,,"FWD"),"-",,,,"FWD"),"")</f>
        <v/>
      </c>
      <c r="M883" s="1" t="str" cm="1">
        <f t="array" ref="M883">IF(Table2[[#This Row],[In GSM?]],_xlfn.SWITCH(Table2[[#This Row],[dir]],"FWD",Table2[[#This Row],[max]],"REV",-Table2[[#This Row],[min]])/1000,"")</f>
        <v/>
      </c>
      <c r="N883" s="1" t="str" cm="1">
        <f t="array" ref="N883">IF(Table2[[#This Row],[In GSM?]],_xlfn.SWITCH(Table2[[#This Row],[dir]],"FWD",Table2[[#This Row],[min]],"REV",-Table2[[#This Row],[max]])/1000,"")</f>
        <v/>
      </c>
      <c r="V883" s="5"/>
    </row>
    <row r="884" spans="1:22" ht="17" x14ac:dyDescent="0.25">
      <c r="A884" t="s">
        <v>1985</v>
      </c>
      <c r="B884">
        <v>0</v>
      </c>
      <c r="C884">
        <v>0</v>
      </c>
      <c r="E884" s="5" t="s">
        <v>642</v>
      </c>
      <c r="F884" s="1" t="str">
        <f t="shared" si="39"/>
        <v>PROWASTE-rt3510_n</v>
      </c>
      <c r="G884" s="1">
        <f t="shared" si="40"/>
        <v>0</v>
      </c>
      <c r="H884" s="1">
        <f t="shared" si="41"/>
        <v>0</v>
      </c>
      <c r="I884" s="1" t="b">
        <f>OR(LEFT(Table2[[#This Row],[rxn]],4)="RXN-",Table2[[#This Row],[rxn]]="BIOSYN-BIODILAERO")</f>
        <v>0</v>
      </c>
      <c r="J884" s="1" t="str">
        <f>IF(Table2[[#This Row],[In GSM?]],_xlfn.TEXTAFTER(Table2[[#This Row],[rxn]],"RXN-",,,,"BIOMASS_RT_CLIM"),"")</f>
        <v/>
      </c>
      <c r="K884" s="1" t="str">
        <f>IF(Table2[[#This Row],[In GSM?]],_xlfn.TEXTBEFORE(SUBSTITUTE(Table2[[#This Row],[rxn name]],"_REV-","_FWD-"),"_FWD-",,,,Table2[[#This Row],[rxn name]]),"")</f>
        <v/>
      </c>
      <c r="L884" s="1" t="str">
        <f>IF(Table2[[#This Row],[In GSM?]],_xlfn.TEXTBEFORE(_xlfn.TEXTAFTER(Table2[[#This Row],[rxn name]],Table2[[#This Row],[b4 FWD/REV]]&amp;"_",,,,"FWD"),"-",,,,"FWD"),"")</f>
        <v/>
      </c>
      <c r="M884" s="1" t="str" cm="1">
        <f t="array" ref="M884">IF(Table2[[#This Row],[In GSM?]],_xlfn.SWITCH(Table2[[#This Row],[dir]],"FWD",Table2[[#This Row],[max]],"REV",-Table2[[#This Row],[min]])/1000,"")</f>
        <v/>
      </c>
      <c r="N884" s="1" t="str" cm="1">
        <f t="array" ref="N884">IF(Table2[[#This Row],[In GSM?]],_xlfn.SWITCH(Table2[[#This Row],[dir]],"FWD",Table2[[#This Row],[min]],"REV",-Table2[[#This Row],[max]])/1000,"")</f>
        <v/>
      </c>
      <c r="V884" s="5"/>
    </row>
    <row r="885" spans="1:22" ht="17" x14ac:dyDescent="0.25">
      <c r="A885" t="s">
        <v>1986</v>
      </c>
      <c r="B885">
        <v>0</v>
      </c>
      <c r="C885">
        <v>5.1642206493043998</v>
      </c>
      <c r="E885" s="5" t="s">
        <v>643</v>
      </c>
      <c r="F885" s="1" t="str">
        <f t="shared" si="39"/>
        <v>PROWASTE-rt3514</v>
      </c>
      <c r="G885" s="1">
        <f t="shared" si="40"/>
        <v>0</v>
      </c>
      <c r="H885" s="1">
        <f t="shared" si="41"/>
        <v>0</v>
      </c>
      <c r="I885" s="1" t="b">
        <f>OR(LEFT(Table2[[#This Row],[rxn]],4)="RXN-",Table2[[#This Row],[rxn]]="BIOSYN-BIODILAERO")</f>
        <v>0</v>
      </c>
      <c r="J885" s="1" t="str">
        <f>IF(Table2[[#This Row],[In GSM?]],_xlfn.TEXTAFTER(Table2[[#This Row],[rxn]],"RXN-",,,,"BIOMASS_RT_CLIM"),"")</f>
        <v/>
      </c>
      <c r="K885" s="1" t="str">
        <f>IF(Table2[[#This Row],[In GSM?]],_xlfn.TEXTBEFORE(SUBSTITUTE(Table2[[#This Row],[rxn name]],"_REV-","_FWD-"),"_FWD-",,,,Table2[[#This Row],[rxn name]]),"")</f>
        <v/>
      </c>
      <c r="L885" s="1" t="str">
        <f>IF(Table2[[#This Row],[In GSM?]],_xlfn.TEXTBEFORE(_xlfn.TEXTAFTER(Table2[[#This Row],[rxn name]],Table2[[#This Row],[b4 FWD/REV]]&amp;"_",,,,"FWD"),"-",,,,"FWD"),"")</f>
        <v/>
      </c>
      <c r="M885" s="1" t="str" cm="1">
        <f t="array" ref="M885">IF(Table2[[#This Row],[In GSM?]],_xlfn.SWITCH(Table2[[#This Row],[dir]],"FWD",Table2[[#This Row],[max]],"REV",-Table2[[#This Row],[min]])/1000,"")</f>
        <v/>
      </c>
      <c r="N885" s="1" t="str" cm="1">
        <f t="array" ref="N885">IF(Table2[[#This Row],[In GSM?]],_xlfn.SWITCH(Table2[[#This Row],[dir]],"FWD",Table2[[#This Row],[min]],"REV",-Table2[[#This Row],[max]])/1000,"")</f>
        <v/>
      </c>
      <c r="V885" s="5"/>
    </row>
    <row r="886" spans="1:22" ht="17" x14ac:dyDescent="0.25">
      <c r="A886" t="s">
        <v>1987</v>
      </c>
      <c r="B886">
        <v>0</v>
      </c>
      <c r="C886">
        <v>9.2357258771568507</v>
      </c>
      <c r="E886" s="5" t="s">
        <v>644</v>
      </c>
      <c r="F886" s="1" t="str">
        <f t="shared" si="39"/>
        <v>PROWASTE-rt3516</v>
      </c>
      <c r="G886" s="1">
        <f t="shared" si="40"/>
        <v>0</v>
      </c>
      <c r="H886" s="1">
        <f t="shared" si="41"/>
        <v>0</v>
      </c>
      <c r="I886" s="1" t="b">
        <f>OR(LEFT(Table2[[#This Row],[rxn]],4)="RXN-",Table2[[#This Row],[rxn]]="BIOSYN-BIODILAERO")</f>
        <v>0</v>
      </c>
      <c r="J886" s="1" t="str">
        <f>IF(Table2[[#This Row],[In GSM?]],_xlfn.TEXTAFTER(Table2[[#This Row],[rxn]],"RXN-",,,,"BIOMASS_RT_CLIM"),"")</f>
        <v/>
      </c>
      <c r="K886" s="1" t="str">
        <f>IF(Table2[[#This Row],[In GSM?]],_xlfn.TEXTBEFORE(SUBSTITUTE(Table2[[#This Row],[rxn name]],"_REV-","_FWD-"),"_FWD-",,,,Table2[[#This Row],[rxn name]]),"")</f>
        <v/>
      </c>
      <c r="L886" s="1" t="str">
        <f>IF(Table2[[#This Row],[In GSM?]],_xlfn.TEXTBEFORE(_xlfn.TEXTAFTER(Table2[[#This Row],[rxn name]],Table2[[#This Row],[b4 FWD/REV]]&amp;"_",,,,"FWD"),"-",,,,"FWD"),"")</f>
        <v/>
      </c>
      <c r="M886" s="1" t="str" cm="1">
        <f t="array" ref="M886">IF(Table2[[#This Row],[In GSM?]],_xlfn.SWITCH(Table2[[#This Row],[dir]],"FWD",Table2[[#This Row],[max]],"REV",-Table2[[#This Row],[min]])/1000,"")</f>
        <v/>
      </c>
      <c r="N886" s="1" t="str" cm="1">
        <f t="array" ref="N886">IF(Table2[[#This Row],[In GSM?]],_xlfn.SWITCH(Table2[[#This Row],[dir]],"FWD",Table2[[#This Row],[min]],"REV",-Table2[[#This Row],[max]])/1000,"")</f>
        <v/>
      </c>
      <c r="V886" s="5"/>
    </row>
    <row r="887" spans="1:22" ht="17" x14ac:dyDescent="0.25">
      <c r="A887" t="s">
        <v>1988</v>
      </c>
      <c r="B887">
        <v>0</v>
      </c>
      <c r="C887">
        <v>0</v>
      </c>
      <c r="E887" s="5" t="s">
        <v>645</v>
      </c>
      <c r="F887" s="1" t="str">
        <f t="shared" si="39"/>
        <v>PROWASTE-rt3525</v>
      </c>
      <c r="G887" s="1">
        <f t="shared" si="40"/>
        <v>0</v>
      </c>
      <c r="H887" s="1">
        <f t="shared" si="41"/>
        <v>0</v>
      </c>
      <c r="I887" s="1" t="b">
        <f>OR(LEFT(Table2[[#This Row],[rxn]],4)="RXN-",Table2[[#This Row],[rxn]]="BIOSYN-BIODILAERO")</f>
        <v>0</v>
      </c>
      <c r="J887" s="1" t="str">
        <f>IF(Table2[[#This Row],[In GSM?]],_xlfn.TEXTAFTER(Table2[[#This Row],[rxn]],"RXN-",,,,"BIOMASS_RT_CLIM"),"")</f>
        <v/>
      </c>
      <c r="K887" s="1" t="str">
        <f>IF(Table2[[#This Row],[In GSM?]],_xlfn.TEXTBEFORE(SUBSTITUTE(Table2[[#This Row],[rxn name]],"_REV-","_FWD-"),"_FWD-",,,,Table2[[#This Row],[rxn name]]),"")</f>
        <v/>
      </c>
      <c r="L887" s="1" t="str">
        <f>IF(Table2[[#This Row],[In GSM?]],_xlfn.TEXTBEFORE(_xlfn.TEXTAFTER(Table2[[#This Row],[rxn name]],Table2[[#This Row],[b4 FWD/REV]]&amp;"_",,,,"FWD"),"-",,,,"FWD"),"")</f>
        <v/>
      </c>
      <c r="M887" s="1" t="str" cm="1">
        <f t="array" ref="M887">IF(Table2[[#This Row],[In GSM?]],_xlfn.SWITCH(Table2[[#This Row],[dir]],"FWD",Table2[[#This Row],[max]],"REV",-Table2[[#This Row],[min]])/1000,"")</f>
        <v/>
      </c>
      <c r="N887" s="1" t="str" cm="1">
        <f t="array" ref="N887">IF(Table2[[#This Row],[In GSM?]],_xlfn.SWITCH(Table2[[#This Row],[dir]],"FWD",Table2[[#This Row],[min]],"REV",-Table2[[#This Row],[max]])/1000,"")</f>
        <v/>
      </c>
      <c r="V887" s="5"/>
    </row>
    <row r="888" spans="1:22" ht="17" x14ac:dyDescent="0.25">
      <c r="A888" t="s">
        <v>1989</v>
      </c>
      <c r="B888">
        <v>-9.23572587715684</v>
      </c>
      <c r="C888">
        <v>0</v>
      </c>
      <c r="E888" s="5" t="s">
        <v>646</v>
      </c>
      <c r="F888" s="1" t="str">
        <f t="shared" si="39"/>
        <v>PROWASTE-rt3531</v>
      </c>
      <c r="G888" s="1">
        <f t="shared" si="40"/>
        <v>0</v>
      </c>
      <c r="H888" s="1">
        <f t="shared" si="41"/>
        <v>0</v>
      </c>
      <c r="I888" s="1" t="b">
        <f>OR(LEFT(Table2[[#This Row],[rxn]],4)="RXN-",Table2[[#This Row],[rxn]]="BIOSYN-BIODILAERO")</f>
        <v>0</v>
      </c>
      <c r="J888" s="1" t="str">
        <f>IF(Table2[[#This Row],[In GSM?]],_xlfn.TEXTAFTER(Table2[[#This Row],[rxn]],"RXN-",,,,"BIOMASS_RT_CLIM"),"")</f>
        <v/>
      </c>
      <c r="K888" s="1" t="str">
        <f>IF(Table2[[#This Row],[In GSM?]],_xlfn.TEXTBEFORE(SUBSTITUTE(Table2[[#This Row],[rxn name]],"_REV-","_FWD-"),"_FWD-",,,,Table2[[#This Row],[rxn name]]),"")</f>
        <v/>
      </c>
      <c r="L888" s="1" t="str">
        <f>IF(Table2[[#This Row],[In GSM?]],_xlfn.TEXTBEFORE(_xlfn.TEXTAFTER(Table2[[#This Row],[rxn name]],Table2[[#This Row],[b4 FWD/REV]]&amp;"_",,,,"FWD"),"-",,,,"FWD"),"")</f>
        <v/>
      </c>
      <c r="M888" s="1" t="str" cm="1">
        <f t="array" ref="M888">IF(Table2[[#This Row],[In GSM?]],_xlfn.SWITCH(Table2[[#This Row],[dir]],"FWD",Table2[[#This Row],[max]],"REV",-Table2[[#This Row],[min]])/1000,"")</f>
        <v/>
      </c>
      <c r="N888" s="1" t="str" cm="1">
        <f t="array" ref="N888">IF(Table2[[#This Row],[In GSM?]],_xlfn.SWITCH(Table2[[#This Row],[dir]],"FWD",Table2[[#This Row],[min]],"REV",-Table2[[#This Row],[max]])/1000,"")</f>
        <v/>
      </c>
      <c r="V888" s="5"/>
    </row>
    <row r="889" spans="1:22" ht="17" x14ac:dyDescent="0.25">
      <c r="A889" t="s">
        <v>1990</v>
      </c>
      <c r="B889">
        <v>0</v>
      </c>
      <c r="C889">
        <v>11.435091110245001</v>
      </c>
      <c r="E889" s="5" t="s">
        <v>647</v>
      </c>
      <c r="F889" s="1" t="str">
        <f t="shared" si="39"/>
        <v>PROWASTE-rt3539</v>
      </c>
      <c r="G889" s="1">
        <f t="shared" si="40"/>
        <v>0</v>
      </c>
      <c r="H889" s="1">
        <f t="shared" si="41"/>
        <v>0</v>
      </c>
      <c r="I889" s="1" t="b">
        <f>OR(LEFT(Table2[[#This Row],[rxn]],4)="RXN-",Table2[[#This Row],[rxn]]="BIOSYN-BIODILAERO")</f>
        <v>0</v>
      </c>
      <c r="J889" s="1" t="str">
        <f>IF(Table2[[#This Row],[In GSM?]],_xlfn.TEXTAFTER(Table2[[#This Row],[rxn]],"RXN-",,,,"BIOMASS_RT_CLIM"),"")</f>
        <v/>
      </c>
      <c r="K889" s="1" t="str">
        <f>IF(Table2[[#This Row],[In GSM?]],_xlfn.TEXTBEFORE(SUBSTITUTE(Table2[[#This Row],[rxn name]],"_REV-","_FWD-"),"_FWD-",,,,Table2[[#This Row],[rxn name]]),"")</f>
        <v/>
      </c>
      <c r="L889" s="1" t="str">
        <f>IF(Table2[[#This Row],[In GSM?]],_xlfn.TEXTBEFORE(_xlfn.TEXTAFTER(Table2[[#This Row],[rxn name]],Table2[[#This Row],[b4 FWD/REV]]&amp;"_",,,,"FWD"),"-",,,,"FWD"),"")</f>
        <v/>
      </c>
      <c r="M889" s="1" t="str" cm="1">
        <f t="array" ref="M889">IF(Table2[[#This Row],[In GSM?]],_xlfn.SWITCH(Table2[[#This Row],[dir]],"FWD",Table2[[#This Row],[max]],"REV",-Table2[[#This Row],[min]])/1000,"")</f>
        <v/>
      </c>
      <c r="N889" s="1" t="str" cm="1">
        <f t="array" ref="N889">IF(Table2[[#This Row],[In GSM?]],_xlfn.SWITCH(Table2[[#This Row],[dir]],"FWD",Table2[[#This Row],[min]],"REV",-Table2[[#This Row],[max]])/1000,"")</f>
        <v/>
      </c>
      <c r="V889" s="5"/>
    </row>
    <row r="890" spans="1:22" ht="17" x14ac:dyDescent="0.25">
      <c r="A890" t="s">
        <v>1991</v>
      </c>
      <c r="B890">
        <v>0</v>
      </c>
      <c r="C890">
        <v>0</v>
      </c>
      <c r="E890" s="5" t="s">
        <v>648</v>
      </c>
      <c r="F890" s="1" t="str">
        <f t="shared" si="39"/>
        <v>PROWASTE-rt3541</v>
      </c>
      <c r="G890" s="1">
        <f t="shared" si="40"/>
        <v>0</v>
      </c>
      <c r="H890" s="1">
        <f t="shared" si="41"/>
        <v>0</v>
      </c>
      <c r="I890" s="1" t="b">
        <f>OR(LEFT(Table2[[#This Row],[rxn]],4)="RXN-",Table2[[#This Row],[rxn]]="BIOSYN-BIODILAERO")</f>
        <v>0</v>
      </c>
      <c r="J890" s="1" t="str">
        <f>IF(Table2[[#This Row],[In GSM?]],_xlfn.TEXTAFTER(Table2[[#This Row],[rxn]],"RXN-",,,,"BIOMASS_RT_CLIM"),"")</f>
        <v/>
      </c>
      <c r="K890" s="1" t="str">
        <f>IF(Table2[[#This Row],[In GSM?]],_xlfn.TEXTBEFORE(SUBSTITUTE(Table2[[#This Row],[rxn name]],"_REV-","_FWD-"),"_FWD-",,,,Table2[[#This Row],[rxn name]]),"")</f>
        <v/>
      </c>
      <c r="L890" s="1" t="str">
        <f>IF(Table2[[#This Row],[In GSM?]],_xlfn.TEXTBEFORE(_xlfn.TEXTAFTER(Table2[[#This Row],[rxn name]],Table2[[#This Row],[b4 FWD/REV]]&amp;"_",,,,"FWD"),"-",,,,"FWD"),"")</f>
        <v/>
      </c>
      <c r="M890" s="1" t="str" cm="1">
        <f t="array" ref="M890">IF(Table2[[#This Row],[In GSM?]],_xlfn.SWITCH(Table2[[#This Row],[dir]],"FWD",Table2[[#This Row],[max]],"REV",-Table2[[#This Row],[min]])/1000,"")</f>
        <v/>
      </c>
      <c r="N890" s="1" t="str" cm="1">
        <f t="array" ref="N890">IF(Table2[[#This Row],[In GSM?]],_xlfn.SWITCH(Table2[[#This Row],[dir]],"FWD",Table2[[#This Row],[min]],"REV",-Table2[[#This Row],[max]])/1000,"")</f>
        <v/>
      </c>
      <c r="V890" s="5"/>
    </row>
    <row r="891" spans="1:22" ht="17" x14ac:dyDescent="0.25">
      <c r="A891" t="s">
        <v>1992</v>
      </c>
      <c r="B891">
        <v>0</v>
      </c>
      <c r="C891">
        <v>0</v>
      </c>
      <c r="E891" s="5" t="s">
        <v>649</v>
      </c>
      <c r="F891" s="1" t="str">
        <f t="shared" si="39"/>
        <v>PROWASTE-rt3542</v>
      </c>
      <c r="G891" s="1">
        <f t="shared" si="40"/>
        <v>0</v>
      </c>
      <c r="H891" s="1">
        <f t="shared" si="41"/>
        <v>0</v>
      </c>
      <c r="I891" s="1" t="b">
        <f>OR(LEFT(Table2[[#This Row],[rxn]],4)="RXN-",Table2[[#This Row],[rxn]]="BIOSYN-BIODILAERO")</f>
        <v>0</v>
      </c>
      <c r="J891" s="1" t="str">
        <f>IF(Table2[[#This Row],[In GSM?]],_xlfn.TEXTAFTER(Table2[[#This Row],[rxn]],"RXN-",,,,"BIOMASS_RT_CLIM"),"")</f>
        <v/>
      </c>
      <c r="K891" s="1" t="str">
        <f>IF(Table2[[#This Row],[In GSM?]],_xlfn.TEXTBEFORE(SUBSTITUTE(Table2[[#This Row],[rxn name]],"_REV-","_FWD-"),"_FWD-",,,,Table2[[#This Row],[rxn name]]),"")</f>
        <v/>
      </c>
      <c r="L891" s="1" t="str">
        <f>IF(Table2[[#This Row],[In GSM?]],_xlfn.TEXTBEFORE(_xlfn.TEXTAFTER(Table2[[#This Row],[rxn name]],Table2[[#This Row],[b4 FWD/REV]]&amp;"_",,,,"FWD"),"-",,,,"FWD"),"")</f>
        <v/>
      </c>
      <c r="M891" s="1" t="str" cm="1">
        <f t="array" ref="M891">IF(Table2[[#This Row],[In GSM?]],_xlfn.SWITCH(Table2[[#This Row],[dir]],"FWD",Table2[[#This Row],[max]],"REV",-Table2[[#This Row],[min]])/1000,"")</f>
        <v/>
      </c>
      <c r="N891" s="1" t="str" cm="1">
        <f t="array" ref="N891">IF(Table2[[#This Row],[In GSM?]],_xlfn.SWITCH(Table2[[#This Row],[dir]],"FWD",Table2[[#This Row],[min]],"REV",-Table2[[#This Row],[max]])/1000,"")</f>
        <v/>
      </c>
      <c r="V891" s="5"/>
    </row>
    <row r="892" spans="1:22" ht="17" x14ac:dyDescent="0.25">
      <c r="A892" t="s">
        <v>1993</v>
      </c>
      <c r="B892">
        <v>0</v>
      </c>
      <c r="C892">
        <v>23.458947863594901</v>
      </c>
      <c r="E892" s="5" t="s">
        <v>650</v>
      </c>
      <c r="F892" s="1" t="str">
        <f t="shared" si="39"/>
        <v>PROWASTE-rt3556</v>
      </c>
      <c r="G892" s="1">
        <f t="shared" si="40"/>
        <v>0</v>
      </c>
      <c r="H892" s="1">
        <f t="shared" si="41"/>
        <v>0</v>
      </c>
      <c r="I892" s="1" t="b">
        <f>OR(LEFT(Table2[[#This Row],[rxn]],4)="RXN-",Table2[[#This Row],[rxn]]="BIOSYN-BIODILAERO")</f>
        <v>0</v>
      </c>
      <c r="J892" s="1" t="str">
        <f>IF(Table2[[#This Row],[In GSM?]],_xlfn.TEXTAFTER(Table2[[#This Row],[rxn]],"RXN-",,,,"BIOMASS_RT_CLIM"),"")</f>
        <v/>
      </c>
      <c r="K892" s="1" t="str">
        <f>IF(Table2[[#This Row],[In GSM?]],_xlfn.TEXTBEFORE(SUBSTITUTE(Table2[[#This Row],[rxn name]],"_REV-","_FWD-"),"_FWD-",,,,Table2[[#This Row],[rxn name]]),"")</f>
        <v/>
      </c>
      <c r="L892" s="1" t="str">
        <f>IF(Table2[[#This Row],[In GSM?]],_xlfn.TEXTBEFORE(_xlfn.TEXTAFTER(Table2[[#This Row],[rxn name]],Table2[[#This Row],[b4 FWD/REV]]&amp;"_",,,,"FWD"),"-",,,,"FWD"),"")</f>
        <v/>
      </c>
      <c r="M892" s="1" t="str" cm="1">
        <f t="array" ref="M892">IF(Table2[[#This Row],[In GSM?]],_xlfn.SWITCH(Table2[[#This Row],[dir]],"FWD",Table2[[#This Row],[max]],"REV",-Table2[[#This Row],[min]])/1000,"")</f>
        <v/>
      </c>
      <c r="N892" s="1" t="str" cm="1">
        <f t="array" ref="N892">IF(Table2[[#This Row],[In GSM?]],_xlfn.SWITCH(Table2[[#This Row],[dir]],"FWD",Table2[[#This Row],[min]],"REV",-Table2[[#This Row],[max]])/1000,"")</f>
        <v/>
      </c>
      <c r="V892" s="5"/>
    </row>
    <row r="893" spans="1:22" ht="17" x14ac:dyDescent="0.25">
      <c r="A893" t="s">
        <v>1994</v>
      </c>
      <c r="B893">
        <v>0</v>
      </c>
      <c r="C893">
        <v>0</v>
      </c>
      <c r="E893" s="5" t="s">
        <v>651</v>
      </c>
      <c r="F893" s="1" t="str">
        <f t="shared" si="39"/>
        <v>PROWASTE-rt3557</v>
      </c>
      <c r="G893" s="1">
        <f t="shared" si="40"/>
        <v>0</v>
      </c>
      <c r="H893" s="1">
        <f t="shared" si="41"/>
        <v>0</v>
      </c>
      <c r="I893" s="1" t="b">
        <f>OR(LEFT(Table2[[#This Row],[rxn]],4)="RXN-",Table2[[#This Row],[rxn]]="BIOSYN-BIODILAERO")</f>
        <v>0</v>
      </c>
      <c r="J893" s="1" t="str">
        <f>IF(Table2[[#This Row],[In GSM?]],_xlfn.TEXTAFTER(Table2[[#This Row],[rxn]],"RXN-",,,,"BIOMASS_RT_CLIM"),"")</f>
        <v/>
      </c>
      <c r="K893" s="1" t="str">
        <f>IF(Table2[[#This Row],[In GSM?]],_xlfn.TEXTBEFORE(SUBSTITUTE(Table2[[#This Row],[rxn name]],"_REV-","_FWD-"),"_FWD-",,,,Table2[[#This Row],[rxn name]]),"")</f>
        <v/>
      </c>
      <c r="L893" s="1" t="str">
        <f>IF(Table2[[#This Row],[In GSM?]],_xlfn.TEXTBEFORE(_xlfn.TEXTAFTER(Table2[[#This Row],[rxn name]],Table2[[#This Row],[b4 FWD/REV]]&amp;"_",,,,"FWD"),"-",,,,"FWD"),"")</f>
        <v/>
      </c>
      <c r="M893" s="1" t="str" cm="1">
        <f t="array" ref="M893">IF(Table2[[#This Row],[In GSM?]],_xlfn.SWITCH(Table2[[#This Row],[dir]],"FWD",Table2[[#This Row],[max]],"REV",-Table2[[#This Row],[min]])/1000,"")</f>
        <v/>
      </c>
      <c r="N893" s="1" t="str" cm="1">
        <f t="array" ref="N893">IF(Table2[[#This Row],[In GSM?]],_xlfn.SWITCH(Table2[[#This Row],[dir]],"FWD",Table2[[#This Row],[min]],"REV",-Table2[[#This Row],[max]])/1000,"")</f>
        <v/>
      </c>
      <c r="V893" s="5"/>
    </row>
    <row r="894" spans="1:22" ht="17" x14ac:dyDescent="0.25">
      <c r="A894" t="s">
        <v>1995</v>
      </c>
      <c r="B894">
        <v>0</v>
      </c>
      <c r="C894">
        <v>0</v>
      </c>
      <c r="E894" s="5" t="s">
        <v>652</v>
      </c>
      <c r="F894" s="1" t="str">
        <f t="shared" si="39"/>
        <v>PROWASTE-rt3577</v>
      </c>
      <c r="G894" s="1">
        <f t="shared" si="40"/>
        <v>0</v>
      </c>
      <c r="H894" s="1">
        <f t="shared" si="41"/>
        <v>0</v>
      </c>
      <c r="I894" s="1" t="b">
        <f>OR(LEFT(Table2[[#This Row],[rxn]],4)="RXN-",Table2[[#This Row],[rxn]]="BIOSYN-BIODILAERO")</f>
        <v>0</v>
      </c>
      <c r="J894" s="1" t="str">
        <f>IF(Table2[[#This Row],[In GSM?]],_xlfn.TEXTAFTER(Table2[[#This Row],[rxn]],"RXN-",,,,"BIOMASS_RT_CLIM"),"")</f>
        <v/>
      </c>
      <c r="K894" s="1" t="str">
        <f>IF(Table2[[#This Row],[In GSM?]],_xlfn.TEXTBEFORE(SUBSTITUTE(Table2[[#This Row],[rxn name]],"_REV-","_FWD-"),"_FWD-",,,,Table2[[#This Row],[rxn name]]),"")</f>
        <v/>
      </c>
      <c r="L894" s="1" t="str">
        <f>IF(Table2[[#This Row],[In GSM?]],_xlfn.TEXTBEFORE(_xlfn.TEXTAFTER(Table2[[#This Row],[rxn name]],Table2[[#This Row],[b4 FWD/REV]]&amp;"_",,,,"FWD"),"-",,,,"FWD"),"")</f>
        <v/>
      </c>
      <c r="M894" s="1" t="str" cm="1">
        <f t="array" ref="M894">IF(Table2[[#This Row],[In GSM?]],_xlfn.SWITCH(Table2[[#This Row],[dir]],"FWD",Table2[[#This Row],[max]],"REV",-Table2[[#This Row],[min]])/1000,"")</f>
        <v/>
      </c>
      <c r="N894" s="1" t="str" cm="1">
        <f t="array" ref="N894">IF(Table2[[#This Row],[In GSM?]],_xlfn.SWITCH(Table2[[#This Row],[dir]],"FWD",Table2[[#This Row],[min]],"REV",-Table2[[#This Row],[max]])/1000,"")</f>
        <v/>
      </c>
      <c r="V894" s="5"/>
    </row>
    <row r="895" spans="1:22" ht="17" x14ac:dyDescent="0.25">
      <c r="A895" t="s">
        <v>1996</v>
      </c>
      <c r="B895">
        <v>0</v>
      </c>
      <c r="C895">
        <v>2.0711028669082401</v>
      </c>
      <c r="E895" s="5" t="s">
        <v>653</v>
      </c>
      <c r="F895" s="1" t="str">
        <f t="shared" si="39"/>
        <v>PROWASTE-rt3584</v>
      </c>
      <c r="G895" s="1">
        <f t="shared" si="40"/>
        <v>0</v>
      </c>
      <c r="H895" s="1">
        <f t="shared" si="41"/>
        <v>0</v>
      </c>
      <c r="I895" s="1" t="b">
        <f>OR(LEFT(Table2[[#This Row],[rxn]],4)="RXN-",Table2[[#This Row],[rxn]]="BIOSYN-BIODILAERO")</f>
        <v>0</v>
      </c>
      <c r="J895" s="1" t="str">
        <f>IF(Table2[[#This Row],[In GSM?]],_xlfn.TEXTAFTER(Table2[[#This Row],[rxn]],"RXN-",,,,"BIOMASS_RT_CLIM"),"")</f>
        <v/>
      </c>
      <c r="K895" s="1" t="str">
        <f>IF(Table2[[#This Row],[In GSM?]],_xlfn.TEXTBEFORE(SUBSTITUTE(Table2[[#This Row],[rxn name]],"_REV-","_FWD-"),"_FWD-",,,,Table2[[#This Row],[rxn name]]),"")</f>
        <v/>
      </c>
      <c r="L895" s="1" t="str">
        <f>IF(Table2[[#This Row],[In GSM?]],_xlfn.TEXTBEFORE(_xlfn.TEXTAFTER(Table2[[#This Row],[rxn name]],Table2[[#This Row],[b4 FWD/REV]]&amp;"_",,,,"FWD"),"-",,,,"FWD"),"")</f>
        <v/>
      </c>
      <c r="M895" s="1" t="str" cm="1">
        <f t="array" ref="M895">IF(Table2[[#This Row],[In GSM?]],_xlfn.SWITCH(Table2[[#This Row],[dir]],"FWD",Table2[[#This Row],[max]],"REV",-Table2[[#This Row],[min]])/1000,"")</f>
        <v/>
      </c>
      <c r="N895" s="1" t="str" cm="1">
        <f t="array" ref="N895">IF(Table2[[#This Row],[In GSM?]],_xlfn.SWITCH(Table2[[#This Row],[dir]],"FWD",Table2[[#This Row],[min]],"REV",-Table2[[#This Row],[max]])/1000,"")</f>
        <v/>
      </c>
      <c r="V895" s="5"/>
    </row>
    <row r="896" spans="1:22" ht="17" x14ac:dyDescent="0.25">
      <c r="A896" t="s">
        <v>1997</v>
      </c>
      <c r="B896">
        <v>0</v>
      </c>
      <c r="C896">
        <v>0</v>
      </c>
      <c r="E896" s="5" t="s">
        <v>654</v>
      </c>
      <c r="F896" s="1" t="str">
        <f t="shared" si="39"/>
        <v>PROWASTE-rt3590</v>
      </c>
      <c r="G896" s="1">
        <f t="shared" si="40"/>
        <v>0</v>
      </c>
      <c r="H896" s="1">
        <f t="shared" si="41"/>
        <v>0</v>
      </c>
      <c r="I896" s="1" t="b">
        <f>OR(LEFT(Table2[[#This Row],[rxn]],4)="RXN-",Table2[[#This Row],[rxn]]="BIOSYN-BIODILAERO")</f>
        <v>0</v>
      </c>
      <c r="J896" s="1" t="str">
        <f>IF(Table2[[#This Row],[In GSM?]],_xlfn.TEXTAFTER(Table2[[#This Row],[rxn]],"RXN-",,,,"BIOMASS_RT_CLIM"),"")</f>
        <v/>
      </c>
      <c r="K896" s="1" t="str">
        <f>IF(Table2[[#This Row],[In GSM?]],_xlfn.TEXTBEFORE(SUBSTITUTE(Table2[[#This Row],[rxn name]],"_REV-","_FWD-"),"_FWD-",,,,Table2[[#This Row],[rxn name]]),"")</f>
        <v/>
      </c>
      <c r="L896" s="1" t="str">
        <f>IF(Table2[[#This Row],[In GSM?]],_xlfn.TEXTBEFORE(_xlfn.TEXTAFTER(Table2[[#This Row],[rxn name]],Table2[[#This Row],[b4 FWD/REV]]&amp;"_",,,,"FWD"),"-",,,,"FWD"),"")</f>
        <v/>
      </c>
      <c r="M896" s="1" t="str" cm="1">
        <f t="array" ref="M896">IF(Table2[[#This Row],[In GSM?]],_xlfn.SWITCH(Table2[[#This Row],[dir]],"FWD",Table2[[#This Row],[max]],"REV",-Table2[[#This Row],[min]])/1000,"")</f>
        <v/>
      </c>
      <c r="N896" s="1" t="str" cm="1">
        <f t="array" ref="N896">IF(Table2[[#This Row],[In GSM?]],_xlfn.SWITCH(Table2[[#This Row],[dir]],"FWD",Table2[[#This Row],[min]],"REV",-Table2[[#This Row],[max]])/1000,"")</f>
        <v/>
      </c>
      <c r="V896" s="5"/>
    </row>
    <row r="897" spans="1:22" ht="17" x14ac:dyDescent="0.25">
      <c r="A897" t="s">
        <v>1998</v>
      </c>
      <c r="B897">
        <v>0</v>
      </c>
      <c r="C897">
        <v>0</v>
      </c>
      <c r="E897" s="5" t="s">
        <v>655</v>
      </c>
      <c r="F897" s="1" t="str">
        <f t="shared" si="39"/>
        <v>PROWASTE-rt3591</v>
      </c>
      <c r="G897" s="1">
        <f t="shared" si="40"/>
        <v>0</v>
      </c>
      <c r="H897" s="1">
        <f t="shared" si="41"/>
        <v>0</v>
      </c>
      <c r="I897" s="1" t="b">
        <f>OR(LEFT(Table2[[#This Row],[rxn]],4)="RXN-",Table2[[#This Row],[rxn]]="BIOSYN-BIODILAERO")</f>
        <v>0</v>
      </c>
      <c r="J897" s="1" t="str">
        <f>IF(Table2[[#This Row],[In GSM?]],_xlfn.TEXTAFTER(Table2[[#This Row],[rxn]],"RXN-",,,,"BIOMASS_RT_CLIM"),"")</f>
        <v/>
      </c>
      <c r="K897" s="1" t="str">
        <f>IF(Table2[[#This Row],[In GSM?]],_xlfn.TEXTBEFORE(SUBSTITUTE(Table2[[#This Row],[rxn name]],"_REV-","_FWD-"),"_FWD-",,,,Table2[[#This Row],[rxn name]]),"")</f>
        <v/>
      </c>
      <c r="L897" s="1" t="str">
        <f>IF(Table2[[#This Row],[In GSM?]],_xlfn.TEXTBEFORE(_xlfn.TEXTAFTER(Table2[[#This Row],[rxn name]],Table2[[#This Row],[b4 FWD/REV]]&amp;"_",,,,"FWD"),"-",,,,"FWD"),"")</f>
        <v/>
      </c>
      <c r="M897" s="1" t="str" cm="1">
        <f t="array" ref="M897">IF(Table2[[#This Row],[In GSM?]],_xlfn.SWITCH(Table2[[#This Row],[dir]],"FWD",Table2[[#This Row],[max]],"REV",-Table2[[#This Row],[min]])/1000,"")</f>
        <v/>
      </c>
      <c r="N897" s="1" t="str" cm="1">
        <f t="array" ref="N897">IF(Table2[[#This Row],[In GSM?]],_xlfn.SWITCH(Table2[[#This Row],[dir]],"FWD",Table2[[#This Row],[min]],"REV",-Table2[[#This Row],[max]])/1000,"")</f>
        <v/>
      </c>
      <c r="V897" s="5"/>
    </row>
    <row r="898" spans="1:22" ht="17" x14ac:dyDescent="0.25">
      <c r="A898" t="s">
        <v>1999</v>
      </c>
      <c r="B898">
        <v>-157.73231508761199</v>
      </c>
      <c r="C898">
        <v>0</v>
      </c>
      <c r="E898" s="5" t="s">
        <v>656</v>
      </c>
      <c r="F898" s="1" t="str">
        <f t="shared" ref="F898:F961" si="42">_xlfn.TEXTBEFORE(E898," ")</f>
        <v>PROWASTE-rt3594</v>
      </c>
      <c r="G898" s="1">
        <f t="shared" ref="G898:G961" si="43">_xlfn.NUMBERVALUE(SUBSTITUTE(_xlfn.TEXTBEFORE(_xlfn.TEXTAFTER(E898," ")," ",-1)," ",""))</f>
        <v>0</v>
      </c>
      <c r="H898" s="1">
        <f t="shared" ref="H898:H961" si="44">_xlfn.NUMBERVALUE(_xlfn.TEXTAFTER(E898," ",-1))</f>
        <v>0</v>
      </c>
      <c r="I898" s="1" t="b">
        <f>OR(LEFT(Table2[[#This Row],[rxn]],4)="RXN-",Table2[[#This Row],[rxn]]="BIOSYN-BIODILAERO")</f>
        <v>0</v>
      </c>
      <c r="J898" s="1" t="str">
        <f>IF(Table2[[#This Row],[In GSM?]],_xlfn.TEXTAFTER(Table2[[#This Row],[rxn]],"RXN-",,,,"BIOMASS_RT_CLIM"),"")</f>
        <v/>
      </c>
      <c r="K898" s="1" t="str">
        <f>IF(Table2[[#This Row],[In GSM?]],_xlfn.TEXTBEFORE(SUBSTITUTE(Table2[[#This Row],[rxn name]],"_REV-","_FWD-"),"_FWD-",,,,Table2[[#This Row],[rxn name]]),"")</f>
        <v/>
      </c>
      <c r="L898" s="1" t="str">
        <f>IF(Table2[[#This Row],[In GSM?]],_xlfn.TEXTBEFORE(_xlfn.TEXTAFTER(Table2[[#This Row],[rxn name]],Table2[[#This Row],[b4 FWD/REV]]&amp;"_",,,,"FWD"),"-",,,,"FWD"),"")</f>
        <v/>
      </c>
      <c r="M898" s="1" t="str" cm="1">
        <f t="array" ref="M898">IF(Table2[[#This Row],[In GSM?]],_xlfn.SWITCH(Table2[[#This Row],[dir]],"FWD",Table2[[#This Row],[max]],"REV",-Table2[[#This Row],[min]])/1000,"")</f>
        <v/>
      </c>
      <c r="N898" s="1" t="str" cm="1">
        <f t="array" ref="N898">IF(Table2[[#This Row],[In GSM?]],_xlfn.SWITCH(Table2[[#This Row],[dir]],"FWD",Table2[[#This Row],[min]],"REV",-Table2[[#This Row],[max]])/1000,"")</f>
        <v/>
      </c>
      <c r="V898" s="5"/>
    </row>
    <row r="899" spans="1:22" ht="17" x14ac:dyDescent="0.25">
      <c r="A899" t="s">
        <v>2000</v>
      </c>
      <c r="B899">
        <v>-157.73231508761199</v>
      </c>
      <c r="C899">
        <v>0</v>
      </c>
      <c r="E899" s="5" t="s">
        <v>657</v>
      </c>
      <c r="F899" s="1" t="str">
        <f t="shared" si="42"/>
        <v>PROWASTE-rt3595</v>
      </c>
      <c r="G899" s="1">
        <f t="shared" si="43"/>
        <v>0</v>
      </c>
      <c r="H899" s="1">
        <f t="shared" si="44"/>
        <v>0</v>
      </c>
      <c r="I899" s="1" t="b">
        <f>OR(LEFT(Table2[[#This Row],[rxn]],4)="RXN-",Table2[[#This Row],[rxn]]="BIOSYN-BIODILAERO")</f>
        <v>0</v>
      </c>
      <c r="J899" s="1" t="str">
        <f>IF(Table2[[#This Row],[In GSM?]],_xlfn.TEXTAFTER(Table2[[#This Row],[rxn]],"RXN-",,,,"BIOMASS_RT_CLIM"),"")</f>
        <v/>
      </c>
      <c r="K899" s="1" t="str">
        <f>IF(Table2[[#This Row],[In GSM?]],_xlfn.TEXTBEFORE(SUBSTITUTE(Table2[[#This Row],[rxn name]],"_REV-","_FWD-"),"_FWD-",,,,Table2[[#This Row],[rxn name]]),"")</f>
        <v/>
      </c>
      <c r="L899" s="1" t="str">
        <f>IF(Table2[[#This Row],[In GSM?]],_xlfn.TEXTBEFORE(_xlfn.TEXTAFTER(Table2[[#This Row],[rxn name]],Table2[[#This Row],[b4 FWD/REV]]&amp;"_",,,,"FWD"),"-",,,,"FWD"),"")</f>
        <v/>
      </c>
      <c r="M899" s="1" t="str" cm="1">
        <f t="array" ref="M899">IF(Table2[[#This Row],[In GSM?]],_xlfn.SWITCH(Table2[[#This Row],[dir]],"FWD",Table2[[#This Row],[max]],"REV",-Table2[[#This Row],[min]])/1000,"")</f>
        <v/>
      </c>
      <c r="N899" s="1" t="str" cm="1">
        <f t="array" ref="N899">IF(Table2[[#This Row],[In GSM?]],_xlfn.SWITCH(Table2[[#This Row],[dir]],"FWD",Table2[[#This Row],[min]],"REV",-Table2[[#This Row],[max]])/1000,"")</f>
        <v/>
      </c>
      <c r="V899" s="5"/>
    </row>
    <row r="900" spans="1:22" ht="17" x14ac:dyDescent="0.25">
      <c r="A900" t="s">
        <v>2001</v>
      </c>
      <c r="B900">
        <v>0</v>
      </c>
      <c r="C900">
        <v>0</v>
      </c>
      <c r="E900" s="5" t="s">
        <v>658</v>
      </c>
      <c r="F900" s="1" t="str">
        <f t="shared" si="42"/>
        <v>PROWASTE-rt3599</v>
      </c>
      <c r="G900" s="1">
        <f t="shared" si="43"/>
        <v>0</v>
      </c>
      <c r="H900" s="1">
        <f t="shared" si="44"/>
        <v>0</v>
      </c>
      <c r="I900" s="1" t="b">
        <f>OR(LEFT(Table2[[#This Row],[rxn]],4)="RXN-",Table2[[#This Row],[rxn]]="BIOSYN-BIODILAERO")</f>
        <v>0</v>
      </c>
      <c r="J900" s="1" t="str">
        <f>IF(Table2[[#This Row],[In GSM?]],_xlfn.TEXTAFTER(Table2[[#This Row],[rxn]],"RXN-",,,,"BIOMASS_RT_CLIM"),"")</f>
        <v/>
      </c>
      <c r="K900" s="1" t="str">
        <f>IF(Table2[[#This Row],[In GSM?]],_xlfn.TEXTBEFORE(SUBSTITUTE(Table2[[#This Row],[rxn name]],"_REV-","_FWD-"),"_FWD-",,,,Table2[[#This Row],[rxn name]]),"")</f>
        <v/>
      </c>
      <c r="L900" s="1" t="str">
        <f>IF(Table2[[#This Row],[In GSM?]],_xlfn.TEXTBEFORE(_xlfn.TEXTAFTER(Table2[[#This Row],[rxn name]],Table2[[#This Row],[b4 FWD/REV]]&amp;"_",,,,"FWD"),"-",,,,"FWD"),"")</f>
        <v/>
      </c>
      <c r="M900" s="1" t="str" cm="1">
        <f t="array" ref="M900">IF(Table2[[#This Row],[In GSM?]],_xlfn.SWITCH(Table2[[#This Row],[dir]],"FWD",Table2[[#This Row],[max]],"REV",-Table2[[#This Row],[min]])/1000,"")</f>
        <v/>
      </c>
      <c r="N900" s="1" t="str" cm="1">
        <f t="array" ref="N900">IF(Table2[[#This Row],[In GSM?]],_xlfn.SWITCH(Table2[[#This Row],[dir]],"FWD",Table2[[#This Row],[min]],"REV",-Table2[[#This Row],[max]])/1000,"")</f>
        <v/>
      </c>
      <c r="V900" s="5"/>
    </row>
    <row r="901" spans="1:22" ht="17" x14ac:dyDescent="0.25">
      <c r="A901" t="s">
        <v>2002</v>
      </c>
      <c r="B901">
        <v>0</v>
      </c>
      <c r="C901">
        <v>0</v>
      </c>
      <c r="E901" s="5" t="s">
        <v>659</v>
      </c>
      <c r="F901" s="1" t="str">
        <f t="shared" si="42"/>
        <v>PROWASTE-rt3605</v>
      </c>
      <c r="G901" s="1">
        <f t="shared" si="43"/>
        <v>0</v>
      </c>
      <c r="H901" s="1">
        <f t="shared" si="44"/>
        <v>0</v>
      </c>
      <c r="I901" s="1" t="b">
        <f>OR(LEFT(Table2[[#This Row],[rxn]],4)="RXN-",Table2[[#This Row],[rxn]]="BIOSYN-BIODILAERO")</f>
        <v>0</v>
      </c>
      <c r="J901" s="1" t="str">
        <f>IF(Table2[[#This Row],[In GSM?]],_xlfn.TEXTAFTER(Table2[[#This Row],[rxn]],"RXN-",,,,"BIOMASS_RT_CLIM"),"")</f>
        <v/>
      </c>
      <c r="K901" s="1" t="str">
        <f>IF(Table2[[#This Row],[In GSM?]],_xlfn.TEXTBEFORE(SUBSTITUTE(Table2[[#This Row],[rxn name]],"_REV-","_FWD-"),"_FWD-",,,,Table2[[#This Row],[rxn name]]),"")</f>
        <v/>
      </c>
      <c r="L901" s="1" t="str">
        <f>IF(Table2[[#This Row],[In GSM?]],_xlfn.TEXTBEFORE(_xlfn.TEXTAFTER(Table2[[#This Row],[rxn name]],Table2[[#This Row],[b4 FWD/REV]]&amp;"_",,,,"FWD"),"-",,,,"FWD"),"")</f>
        <v/>
      </c>
      <c r="M901" s="1" t="str" cm="1">
        <f t="array" ref="M901">IF(Table2[[#This Row],[In GSM?]],_xlfn.SWITCH(Table2[[#This Row],[dir]],"FWD",Table2[[#This Row],[max]],"REV",-Table2[[#This Row],[min]])/1000,"")</f>
        <v/>
      </c>
      <c r="N901" s="1" t="str" cm="1">
        <f t="array" ref="N901">IF(Table2[[#This Row],[In GSM?]],_xlfn.SWITCH(Table2[[#This Row],[dir]],"FWD",Table2[[#This Row],[min]],"REV",-Table2[[#This Row],[max]])/1000,"")</f>
        <v/>
      </c>
      <c r="V901" s="5"/>
    </row>
    <row r="902" spans="1:22" ht="17" x14ac:dyDescent="0.25">
      <c r="A902" t="s">
        <v>2003</v>
      </c>
      <c r="B902">
        <v>0</v>
      </c>
      <c r="C902">
        <v>0</v>
      </c>
      <c r="E902" s="5" t="s">
        <v>660</v>
      </c>
      <c r="F902" s="1" t="str">
        <f t="shared" si="42"/>
        <v>PROWASTE-rt3609</v>
      </c>
      <c r="G902" s="1">
        <f t="shared" si="43"/>
        <v>0</v>
      </c>
      <c r="H902" s="1">
        <f t="shared" si="44"/>
        <v>0</v>
      </c>
      <c r="I902" s="1" t="b">
        <f>OR(LEFT(Table2[[#This Row],[rxn]],4)="RXN-",Table2[[#This Row],[rxn]]="BIOSYN-BIODILAERO")</f>
        <v>0</v>
      </c>
      <c r="J902" s="1" t="str">
        <f>IF(Table2[[#This Row],[In GSM?]],_xlfn.TEXTAFTER(Table2[[#This Row],[rxn]],"RXN-",,,,"BIOMASS_RT_CLIM"),"")</f>
        <v/>
      </c>
      <c r="K902" s="1" t="str">
        <f>IF(Table2[[#This Row],[In GSM?]],_xlfn.TEXTBEFORE(SUBSTITUTE(Table2[[#This Row],[rxn name]],"_REV-","_FWD-"),"_FWD-",,,,Table2[[#This Row],[rxn name]]),"")</f>
        <v/>
      </c>
      <c r="L902" s="1" t="str">
        <f>IF(Table2[[#This Row],[In GSM?]],_xlfn.TEXTBEFORE(_xlfn.TEXTAFTER(Table2[[#This Row],[rxn name]],Table2[[#This Row],[b4 FWD/REV]]&amp;"_",,,,"FWD"),"-",,,,"FWD"),"")</f>
        <v/>
      </c>
      <c r="M902" s="1" t="str" cm="1">
        <f t="array" ref="M902">IF(Table2[[#This Row],[In GSM?]],_xlfn.SWITCH(Table2[[#This Row],[dir]],"FWD",Table2[[#This Row],[max]],"REV",-Table2[[#This Row],[min]])/1000,"")</f>
        <v/>
      </c>
      <c r="N902" s="1" t="str" cm="1">
        <f t="array" ref="N902">IF(Table2[[#This Row],[In GSM?]],_xlfn.SWITCH(Table2[[#This Row],[dir]],"FWD",Table2[[#This Row],[min]],"REV",-Table2[[#This Row],[max]])/1000,"")</f>
        <v/>
      </c>
      <c r="V902" s="5"/>
    </row>
    <row r="903" spans="1:22" ht="17" x14ac:dyDescent="0.25">
      <c r="A903" t="s">
        <v>2004</v>
      </c>
      <c r="B903">
        <v>0</v>
      </c>
      <c r="C903">
        <v>1.87406829199729</v>
      </c>
      <c r="E903" s="5" t="s">
        <v>661</v>
      </c>
      <c r="F903" s="1" t="str">
        <f t="shared" si="42"/>
        <v>PROWASTE-rt3614</v>
      </c>
      <c r="G903" s="1">
        <f t="shared" si="43"/>
        <v>0</v>
      </c>
      <c r="H903" s="1">
        <f t="shared" si="44"/>
        <v>0</v>
      </c>
      <c r="I903" s="1" t="b">
        <f>OR(LEFT(Table2[[#This Row],[rxn]],4)="RXN-",Table2[[#This Row],[rxn]]="BIOSYN-BIODILAERO")</f>
        <v>0</v>
      </c>
      <c r="J903" s="1" t="str">
        <f>IF(Table2[[#This Row],[In GSM?]],_xlfn.TEXTAFTER(Table2[[#This Row],[rxn]],"RXN-",,,,"BIOMASS_RT_CLIM"),"")</f>
        <v/>
      </c>
      <c r="K903" s="1" t="str">
        <f>IF(Table2[[#This Row],[In GSM?]],_xlfn.TEXTBEFORE(SUBSTITUTE(Table2[[#This Row],[rxn name]],"_REV-","_FWD-"),"_FWD-",,,,Table2[[#This Row],[rxn name]]),"")</f>
        <v/>
      </c>
      <c r="L903" s="1" t="str">
        <f>IF(Table2[[#This Row],[In GSM?]],_xlfn.TEXTBEFORE(_xlfn.TEXTAFTER(Table2[[#This Row],[rxn name]],Table2[[#This Row],[b4 FWD/REV]]&amp;"_",,,,"FWD"),"-",,,,"FWD"),"")</f>
        <v/>
      </c>
      <c r="M903" s="1" t="str" cm="1">
        <f t="array" ref="M903">IF(Table2[[#This Row],[In GSM?]],_xlfn.SWITCH(Table2[[#This Row],[dir]],"FWD",Table2[[#This Row],[max]],"REV",-Table2[[#This Row],[min]])/1000,"")</f>
        <v/>
      </c>
      <c r="N903" s="1" t="str" cm="1">
        <f t="array" ref="N903">IF(Table2[[#This Row],[In GSM?]],_xlfn.SWITCH(Table2[[#This Row],[dir]],"FWD",Table2[[#This Row],[min]],"REV",-Table2[[#This Row],[max]])/1000,"")</f>
        <v/>
      </c>
      <c r="V903" s="5"/>
    </row>
    <row r="904" spans="1:22" ht="17" x14ac:dyDescent="0.25">
      <c r="A904" t="s">
        <v>2005</v>
      </c>
      <c r="B904">
        <v>0</v>
      </c>
      <c r="C904">
        <v>3.6158971865104701</v>
      </c>
      <c r="E904" s="5" t="s">
        <v>662</v>
      </c>
      <c r="F904" s="1" t="str">
        <f t="shared" si="42"/>
        <v>PROWASTE-rt3621</v>
      </c>
      <c r="G904" s="1">
        <f t="shared" si="43"/>
        <v>0</v>
      </c>
      <c r="H904" s="1">
        <f t="shared" si="44"/>
        <v>0</v>
      </c>
      <c r="I904" s="1" t="b">
        <f>OR(LEFT(Table2[[#This Row],[rxn]],4)="RXN-",Table2[[#This Row],[rxn]]="BIOSYN-BIODILAERO")</f>
        <v>0</v>
      </c>
      <c r="J904" s="1" t="str">
        <f>IF(Table2[[#This Row],[In GSM?]],_xlfn.TEXTAFTER(Table2[[#This Row],[rxn]],"RXN-",,,,"BIOMASS_RT_CLIM"),"")</f>
        <v/>
      </c>
      <c r="K904" s="1" t="str">
        <f>IF(Table2[[#This Row],[In GSM?]],_xlfn.TEXTBEFORE(SUBSTITUTE(Table2[[#This Row],[rxn name]],"_REV-","_FWD-"),"_FWD-",,,,Table2[[#This Row],[rxn name]]),"")</f>
        <v/>
      </c>
      <c r="L904" s="1" t="str">
        <f>IF(Table2[[#This Row],[In GSM?]],_xlfn.TEXTBEFORE(_xlfn.TEXTAFTER(Table2[[#This Row],[rxn name]],Table2[[#This Row],[b4 FWD/REV]]&amp;"_",,,,"FWD"),"-",,,,"FWD"),"")</f>
        <v/>
      </c>
      <c r="M904" s="1" t="str" cm="1">
        <f t="array" ref="M904">IF(Table2[[#This Row],[In GSM?]],_xlfn.SWITCH(Table2[[#This Row],[dir]],"FWD",Table2[[#This Row],[max]],"REV",-Table2[[#This Row],[min]])/1000,"")</f>
        <v/>
      </c>
      <c r="N904" s="1" t="str" cm="1">
        <f t="array" ref="N904">IF(Table2[[#This Row],[In GSM?]],_xlfn.SWITCH(Table2[[#This Row],[dir]],"FWD",Table2[[#This Row],[min]],"REV",-Table2[[#This Row],[max]])/1000,"")</f>
        <v/>
      </c>
      <c r="V904" s="5"/>
    </row>
    <row r="905" spans="1:22" ht="17" x14ac:dyDescent="0.25">
      <c r="A905" t="s">
        <v>2006</v>
      </c>
      <c r="B905">
        <v>-52.288001193043698</v>
      </c>
      <c r="C905">
        <v>-0.64579470000000505</v>
      </c>
      <c r="E905" s="5" t="s">
        <v>663</v>
      </c>
      <c r="F905" s="1" t="str">
        <f t="shared" si="42"/>
        <v>PROWASTE-rt3625</v>
      </c>
      <c r="G905" s="1">
        <f t="shared" si="43"/>
        <v>0</v>
      </c>
      <c r="H905" s="1">
        <f t="shared" si="44"/>
        <v>0</v>
      </c>
      <c r="I905" s="1" t="b">
        <f>OR(LEFT(Table2[[#This Row],[rxn]],4)="RXN-",Table2[[#This Row],[rxn]]="BIOSYN-BIODILAERO")</f>
        <v>0</v>
      </c>
      <c r="J905" s="1" t="str">
        <f>IF(Table2[[#This Row],[In GSM?]],_xlfn.TEXTAFTER(Table2[[#This Row],[rxn]],"RXN-",,,,"BIOMASS_RT_CLIM"),"")</f>
        <v/>
      </c>
      <c r="K905" s="1" t="str">
        <f>IF(Table2[[#This Row],[In GSM?]],_xlfn.TEXTBEFORE(SUBSTITUTE(Table2[[#This Row],[rxn name]],"_REV-","_FWD-"),"_FWD-",,,,Table2[[#This Row],[rxn name]]),"")</f>
        <v/>
      </c>
      <c r="L905" s="1" t="str">
        <f>IF(Table2[[#This Row],[In GSM?]],_xlfn.TEXTBEFORE(_xlfn.TEXTAFTER(Table2[[#This Row],[rxn name]],Table2[[#This Row],[b4 FWD/REV]]&amp;"_",,,,"FWD"),"-",,,,"FWD"),"")</f>
        <v/>
      </c>
      <c r="M905" s="1" t="str" cm="1">
        <f t="array" ref="M905">IF(Table2[[#This Row],[In GSM?]],_xlfn.SWITCH(Table2[[#This Row],[dir]],"FWD",Table2[[#This Row],[max]],"REV",-Table2[[#This Row],[min]])/1000,"")</f>
        <v/>
      </c>
      <c r="N905" s="1" t="str" cm="1">
        <f t="array" ref="N905">IF(Table2[[#This Row],[In GSM?]],_xlfn.SWITCH(Table2[[#This Row],[dir]],"FWD",Table2[[#This Row],[min]],"REV",-Table2[[#This Row],[max]])/1000,"")</f>
        <v/>
      </c>
      <c r="V905" s="5"/>
    </row>
    <row r="906" spans="1:22" ht="17" x14ac:dyDescent="0.25">
      <c r="A906" t="s">
        <v>2007</v>
      </c>
      <c r="B906">
        <v>0</v>
      </c>
      <c r="C906">
        <v>0</v>
      </c>
      <c r="E906" s="5" t="s">
        <v>664</v>
      </c>
      <c r="F906" s="1" t="str">
        <f t="shared" si="42"/>
        <v>PROWASTE-rt3639</v>
      </c>
      <c r="G906" s="1">
        <f t="shared" si="43"/>
        <v>0</v>
      </c>
      <c r="H906" s="1">
        <f t="shared" si="44"/>
        <v>0</v>
      </c>
      <c r="I906" s="1" t="b">
        <f>OR(LEFT(Table2[[#This Row],[rxn]],4)="RXN-",Table2[[#This Row],[rxn]]="BIOSYN-BIODILAERO")</f>
        <v>0</v>
      </c>
      <c r="J906" s="1" t="str">
        <f>IF(Table2[[#This Row],[In GSM?]],_xlfn.TEXTAFTER(Table2[[#This Row],[rxn]],"RXN-",,,,"BIOMASS_RT_CLIM"),"")</f>
        <v/>
      </c>
      <c r="K906" s="1" t="str">
        <f>IF(Table2[[#This Row],[In GSM?]],_xlfn.TEXTBEFORE(SUBSTITUTE(Table2[[#This Row],[rxn name]],"_REV-","_FWD-"),"_FWD-",,,,Table2[[#This Row],[rxn name]]),"")</f>
        <v/>
      </c>
      <c r="L906" s="1" t="str">
        <f>IF(Table2[[#This Row],[In GSM?]],_xlfn.TEXTBEFORE(_xlfn.TEXTAFTER(Table2[[#This Row],[rxn name]],Table2[[#This Row],[b4 FWD/REV]]&amp;"_",,,,"FWD"),"-",,,,"FWD"),"")</f>
        <v/>
      </c>
      <c r="M906" s="1" t="str" cm="1">
        <f t="array" ref="M906">IF(Table2[[#This Row],[In GSM?]],_xlfn.SWITCH(Table2[[#This Row],[dir]],"FWD",Table2[[#This Row],[max]],"REV",-Table2[[#This Row],[min]])/1000,"")</f>
        <v/>
      </c>
      <c r="N906" s="1" t="str" cm="1">
        <f t="array" ref="N906">IF(Table2[[#This Row],[In GSM?]],_xlfn.SWITCH(Table2[[#This Row],[dir]],"FWD",Table2[[#This Row],[min]],"REV",-Table2[[#This Row],[max]])/1000,"")</f>
        <v/>
      </c>
      <c r="V906" s="5"/>
    </row>
    <row r="907" spans="1:22" ht="17" x14ac:dyDescent="0.25">
      <c r="A907" t="s">
        <v>2008</v>
      </c>
      <c r="B907">
        <v>0</v>
      </c>
      <c r="C907">
        <v>0</v>
      </c>
      <c r="E907" s="5" t="s">
        <v>665</v>
      </c>
      <c r="F907" s="1" t="str">
        <f t="shared" si="42"/>
        <v>PROWASTE-rt3654</v>
      </c>
      <c r="G907" s="1">
        <f t="shared" si="43"/>
        <v>0</v>
      </c>
      <c r="H907" s="1">
        <f t="shared" si="44"/>
        <v>0</v>
      </c>
      <c r="I907" s="1" t="b">
        <f>OR(LEFT(Table2[[#This Row],[rxn]],4)="RXN-",Table2[[#This Row],[rxn]]="BIOSYN-BIODILAERO")</f>
        <v>0</v>
      </c>
      <c r="J907" s="1" t="str">
        <f>IF(Table2[[#This Row],[In GSM?]],_xlfn.TEXTAFTER(Table2[[#This Row],[rxn]],"RXN-",,,,"BIOMASS_RT_CLIM"),"")</f>
        <v/>
      </c>
      <c r="K907" s="1" t="str">
        <f>IF(Table2[[#This Row],[In GSM?]],_xlfn.TEXTBEFORE(SUBSTITUTE(Table2[[#This Row],[rxn name]],"_REV-","_FWD-"),"_FWD-",,,,Table2[[#This Row],[rxn name]]),"")</f>
        <v/>
      </c>
      <c r="L907" s="1" t="str">
        <f>IF(Table2[[#This Row],[In GSM?]],_xlfn.TEXTBEFORE(_xlfn.TEXTAFTER(Table2[[#This Row],[rxn name]],Table2[[#This Row],[b4 FWD/REV]]&amp;"_",,,,"FWD"),"-",,,,"FWD"),"")</f>
        <v/>
      </c>
      <c r="M907" s="1" t="str" cm="1">
        <f t="array" ref="M907">IF(Table2[[#This Row],[In GSM?]],_xlfn.SWITCH(Table2[[#This Row],[dir]],"FWD",Table2[[#This Row],[max]],"REV",-Table2[[#This Row],[min]])/1000,"")</f>
        <v/>
      </c>
      <c r="N907" s="1" t="str" cm="1">
        <f t="array" ref="N907">IF(Table2[[#This Row],[In GSM?]],_xlfn.SWITCH(Table2[[#This Row],[dir]],"FWD",Table2[[#This Row],[min]],"REV",-Table2[[#This Row],[max]])/1000,"")</f>
        <v/>
      </c>
      <c r="V907" s="5"/>
    </row>
    <row r="908" spans="1:22" ht="17" x14ac:dyDescent="0.25">
      <c r="A908" t="s">
        <v>2009</v>
      </c>
      <c r="B908">
        <v>0</v>
      </c>
      <c r="C908">
        <v>0</v>
      </c>
      <c r="E908" s="5" t="s">
        <v>666</v>
      </c>
      <c r="F908" s="1" t="str">
        <f t="shared" si="42"/>
        <v>PROWASTE-rt3663</v>
      </c>
      <c r="G908" s="1">
        <f t="shared" si="43"/>
        <v>0</v>
      </c>
      <c r="H908" s="1">
        <f t="shared" si="44"/>
        <v>0</v>
      </c>
      <c r="I908" s="1" t="b">
        <f>OR(LEFT(Table2[[#This Row],[rxn]],4)="RXN-",Table2[[#This Row],[rxn]]="BIOSYN-BIODILAERO")</f>
        <v>0</v>
      </c>
      <c r="J908" s="1" t="str">
        <f>IF(Table2[[#This Row],[In GSM?]],_xlfn.TEXTAFTER(Table2[[#This Row],[rxn]],"RXN-",,,,"BIOMASS_RT_CLIM"),"")</f>
        <v/>
      </c>
      <c r="K908" s="1" t="str">
        <f>IF(Table2[[#This Row],[In GSM?]],_xlfn.TEXTBEFORE(SUBSTITUTE(Table2[[#This Row],[rxn name]],"_REV-","_FWD-"),"_FWD-",,,,Table2[[#This Row],[rxn name]]),"")</f>
        <v/>
      </c>
      <c r="L908" s="1" t="str">
        <f>IF(Table2[[#This Row],[In GSM?]],_xlfn.TEXTBEFORE(_xlfn.TEXTAFTER(Table2[[#This Row],[rxn name]],Table2[[#This Row],[b4 FWD/REV]]&amp;"_",,,,"FWD"),"-",,,,"FWD"),"")</f>
        <v/>
      </c>
      <c r="M908" s="1" t="str" cm="1">
        <f t="array" ref="M908">IF(Table2[[#This Row],[In GSM?]],_xlfn.SWITCH(Table2[[#This Row],[dir]],"FWD",Table2[[#This Row],[max]],"REV",-Table2[[#This Row],[min]])/1000,"")</f>
        <v/>
      </c>
      <c r="N908" s="1" t="str" cm="1">
        <f t="array" ref="N908">IF(Table2[[#This Row],[In GSM?]],_xlfn.SWITCH(Table2[[#This Row],[dir]],"FWD",Table2[[#This Row],[min]],"REV",-Table2[[#This Row],[max]])/1000,"")</f>
        <v/>
      </c>
      <c r="V908" s="5"/>
    </row>
    <row r="909" spans="1:22" ht="17" x14ac:dyDescent="0.25">
      <c r="A909" t="s">
        <v>2010</v>
      </c>
      <c r="B909">
        <v>0</v>
      </c>
      <c r="C909">
        <v>0</v>
      </c>
      <c r="E909" s="5" t="s">
        <v>667</v>
      </c>
      <c r="F909" s="1" t="str">
        <f t="shared" si="42"/>
        <v>PROWASTE-rt3664</v>
      </c>
      <c r="G909" s="1">
        <f t="shared" si="43"/>
        <v>0</v>
      </c>
      <c r="H909" s="1">
        <f t="shared" si="44"/>
        <v>0</v>
      </c>
      <c r="I909" s="1" t="b">
        <f>OR(LEFT(Table2[[#This Row],[rxn]],4)="RXN-",Table2[[#This Row],[rxn]]="BIOSYN-BIODILAERO")</f>
        <v>0</v>
      </c>
      <c r="J909" s="1" t="str">
        <f>IF(Table2[[#This Row],[In GSM?]],_xlfn.TEXTAFTER(Table2[[#This Row],[rxn]],"RXN-",,,,"BIOMASS_RT_CLIM"),"")</f>
        <v/>
      </c>
      <c r="K909" s="1" t="str">
        <f>IF(Table2[[#This Row],[In GSM?]],_xlfn.TEXTBEFORE(SUBSTITUTE(Table2[[#This Row],[rxn name]],"_REV-","_FWD-"),"_FWD-",,,,Table2[[#This Row],[rxn name]]),"")</f>
        <v/>
      </c>
      <c r="L909" s="1" t="str">
        <f>IF(Table2[[#This Row],[In GSM?]],_xlfn.TEXTBEFORE(_xlfn.TEXTAFTER(Table2[[#This Row],[rxn name]],Table2[[#This Row],[b4 FWD/REV]]&amp;"_",,,,"FWD"),"-",,,,"FWD"),"")</f>
        <v/>
      </c>
      <c r="M909" s="1" t="str" cm="1">
        <f t="array" ref="M909">IF(Table2[[#This Row],[In GSM?]],_xlfn.SWITCH(Table2[[#This Row],[dir]],"FWD",Table2[[#This Row],[max]],"REV",-Table2[[#This Row],[min]])/1000,"")</f>
        <v/>
      </c>
      <c r="N909" s="1" t="str" cm="1">
        <f t="array" ref="N909">IF(Table2[[#This Row],[In GSM?]],_xlfn.SWITCH(Table2[[#This Row],[dir]],"FWD",Table2[[#This Row],[min]],"REV",-Table2[[#This Row],[max]])/1000,"")</f>
        <v/>
      </c>
      <c r="V909" s="5"/>
    </row>
    <row r="910" spans="1:22" ht="17" x14ac:dyDescent="0.25">
      <c r="A910" t="s">
        <v>2011</v>
      </c>
      <c r="B910">
        <v>0</v>
      </c>
      <c r="C910">
        <v>157.73231508761199</v>
      </c>
      <c r="E910" s="5" t="s">
        <v>668</v>
      </c>
      <c r="F910" s="1" t="str">
        <f t="shared" si="42"/>
        <v>PROWASTE-rt3666</v>
      </c>
      <c r="G910" s="1">
        <f t="shared" si="43"/>
        <v>0</v>
      </c>
      <c r="H910" s="1">
        <f t="shared" si="44"/>
        <v>0</v>
      </c>
      <c r="I910" s="1" t="b">
        <f>OR(LEFT(Table2[[#This Row],[rxn]],4)="RXN-",Table2[[#This Row],[rxn]]="BIOSYN-BIODILAERO")</f>
        <v>0</v>
      </c>
      <c r="J910" s="1" t="str">
        <f>IF(Table2[[#This Row],[In GSM?]],_xlfn.TEXTAFTER(Table2[[#This Row],[rxn]],"RXN-",,,,"BIOMASS_RT_CLIM"),"")</f>
        <v/>
      </c>
      <c r="K910" s="1" t="str">
        <f>IF(Table2[[#This Row],[In GSM?]],_xlfn.TEXTBEFORE(SUBSTITUTE(Table2[[#This Row],[rxn name]],"_REV-","_FWD-"),"_FWD-",,,,Table2[[#This Row],[rxn name]]),"")</f>
        <v/>
      </c>
      <c r="L910" s="1" t="str">
        <f>IF(Table2[[#This Row],[In GSM?]],_xlfn.TEXTBEFORE(_xlfn.TEXTAFTER(Table2[[#This Row],[rxn name]],Table2[[#This Row],[b4 FWD/REV]]&amp;"_",,,,"FWD"),"-",,,,"FWD"),"")</f>
        <v/>
      </c>
      <c r="M910" s="1" t="str" cm="1">
        <f t="array" ref="M910">IF(Table2[[#This Row],[In GSM?]],_xlfn.SWITCH(Table2[[#This Row],[dir]],"FWD",Table2[[#This Row],[max]],"REV",-Table2[[#This Row],[min]])/1000,"")</f>
        <v/>
      </c>
      <c r="N910" s="1" t="str" cm="1">
        <f t="array" ref="N910">IF(Table2[[#This Row],[In GSM?]],_xlfn.SWITCH(Table2[[#This Row],[dir]],"FWD",Table2[[#This Row],[min]],"REV",-Table2[[#This Row],[max]])/1000,"")</f>
        <v/>
      </c>
      <c r="V910" s="5"/>
    </row>
    <row r="911" spans="1:22" ht="17" x14ac:dyDescent="0.25">
      <c r="A911" t="s">
        <v>2012</v>
      </c>
      <c r="B911">
        <v>0</v>
      </c>
      <c r="C911">
        <v>157.73231508761199</v>
      </c>
      <c r="E911" s="5" t="s">
        <v>669</v>
      </c>
      <c r="F911" s="1" t="str">
        <f t="shared" si="42"/>
        <v>PROWASTE-rt3670</v>
      </c>
      <c r="G911" s="1">
        <f t="shared" si="43"/>
        <v>0</v>
      </c>
      <c r="H911" s="1">
        <f t="shared" si="44"/>
        <v>0</v>
      </c>
      <c r="I911" s="1" t="b">
        <f>OR(LEFT(Table2[[#This Row],[rxn]],4)="RXN-",Table2[[#This Row],[rxn]]="BIOSYN-BIODILAERO")</f>
        <v>0</v>
      </c>
      <c r="J911" s="1" t="str">
        <f>IF(Table2[[#This Row],[In GSM?]],_xlfn.TEXTAFTER(Table2[[#This Row],[rxn]],"RXN-",,,,"BIOMASS_RT_CLIM"),"")</f>
        <v/>
      </c>
      <c r="K911" s="1" t="str">
        <f>IF(Table2[[#This Row],[In GSM?]],_xlfn.TEXTBEFORE(SUBSTITUTE(Table2[[#This Row],[rxn name]],"_REV-","_FWD-"),"_FWD-",,,,Table2[[#This Row],[rxn name]]),"")</f>
        <v/>
      </c>
      <c r="L911" s="1" t="str">
        <f>IF(Table2[[#This Row],[In GSM?]],_xlfn.TEXTBEFORE(_xlfn.TEXTAFTER(Table2[[#This Row],[rxn name]],Table2[[#This Row],[b4 FWD/REV]]&amp;"_",,,,"FWD"),"-",,,,"FWD"),"")</f>
        <v/>
      </c>
      <c r="M911" s="1" t="str" cm="1">
        <f t="array" ref="M911">IF(Table2[[#This Row],[In GSM?]],_xlfn.SWITCH(Table2[[#This Row],[dir]],"FWD",Table2[[#This Row],[max]],"REV",-Table2[[#This Row],[min]])/1000,"")</f>
        <v/>
      </c>
      <c r="N911" s="1" t="str" cm="1">
        <f t="array" ref="N911">IF(Table2[[#This Row],[In GSM?]],_xlfn.SWITCH(Table2[[#This Row],[dir]],"FWD",Table2[[#This Row],[min]],"REV",-Table2[[#This Row],[max]])/1000,"")</f>
        <v/>
      </c>
      <c r="V911" s="5"/>
    </row>
    <row r="912" spans="1:22" ht="17" x14ac:dyDescent="0.25">
      <c r="A912" t="s">
        <v>2013</v>
      </c>
      <c r="B912">
        <v>0</v>
      </c>
      <c r="C912">
        <v>0</v>
      </c>
      <c r="E912" s="5" t="s">
        <v>670</v>
      </c>
      <c r="F912" s="1" t="str">
        <f t="shared" si="42"/>
        <v>PROWASTE-rt3674_c</v>
      </c>
      <c r="G912" s="1">
        <f t="shared" si="43"/>
        <v>0</v>
      </c>
      <c r="H912" s="1">
        <f t="shared" si="44"/>
        <v>0</v>
      </c>
      <c r="I912" s="1" t="b">
        <f>OR(LEFT(Table2[[#This Row],[rxn]],4)="RXN-",Table2[[#This Row],[rxn]]="BIOSYN-BIODILAERO")</f>
        <v>0</v>
      </c>
      <c r="J912" s="1" t="str">
        <f>IF(Table2[[#This Row],[In GSM?]],_xlfn.TEXTAFTER(Table2[[#This Row],[rxn]],"RXN-",,,,"BIOMASS_RT_CLIM"),"")</f>
        <v/>
      </c>
      <c r="K912" s="1" t="str">
        <f>IF(Table2[[#This Row],[In GSM?]],_xlfn.TEXTBEFORE(SUBSTITUTE(Table2[[#This Row],[rxn name]],"_REV-","_FWD-"),"_FWD-",,,,Table2[[#This Row],[rxn name]]),"")</f>
        <v/>
      </c>
      <c r="L912" s="1" t="str">
        <f>IF(Table2[[#This Row],[In GSM?]],_xlfn.TEXTBEFORE(_xlfn.TEXTAFTER(Table2[[#This Row],[rxn name]],Table2[[#This Row],[b4 FWD/REV]]&amp;"_",,,,"FWD"),"-",,,,"FWD"),"")</f>
        <v/>
      </c>
      <c r="M912" s="1" t="str" cm="1">
        <f t="array" ref="M912">IF(Table2[[#This Row],[In GSM?]],_xlfn.SWITCH(Table2[[#This Row],[dir]],"FWD",Table2[[#This Row],[max]],"REV",-Table2[[#This Row],[min]])/1000,"")</f>
        <v/>
      </c>
      <c r="N912" s="1" t="str" cm="1">
        <f t="array" ref="N912">IF(Table2[[#This Row],[In GSM?]],_xlfn.SWITCH(Table2[[#This Row],[dir]],"FWD",Table2[[#This Row],[min]],"REV",-Table2[[#This Row],[max]])/1000,"")</f>
        <v/>
      </c>
      <c r="V912" s="5"/>
    </row>
    <row r="913" spans="1:22" ht="17" x14ac:dyDescent="0.25">
      <c r="A913" t="s">
        <v>2014</v>
      </c>
      <c r="B913">
        <v>0</v>
      </c>
      <c r="C913">
        <v>0</v>
      </c>
      <c r="E913" s="5" t="s">
        <v>671</v>
      </c>
      <c r="F913" s="1" t="str">
        <f t="shared" si="42"/>
        <v>PROWASTE-rt3674_m</v>
      </c>
      <c r="G913" s="1">
        <f t="shared" si="43"/>
        <v>0</v>
      </c>
      <c r="H913" s="1">
        <f t="shared" si="44"/>
        <v>0</v>
      </c>
      <c r="I913" s="1" t="b">
        <f>OR(LEFT(Table2[[#This Row],[rxn]],4)="RXN-",Table2[[#This Row],[rxn]]="BIOSYN-BIODILAERO")</f>
        <v>0</v>
      </c>
      <c r="J913" s="1" t="str">
        <f>IF(Table2[[#This Row],[In GSM?]],_xlfn.TEXTAFTER(Table2[[#This Row],[rxn]],"RXN-",,,,"BIOMASS_RT_CLIM"),"")</f>
        <v/>
      </c>
      <c r="K913" s="1" t="str">
        <f>IF(Table2[[#This Row],[In GSM?]],_xlfn.TEXTBEFORE(SUBSTITUTE(Table2[[#This Row],[rxn name]],"_REV-","_FWD-"),"_FWD-",,,,Table2[[#This Row],[rxn name]]),"")</f>
        <v/>
      </c>
      <c r="L913" s="1" t="str">
        <f>IF(Table2[[#This Row],[In GSM?]],_xlfn.TEXTBEFORE(_xlfn.TEXTAFTER(Table2[[#This Row],[rxn name]],Table2[[#This Row],[b4 FWD/REV]]&amp;"_",,,,"FWD"),"-",,,,"FWD"),"")</f>
        <v/>
      </c>
      <c r="M913" s="1" t="str" cm="1">
        <f t="array" ref="M913">IF(Table2[[#This Row],[In GSM?]],_xlfn.SWITCH(Table2[[#This Row],[dir]],"FWD",Table2[[#This Row],[max]],"REV",-Table2[[#This Row],[min]])/1000,"")</f>
        <v/>
      </c>
      <c r="N913" s="1" t="str" cm="1">
        <f t="array" ref="N913">IF(Table2[[#This Row],[In GSM?]],_xlfn.SWITCH(Table2[[#This Row],[dir]],"FWD",Table2[[#This Row],[min]],"REV",-Table2[[#This Row],[max]])/1000,"")</f>
        <v/>
      </c>
      <c r="V913" s="5"/>
    </row>
    <row r="914" spans="1:22" ht="17" x14ac:dyDescent="0.25">
      <c r="A914" t="s">
        <v>2015</v>
      </c>
      <c r="B914">
        <v>0</v>
      </c>
      <c r="C914">
        <v>0</v>
      </c>
      <c r="E914" s="5" t="s">
        <v>672</v>
      </c>
      <c r="F914" s="1" t="str">
        <f t="shared" si="42"/>
        <v>PROWASTE-rt3682</v>
      </c>
      <c r="G914" s="1">
        <f t="shared" si="43"/>
        <v>0</v>
      </c>
      <c r="H914" s="1">
        <f t="shared" si="44"/>
        <v>0</v>
      </c>
      <c r="I914" s="1" t="b">
        <f>OR(LEFT(Table2[[#This Row],[rxn]],4)="RXN-",Table2[[#This Row],[rxn]]="BIOSYN-BIODILAERO")</f>
        <v>0</v>
      </c>
      <c r="J914" s="1" t="str">
        <f>IF(Table2[[#This Row],[In GSM?]],_xlfn.TEXTAFTER(Table2[[#This Row],[rxn]],"RXN-",,,,"BIOMASS_RT_CLIM"),"")</f>
        <v/>
      </c>
      <c r="K914" s="1" t="str">
        <f>IF(Table2[[#This Row],[In GSM?]],_xlfn.TEXTBEFORE(SUBSTITUTE(Table2[[#This Row],[rxn name]],"_REV-","_FWD-"),"_FWD-",,,,Table2[[#This Row],[rxn name]]),"")</f>
        <v/>
      </c>
      <c r="L914" s="1" t="str">
        <f>IF(Table2[[#This Row],[In GSM?]],_xlfn.TEXTBEFORE(_xlfn.TEXTAFTER(Table2[[#This Row],[rxn name]],Table2[[#This Row],[b4 FWD/REV]]&amp;"_",,,,"FWD"),"-",,,,"FWD"),"")</f>
        <v/>
      </c>
      <c r="M914" s="1" t="str" cm="1">
        <f t="array" ref="M914">IF(Table2[[#This Row],[In GSM?]],_xlfn.SWITCH(Table2[[#This Row],[dir]],"FWD",Table2[[#This Row],[max]],"REV",-Table2[[#This Row],[min]])/1000,"")</f>
        <v/>
      </c>
      <c r="N914" s="1" t="str" cm="1">
        <f t="array" ref="N914">IF(Table2[[#This Row],[In GSM?]],_xlfn.SWITCH(Table2[[#This Row],[dir]],"FWD",Table2[[#This Row],[min]],"REV",-Table2[[#This Row],[max]])/1000,"")</f>
        <v/>
      </c>
      <c r="V914" s="5"/>
    </row>
    <row r="915" spans="1:22" ht="17" x14ac:dyDescent="0.25">
      <c r="A915" t="s">
        <v>2016</v>
      </c>
      <c r="B915">
        <v>0.240537276738999</v>
      </c>
      <c r="C915">
        <v>158.52320446225701</v>
      </c>
      <c r="E915" s="5" t="s">
        <v>673</v>
      </c>
      <c r="F915" s="1" t="str">
        <f t="shared" si="42"/>
        <v>PROWASTE-rt3683</v>
      </c>
      <c r="G915" s="1">
        <f t="shared" si="43"/>
        <v>0</v>
      </c>
      <c r="H915" s="1">
        <f t="shared" si="44"/>
        <v>0</v>
      </c>
      <c r="I915" s="1" t="b">
        <f>OR(LEFT(Table2[[#This Row],[rxn]],4)="RXN-",Table2[[#This Row],[rxn]]="BIOSYN-BIODILAERO")</f>
        <v>0</v>
      </c>
      <c r="J915" s="1" t="str">
        <f>IF(Table2[[#This Row],[In GSM?]],_xlfn.TEXTAFTER(Table2[[#This Row],[rxn]],"RXN-",,,,"BIOMASS_RT_CLIM"),"")</f>
        <v/>
      </c>
      <c r="K915" s="1" t="str">
        <f>IF(Table2[[#This Row],[In GSM?]],_xlfn.TEXTBEFORE(SUBSTITUTE(Table2[[#This Row],[rxn name]],"_REV-","_FWD-"),"_FWD-",,,,Table2[[#This Row],[rxn name]]),"")</f>
        <v/>
      </c>
      <c r="L915" s="1" t="str">
        <f>IF(Table2[[#This Row],[In GSM?]],_xlfn.TEXTBEFORE(_xlfn.TEXTAFTER(Table2[[#This Row],[rxn name]],Table2[[#This Row],[b4 FWD/REV]]&amp;"_",,,,"FWD"),"-",,,,"FWD"),"")</f>
        <v/>
      </c>
      <c r="M915" s="1" t="str" cm="1">
        <f t="array" ref="M915">IF(Table2[[#This Row],[In GSM?]],_xlfn.SWITCH(Table2[[#This Row],[dir]],"FWD",Table2[[#This Row],[max]],"REV",-Table2[[#This Row],[min]])/1000,"")</f>
        <v/>
      </c>
      <c r="N915" s="1" t="str" cm="1">
        <f t="array" ref="N915">IF(Table2[[#This Row],[In GSM?]],_xlfn.SWITCH(Table2[[#This Row],[dir]],"FWD",Table2[[#This Row],[min]],"REV",-Table2[[#This Row],[max]])/1000,"")</f>
        <v/>
      </c>
      <c r="V915" s="5"/>
    </row>
    <row r="916" spans="1:22" ht="17" x14ac:dyDescent="0.25">
      <c r="A916" t="s">
        <v>2017</v>
      </c>
      <c r="B916">
        <v>0</v>
      </c>
      <c r="C916">
        <v>0</v>
      </c>
      <c r="E916" s="5" t="s">
        <v>674</v>
      </c>
      <c r="F916" s="1" t="str">
        <f t="shared" si="42"/>
        <v>PROWASTE-rt3712</v>
      </c>
      <c r="G916" s="1">
        <f t="shared" si="43"/>
        <v>0</v>
      </c>
      <c r="H916" s="1">
        <f t="shared" si="44"/>
        <v>0</v>
      </c>
      <c r="I916" s="1" t="b">
        <f>OR(LEFT(Table2[[#This Row],[rxn]],4)="RXN-",Table2[[#This Row],[rxn]]="BIOSYN-BIODILAERO")</f>
        <v>0</v>
      </c>
      <c r="J916" s="1" t="str">
        <f>IF(Table2[[#This Row],[In GSM?]],_xlfn.TEXTAFTER(Table2[[#This Row],[rxn]],"RXN-",,,,"BIOMASS_RT_CLIM"),"")</f>
        <v/>
      </c>
      <c r="K916" s="1" t="str">
        <f>IF(Table2[[#This Row],[In GSM?]],_xlfn.TEXTBEFORE(SUBSTITUTE(Table2[[#This Row],[rxn name]],"_REV-","_FWD-"),"_FWD-",,,,Table2[[#This Row],[rxn name]]),"")</f>
        <v/>
      </c>
      <c r="L916" s="1" t="str">
        <f>IF(Table2[[#This Row],[In GSM?]],_xlfn.TEXTBEFORE(_xlfn.TEXTAFTER(Table2[[#This Row],[rxn name]],Table2[[#This Row],[b4 FWD/REV]]&amp;"_",,,,"FWD"),"-",,,,"FWD"),"")</f>
        <v/>
      </c>
      <c r="M916" s="1" t="str" cm="1">
        <f t="array" ref="M916">IF(Table2[[#This Row],[In GSM?]],_xlfn.SWITCH(Table2[[#This Row],[dir]],"FWD",Table2[[#This Row],[max]],"REV",-Table2[[#This Row],[min]])/1000,"")</f>
        <v/>
      </c>
      <c r="N916" s="1" t="str" cm="1">
        <f t="array" ref="N916">IF(Table2[[#This Row],[In GSM?]],_xlfn.SWITCH(Table2[[#This Row],[dir]],"FWD",Table2[[#This Row],[min]],"REV",-Table2[[#This Row],[max]])/1000,"")</f>
        <v/>
      </c>
      <c r="V916" s="5"/>
    </row>
    <row r="917" spans="1:22" ht="17" x14ac:dyDescent="0.25">
      <c r="A917" t="s">
        <v>2018</v>
      </c>
      <c r="B917">
        <v>0</v>
      </c>
      <c r="C917">
        <v>0</v>
      </c>
      <c r="E917" s="5" t="s">
        <v>675</v>
      </c>
      <c r="F917" s="1" t="str">
        <f t="shared" si="42"/>
        <v>PROWASTE-rt3730</v>
      </c>
      <c r="G917" s="1">
        <f t="shared" si="43"/>
        <v>0</v>
      </c>
      <c r="H917" s="1">
        <f t="shared" si="44"/>
        <v>0</v>
      </c>
      <c r="I917" s="1" t="b">
        <f>OR(LEFT(Table2[[#This Row],[rxn]],4)="RXN-",Table2[[#This Row],[rxn]]="BIOSYN-BIODILAERO")</f>
        <v>0</v>
      </c>
      <c r="J917" s="1" t="str">
        <f>IF(Table2[[#This Row],[In GSM?]],_xlfn.TEXTAFTER(Table2[[#This Row],[rxn]],"RXN-",,,,"BIOMASS_RT_CLIM"),"")</f>
        <v/>
      </c>
      <c r="K917" s="1" t="str">
        <f>IF(Table2[[#This Row],[In GSM?]],_xlfn.TEXTBEFORE(SUBSTITUTE(Table2[[#This Row],[rxn name]],"_REV-","_FWD-"),"_FWD-",,,,Table2[[#This Row],[rxn name]]),"")</f>
        <v/>
      </c>
      <c r="L917" s="1" t="str">
        <f>IF(Table2[[#This Row],[In GSM?]],_xlfn.TEXTBEFORE(_xlfn.TEXTAFTER(Table2[[#This Row],[rxn name]],Table2[[#This Row],[b4 FWD/REV]]&amp;"_",,,,"FWD"),"-",,,,"FWD"),"")</f>
        <v/>
      </c>
      <c r="M917" s="1" t="str" cm="1">
        <f t="array" ref="M917">IF(Table2[[#This Row],[In GSM?]],_xlfn.SWITCH(Table2[[#This Row],[dir]],"FWD",Table2[[#This Row],[max]],"REV",-Table2[[#This Row],[min]])/1000,"")</f>
        <v/>
      </c>
      <c r="N917" s="1" t="str" cm="1">
        <f t="array" ref="N917">IF(Table2[[#This Row],[In GSM?]],_xlfn.SWITCH(Table2[[#This Row],[dir]],"FWD",Table2[[#This Row],[min]],"REV",-Table2[[#This Row],[max]])/1000,"")</f>
        <v/>
      </c>
      <c r="V917" s="5"/>
    </row>
    <row r="918" spans="1:22" ht="17" x14ac:dyDescent="0.25">
      <c r="A918" t="s">
        <v>2019</v>
      </c>
      <c r="B918">
        <v>0</v>
      </c>
      <c r="C918">
        <v>25.821103246521801</v>
      </c>
      <c r="E918" s="5" t="s">
        <v>676</v>
      </c>
      <c r="F918" s="1" t="str">
        <f t="shared" si="42"/>
        <v>PROWASTE-rt3731</v>
      </c>
      <c r="G918" s="1">
        <f t="shared" si="43"/>
        <v>0</v>
      </c>
      <c r="H918" s="1">
        <f t="shared" si="44"/>
        <v>0</v>
      </c>
      <c r="I918" s="1" t="b">
        <f>OR(LEFT(Table2[[#This Row],[rxn]],4)="RXN-",Table2[[#This Row],[rxn]]="BIOSYN-BIODILAERO")</f>
        <v>0</v>
      </c>
      <c r="J918" s="1" t="str">
        <f>IF(Table2[[#This Row],[In GSM?]],_xlfn.TEXTAFTER(Table2[[#This Row],[rxn]],"RXN-",,,,"BIOMASS_RT_CLIM"),"")</f>
        <v/>
      </c>
      <c r="K918" s="1" t="str">
        <f>IF(Table2[[#This Row],[In GSM?]],_xlfn.TEXTBEFORE(SUBSTITUTE(Table2[[#This Row],[rxn name]],"_REV-","_FWD-"),"_FWD-",,,,Table2[[#This Row],[rxn name]]),"")</f>
        <v/>
      </c>
      <c r="L918" s="1" t="str">
        <f>IF(Table2[[#This Row],[In GSM?]],_xlfn.TEXTBEFORE(_xlfn.TEXTAFTER(Table2[[#This Row],[rxn name]],Table2[[#This Row],[b4 FWD/REV]]&amp;"_",,,,"FWD"),"-",,,,"FWD"),"")</f>
        <v/>
      </c>
      <c r="M918" s="1" t="str" cm="1">
        <f t="array" ref="M918">IF(Table2[[#This Row],[In GSM?]],_xlfn.SWITCH(Table2[[#This Row],[dir]],"FWD",Table2[[#This Row],[max]],"REV",-Table2[[#This Row],[min]])/1000,"")</f>
        <v/>
      </c>
      <c r="N918" s="1" t="str" cm="1">
        <f t="array" ref="N918">IF(Table2[[#This Row],[In GSM?]],_xlfn.SWITCH(Table2[[#This Row],[dir]],"FWD",Table2[[#This Row],[min]],"REV",-Table2[[#This Row],[max]])/1000,"")</f>
        <v/>
      </c>
      <c r="V918" s="5"/>
    </row>
    <row r="919" spans="1:22" ht="17" x14ac:dyDescent="0.25">
      <c r="A919" t="s">
        <v>2020</v>
      </c>
      <c r="B919">
        <v>0</v>
      </c>
      <c r="C919">
        <v>23.458947863595199</v>
      </c>
      <c r="E919" s="5" t="s">
        <v>677</v>
      </c>
      <c r="F919" s="1" t="str">
        <f t="shared" si="42"/>
        <v>PROWASTE-rt3748</v>
      </c>
      <c r="G919" s="1">
        <f t="shared" si="43"/>
        <v>0</v>
      </c>
      <c r="H919" s="1">
        <f t="shared" si="44"/>
        <v>0</v>
      </c>
      <c r="I919" s="1" t="b">
        <f>OR(LEFT(Table2[[#This Row],[rxn]],4)="RXN-",Table2[[#This Row],[rxn]]="BIOSYN-BIODILAERO")</f>
        <v>0</v>
      </c>
      <c r="J919" s="1" t="str">
        <f>IF(Table2[[#This Row],[In GSM?]],_xlfn.TEXTAFTER(Table2[[#This Row],[rxn]],"RXN-",,,,"BIOMASS_RT_CLIM"),"")</f>
        <v/>
      </c>
      <c r="K919" s="1" t="str">
        <f>IF(Table2[[#This Row],[In GSM?]],_xlfn.TEXTBEFORE(SUBSTITUTE(Table2[[#This Row],[rxn name]],"_REV-","_FWD-"),"_FWD-",,,,Table2[[#This Row],[rxn name]]),"")</f>
        <v/>
      </c>
      <c r="L919" s="1" t="str">
        <f>IF(Table2[[#This Row],[In GSM?]],_xlfn.TEXTBEFORE(_xlfn.TEXTAFTER(Table2[[#This Row],[rxn name]],Table2[[#This Row],[b4 FWD/REV]]&amp;"_",,,,"FWD"),"-",,,,"FWD"),"")</f>
        <v/>
      </c>
      <c r="M919" s="1" t="str" cm="1">
        <f t="array" ref="M919">IF(Table2[[#This Row],[In GSM?]],_xlfn.SWITCH(Table2[[#This Row],[dir]],"FWD",Table2[[#This Row],[max]],"REV",-Table2[[#This Row],[min]])/1000,"")</f>
        <v/>
      </c>
      <c r="N919" s="1" t="str" cm="1">
        <f t="array" ref="N919">IF(Table2[[#This Row],[In GSM?]],_xlfn.SWITCH(Table2[[#This Row],[dir]],"FWD",Table2[[#This Row],[min]],"REV",-Table2[[#This Row],[max]])/1000,"")</f>
        <v/>
      </c>
      <c r="V919" s="5"/>
    </row>
    <row r="920" spans="1:22" ht="17" x14ac:dyDescent="0.25">
      <c r="A920" t="s">
        <v>2021</v>
      </c>
      <c r="B920">
        <v>0</v>
      </c>
      <c r="C920">
        <v>23.458947863595199</v>
      </c>
      <c r="E920" s="5" t="s">
        <v>678</v>
      </c>
      <c r="F920" s="1" t="str">
        <f t="shared" si="42"/>
        <v>PROWASTE-rt3750</v>
      </c>
      <c r="G920" s="1">
        <f t="shared" si="43"/>
        <v>0</v>
      </c>
      <c r="H920" s="1">
        <f t="shared" si="44"/>
        <v>0</v>
      </c>
      <c r="I920" s="1" t="b">
        <f>OR(LEFT(Table2[[#This Row],[rxn]],4)="RXN-",Table2[[#This Row],[rxn]]="BIOSYN-BIODILAERO")</f>
        <v>0</v>
      </c>
      <c r="J920" s="1" t="str">
        <f>IF(Table2[[#This Row],[In GSM?]],_xlfn.TEXTAFTER(Table2[[#This Row],[rxn]],"RXN-",,,,"BIOMASS_RT_CLIM"),"")</f>
        <v/>
      </c>
      <c r="K920" s="1" t="str">
        <f>IF(Table2[[#This Row],[In GSM?]],_xlfn.TEXTBEFORE(SUBSTITUTE(Table2[[#This Row],[rxn name]],"_REV-","_FWD-"),"_FWD-",,,,Table2[[#This Row],[rxn name]]),"")</f>
        <v/>
      </c>
      <c r="L920" s="1" t="str">
        <f>IF(Table2[[#This Row],[In GSM?]],_xlfn.TEXTBEFORE(_xlfn.TEXTAFTER(Table2[[#This Row],[rxn name]],Table2[[#This Row],[b4 FWD/REV]]&amp;"_",,,,"FWD"),"-",,,,"FWD"),"")</f>
        <v/>
      </c>
      <c r="M920" s="1" t="str" cm="1">
        <f t="array" ref="M920">IF(Table2[[#This Row],[In GSM?]],_xlfn.SWITCH(Table2[[#This Row],[dir]],"FWD",Table2[[#This Row],[max]],"REV",-Table2[[#This Row],[min]])/1000,"")</f>
        <v/>
      </c>
      <c r="N920" s="1" t="str" cm="1">
        <f t="array" ref="N920">IF(Table2[[#This Row],[In GSM?]],_xlfn.SWITCH(Table2[[#This Row],[dir]],"FWD",Table2[[#This Row],[min]],"REV",-Table2[[#This Row],[max]])/1000,"")</f>
        <v/>
      </c>
      <c r="V920" s="5"/>
    </row>
    <row r="921" spans="1:22" ht="17" x14ac:dyDescent="0.25">
      <c r="A921" t="s">
        <v>2022</v>
      </c>
      <c r="B921">
        <v>0</v>
      </c>
      <c r="C921">
        <v>0</v>
      </c>
      <c r="E921" s="5" t="s">
        <v>679</v>
      </c>
      <c r="F921" s="1" t="str">
        <f t="shared" si="42"/>
        <v>PROWASTE-rt3753</v>
      </c>
      <c r="G921" s="1">
        <f t="shared" si="43"/>
        <v>0</v>
      </c>
      <c r="H921" s="1">
        <f t="shared" si="44"/>
        <v>0</v>
      </c>
      <c r="I921" s="1" t="b">
        <f>OR(LEFT(Table2[[#This Row],[rxn]],4)="RXN-",Table2[[#This Row],[rxn]]="BIOSYN-BIODILAERO")</f>
        <v>0</v>
      </c>
      <c r="J921" s="1" t="str">
        <f>IF(Table2[[#This Row],[In GSM?]],_xlfn.TEXTAFTER(Table2[[#This Row],[rxn]],"RXN-",,,,"BIOMASS_RT_CLIM"),"")</f>
        <v/>
      </c>
      <c r="K921" s="1" t="str">
        <f>IF(Table2[[#This Row],[In GSM?]],_xlfn.TEXTBEFORE(SUBSTITUTE(Table2[[#This Row],[rxn name]],"_REV-","_FWD-"),"_FWD-",,,,Table2[[#This Row],[rxn name]]),"")</f>
        <v/>
      </c>
      <c r="L921" s="1" t="str">
        <f>IF(Table2[[#This Row],[In GSM?]],_xlfn.TEXTBEFORE(_xlfn.TEXTAFTER(Table2[[#This Row],[rxn name]],Table2[[#This Row],[b4 FWD/REV]]&amp;"_",,,,"FWD"),"-",,,,"FWD"),"")</f>
        <v/>
      </c>
      <c r="M921" s="1" t="str" cm="1">
        <f t="array" ref="M921">IF(Table2[[#This Row],[In GSM?]],_xlfn.SWITCH(Table2[[#This Row],[dir]],"FWD",Table2[[#This Row],[max]],"REV",-Table2[[#This Row],[min]])/1000,"")</f>
        <v/>
      </c>
      <c r="N921" s="1" t="str" cm="1">
        <f t="array" ref="N921">IF(Table2[[#This Row],[In GSM?]],_xlfn.SWITCH(Table2[[#This Row],[dir]],"FWD",Table2[[#This Row],[min]],"REV",-Table2[[#This Row],[max]])/1000,"")</f>
        <v/>
      </c>
      <c r="V921" s="5"/>
    </row>
    <row r="922" spans="1:22" ht="17" x14ac:dyDescent="0.25">
      <c r="A922" t="s">
        <v>2023</v>
      </c>
      <c r="B922">
        <v>0</v>
      </c>
      <c r="C922">
        <v>0</v>
      </c>
      <c r="E922" s="5" t="s">
        <v>680</v>
      </c>
      <c r="F922" s="1" t="str">
        <f t="shared" si="42"/>
        <v>PROWASTE-rt3754_c</v>
      </c>
      <c r="G922" s="1">
        <f t="shared" si="43"/>
        <v>0</v>
      </c>
      <c r="H922" s="1">
        <f t="shared" si="44"/>
        <v>0</v>
      </c>
      <c r="I922" s="1" t="b">
        <f>OR(LEFT(Table2[[#This Row],[rxn]],4)="RXN-",Table2[[#This Row],[rxn]]="BIOSYN-BIODILAERO")</f>
        <v>0</v>
      </c>
      <c r="J922" s="1" t="str">
        <f>IF(Table2[[#This Row],[In GSM?]],_xlfn.TEXTAFTER(Table2[[#This Row],[rxn]],"RXN-",,,,"BIOMASS_RT_CLIM"),"")</f>
        <v/>
      </c>
      <c r="K922" s="1" t="str">
        <f>IF(Table2[[#This Row],[In GSM?]],_xlfn.TEXTBEFORE(SUBSTITUTE(Table2[[#This Row],[rxn name]],"_REV-","_FWD-"),"_FWD-",,,,Table2[[#This Row],[rxn name]]),"")</f>
        <v/>
      </c>
      <c r="L922" s="1" t="str">
        <f>IF(Table2[[#This Row],[In GSM?]],_xlfn.TEXTBEFORE(_xlfn.TEXTAFTER(Table2[[#This Row],[rxn name]],Table2[[#This Row],[b4 FWD/REV]]&amp;"_",,,,"FWD"),"-",,,,"FWD"),"")</f>
        <v/>
      </c>
      <c r="M922" s="1" t="str" cm="1">
        <f t="array" ref="M922">IF(Table2[[#This Row],[In GSM?]],_xlfn.SWITCH(Table2[[#This Row],[dir]],"FWD",Table2[[#This Row],[max]],"REV",-Table2[[#This Row],[min]])/1000,"")</f>
        <v/>
      </c>
      <c r="N922" s="1" t="str" cm="1">
        <f t="array" ref="N922">IF(Table2[[#This Row],[In GSM?]],_xlfn.SWITCH(Table2[[#This Row],[dir]],"FWD",Table2[[#This Row],[min]],"REV",-Table2[[#This Row],[max]])/1000,"")</f>
        <v/>
      </c>
      <c r="V922" s="5"/>
    </row>
    <row r="923" spans="1:22" ht="17" x14ac:dyDescent="0.25">
      <c r="A923" t="s">
        <v>2024</v>
      </c>
      <c r="B923">
        <v>0</v>
      </c>
      <c r="C923">
        <v>52.578985095870898</v>
      </c>
      <c r="E923" s="5" t="s">
        <v>681</v>
      </c>
      <c r="F923" s="1" t="str">
        <f t="shared" si="42"/>
        <v>PROWASTE-rt3754_m</v>
      </c>
      <c r="G923" s="1">
        <f t="shared" si="43"/>
        <v>0</v>
      </c>
      <c r="H923" s="1">
        <f t="shared" si="44"/>
        <v>0</v>
      </c>
      <c r="I923" s="1" t="b">
        <f>OR(LEFT(Table2[[#This Row],[rxn]],4)="RXN-",Table2[[#This Row],[rxn]]="BIOSYN-BIODILAERO")</f>
        <v>0</v>
      </c>
      <c r="J923" s="1" t="str">
        <f>IF(Table2[[#This Row],[In GSM?]],_xlfn.TEXTAFTER(Table2[[#This Row],[rxn]],"RXN-",,,,"BIOMASS_RT_CLIM"),"")</f>
        <v/>
      </c>
      <c r="K923" s="1" t="str">
        <f>IF(Table2[[#This Row],[In GSM?]],_xlfn.TEXTBEFORE(SUBSTITUTE(Table2[[#This Row],[rxn name]],"_REV-","_FWD-"),"_FWD-",,,,Table2[[#This Row],[rxn name]]),"")</f>
        <v/>
      </c>
      <c r="L923" s="1" t="str">
        <f>IF(Table2[[#This Row],[In GSM?]],_xlfn.TEXTBEFORE(_xlfn.TEXTAFTER(Table2[[#This Row],[rxn name]],Table2[[#This Row],[b4 FWD/REV]]&amp;"_",,,,"FWD"),"-",,,,"FWD"),"")</f>
        <v/>
      </c>
      <c r="M923" s="1" t="str" cm="1">
        <f t="array" ref="M923">IF(Table2[[#This Row],[In GSM?]],_xlfn.SWITCH(Table2[[#This Row],[dir]],"FWD",Table2[[#This Row],[max]],"REV",-Table2[[#This Row],[min]])/1000,"")</f>
        <v/>
      </c>
      <c r="N923" s="1" t="str" cm="1">
        <f t="array" ref="N923">IF(Table2[[#This Row],[In GSM?]],_xlfn.SWITCH(Table2[[#This Row],[dir]],"FWD",Table2[[#This Row],[min]],"REV",-Table2[[#This Row],[max]])/1000,"")</f>
        <v/>
      </c>
      <c r="V923" s="5"/>
    </row>
    <row r="924" spans="1:22" ht="17" x14ac:dyDescent="0.25">
      <c r="A924" t="s">
        <v>2025</v>
      </c>
      <c r="B924">
        <v>0</v>
      </c>
      <c r="C924">
        <v>0</v>
      </c>
      <c r="E924" s="5" t="s">
        <v>682</v>
      </c>
      <c r="F924" s="1" t="str">
        <f t="shared" si="42"/>
        <v>PROWASTE-rt3755</v>
      </c>
      <c r="G924" s="1">
        <f t="shared" si="43"/>
        <v>0</v>
      </c>
      <c r="H924" s="1">
        <f t="shared" si="44"/>
        <v>0</v>
      </c>
      <c r="I924" s="1" t="b">
        <f>OR(LEFT(Table2[[#This Row],[rxn]],4)="RXN-",Table2[[#This Row],[rxn]]="BIOSYN-BIODILAERO")</f>
        <v>0</v>
      </c>
      <c r="J924" s="1" t="str">
        <f>IF(Table2[[#This Row],[In GSM?]],_xlfn.TEXTAFTER(Table2[[#This Row],[rxn]],"RXN-",,,,"BIOMASS_RT_CLIM"),"")</f>
        <v/>
      </c>
      <c r="K924" s="1" t="str">
        <f>IF(Table2[[#This Row],[In GSM?]],_xlfn.TEXTBEFORE(SUBSTITUTE(Table2[[#This Row],[rxn name]],"_REV-","_FWD-"),"_FWD-",,,,Table2[[#This Row],[rxn name]]),"")</f>
        <v/>
      </c>
      <c r="L924" s="1" t="str">
        <f>IF(Table2[[#This Row],[In GSM?]],_xlfn.TEXTBEFORE(_xlfn.TEXTAFTER(Table2[[#This Row],[rxn name]],Table2[[#This Row],[b4 FWD/REV]]&amp;"_",,,,"FWD"),"-",,,,"FWD"),"")</f>
        <v/>
      </c>
      <c r="M924" s="1" t="str" cm="1">
        <f t="array" ref="M924">IF(Table2[[#This Row],[In GSM?]],_xlfn.SWITCH(Table2[[#This Row],[dir]],"FWD",Table2[[#This Row],[max]],"REV",-Table2[[#This Row],[min]])/1000,"")</f>
        <v/>
      </c>
      <c r="N924" s="1" t="str" cm="1">
        <f t="array" ref="N924">IF(Table2[[#This Row],[In GSM?]],_xlfn.SWITCH(Table2[[#This Row],[dir]],"FWD",Table2[[#This Row],[min]],"REV",-Table2[[#This Row],[max]])/1000,"")</f>
        <v/>
      </c>
      <c r="V924" s="5"/>
    </row>
    <row r="925" spans="1:22" ht="17" x14ac:dyDescent="0.25">
      <c r="A925" t="s">
        <v>2026</v>
      </c>
      <c r="B925">
        <v>-4.3035172077536803</v>
      </c>
      <c r="C925">
        <v>0</v>
      </c>
      <c r="E925" s="5" t="s">
        <v>683</v>
      </c>
      <c r="F925" s="1" t="str">
        <f t="shared" si="42"/>
        <v>PROWASTE-rt3764</v>
      </c>
      <c r="G925" s="1">
        <f t="shared" si="43"/>
        <v>0</v>
      </c>
      <c r="H925" s="1">
        <f t="shared" si="44"/>
        <v>0</v>
      </c>
      <c r="I925" s="1" t="b">
        <f>OR(LEFT(Table2[[#This Row],[rxn]],4)="RXN-",Table2[[#This Row],[rxn]]="BIOSYN-BIODILAERO")</f>
        <v>0</v>
      </c>
      <c r="J925" s="1" t="str">
        <f>IF(Table2[[#This Row],[In GSM?]],_xlfn.TEXTAFTER(Table2[[#This Row],[rxn]],"RXN-",,,,"BIOMASS_RT_CLIM"),"")</f>
        <v/>
      </c>
      <c r="K925" s="1" t="str">
        <f>IF(Table2[[#This Row],[In GSM?]],_xlfn.TEXTBEFORE(SUBSTITUTE(Table2[[#This Row],[rxn name]],"_REV-","_FWD-"),"_FWD-",,,,Table2[[#This Row],[rxn name]]),"")</f>
        <v/>
      </c>
      <c r="L925" s="1" t="str">
        <f>IF(Table2[[#This Row],[In GSM?]],_xlfn.TEXTBEFORE(_xlfn.TEXTAFTER(Table2[[#This Row],[rxn name]],Table2[[#This Row],[b4 FWD/REV]]&amp;"_",,,,"FWD"),"-",,,,"FWD"),"")</f>
        <v/>
      </c>
      <c r="M925" s="1" t="str" cm="1">
        <f t="array" ref="M925">IF(Table2[[#This Row],[In GSM?]],_xlfn.SWITCH(Table2[[#This Row],[dir]],"FWD",Table2[[#This Row],[max]],"REV",-Table2[[#This Row],[min]])/1000,"")</f>
        <v/>
      </c>
      <c r="N925" s="1" t="str" cm="1">
        <f t="array" ref="N925">IF(Table2[[#This Row],[In GSM?]],_xlfn.SWITCH(Table2[[#This Row],[dir]],"FWD",Table2[[#This Row],[min]],"REV",-Table2[[#This Row],[max]])/1000,"")</f>
        <v/>
      </c>
      <c r="V925" s="5"/>
    </row>
    <row r="926" spans="1:22" ht="17" x14ac:dyDescent="0.25">
      <c r="A926" t="s">
        <v>2027</v>
      </c>
      <c r="B926">
        <v>0</v>
      </c>
      <c r="C926">
        <v>4.3035172077536599</v>
      </c>
      <c r="E926" s="5" t="s">
        <v>684</v>
      </c>
      <c r="F926" s="1" t="str">
        <f t="shared" si="42"/>
        <v>PROWASTE-rt3783</v>
      </c>
      <c r="G926" s="1">
        <f t="shared" si="43"/>
        <v>0</v>
      </c>
      <c r="H926" s="1">
        <f t="shared" si="44"/>
        <v>0</v>
      </c>
      <c r="I926" s="1" t="b">
        <f>OR(LEFT(Table2[[#This Row],[rxn]],4)="RXN-",Table2[[#This Row],[rxn]]="BIOSYN-BIODILAERO")</f>
        <v>0</v>
      </c>
      <c r="J926" s="1" t="str">
        <f>IF(Table2[[#This Row],[In GSM?]],_xlfn.TEXTAFTER(Table2[[#This Row],[rxn]],"RXN-",,,,"BIOMASS_RT_CLIM"),"")</f>
        <v/>
      </c>
      <c r="K926" s="1" t="str">
        <f>IF(Table2[[#This Row],[In GSM?]],_xlfn.TEXTBEFORE(SUBSTITUTE(Table2[[#This Row],[rxn name]],"_REV-","_FWD-"),"_FWD-",,,,Table2[[#This Row],[rxn name]]),"")</f>
        <v/>
      </c>
      <c r="L926" s="1" t="str">
        <f>IF(Table2[[#This Row],[In GSM?]],_xlfn.TEXTBEFORE(_xlfn.TEXTAFTER(Table2[[#This Row],[rxn name]],Table2[[#This Row],[b4 FWD/REV]]&amp;"_",,,,"FWD"),"-",,,,"FWD"),"")</f>
        <v/>
      </c>
      <c r="M926" s="1" t="str" cm="1">
        <f t="array" ref="M926">IF(Table2[[#This Row],[In GSM?]],_xlfn.SWITCH(Table2[[#This Row],[dir]],"FWD",Table2[[#This Row],[max]],"REV",-Table2[[#This Row],[min]])/1000,"")</f>
        <v/>
      </c>
      <c r="N926" s="1" t="str" cm="1">
        <f t="array" ref="N926">IF(Table2[[#This Row],[In GSM?]],_xlfn.SWITCH(Table2[[#This Row],[dir]],"FWD",Table2[[#This Row],[min]],"REV",-Table2[[#This Row],[max]])/1000,"")</f>
        <v/>
      </c>
      <c r="V926" s="5"/>
    </row>
    <row r="927" spans="1:22" ht="17" x14ac:dyDescent="0.25">
      <c r="A927" t="s">
        <v>2028</v>
      </c>
      <c r="B927">
        <v>0</v>
      </c>
      <c r="C927">
        <v>0</v>
      </c>
      <c r="E927" s="5" t="s">
        <v>685</v>
      </c>
      <c r="F927" s="1" t="str">
        <f t="shared" si="42"/>
        <v>PROWASTE-rt3786_c</v>
      </c>
      <c r="G927" s="1">
        <f t="shared" si="43"/>
        <v>0</v>
      </c>
      <c r="H927" s="1">
        <f t="shared" si="44"/>
        <v>0</v>
      </c>
      <c r="I927" s="1" t="b">
        <f>OR(LEFT(Table2[[#This Row],[rxn]],4)="RXN-",Table2[[#This Row],[rxn]]="BIOSYN-BIODILAERO")</f>
        <v>0</v>
      </c>
      <c r="J927" s="1" t="str">
        <f>IF(Table2[[#This Row],[In GSM?]],_xlfn.TEXTAFTER(Table2[[#This Row],[rxn]],"RXN-",,,,"BIOMASS_RT_CLIM"),"")</f>
        <v/>
      </c>
      <c r="K927" s="1" t="str">
        <f>IF(Table2[[#This Row],[In GSM?]],_xlfn.TEXTBEFORE(SUBSTITUTE(Table2[[#This Row],[rxn name]],"_REV-","_FWD-"),"_FWD-",,,,Table2[[#This Row],[rxn name]]),"")</f>
        <v/>
      </c>
      <c r="L927" s="1" t="str">
        <f>IF(Table2[[#This Row],[In GSM?]],_xlfn.TEXTBEFORE(_xlfn.TEXTAFTER(Table2[[#This Row],[rxn name]],Table2[[#This Row],[b4 FWD/REV]]&amp;"_",,,,"FWD"),"-",,,,"FWD"),"")</f>
        <v/>
      </c>
      <c r="M927" s="1" t="str" cm="1">
        <f t="array" ref="M927">IF(Table2[[#This Row],[In GSM?]],_xlfn.SWITCH(Table2[[#This Row],[dir]],"FWD",Table2[[#This Row],[max]],"REV",-Table2[[#This Row],[min]])/1000,"")</f>
        <v/>
      </c>
      <c r="N927" s="1" t="str" cm="1">
        <f t="array" ref="N927">IF(Table2[[#This Row],[In GSM?]],_xlfn.SWITCH(Table2[[#This Row],[dir]],"FWD",Table2[[#This Row],[min]],"REV",-Table2[[#This Row],[max]])/1000,"")</f>
        <v/>
      </c>
      <c r="V927" s="5"/>
    </row>
    <row r="928" spans="1:22" ht="17" x14ac:dyDescent="0.25">
      <c r="A928" t="s">
        <v>2029</v>
      </c>
      <c r="B928">
        <v>0</v>
      </c>
      <c r="C928">
        <v>0</v>
      </c>
      <c r="E928" s="5" t="s">
        <v>686</v>
      </c>
      <c r="F928" s="1" t="str">
        <f t="shared" si="42"/>
        <v>PROWASTE-rt3786_x</v>
      </c>
      <c r="G928" s="1">
        <f t="shared" si="43"/>
        <v>0</v>
      </c>
      <c r="H928" s="1">
        <f t="shared" si="44"/>
        <v>0</v>
      </c>
      <c r="I928" s="1" t="b">
        <f>OR(LEFT(Table2[[#This Row],[rxn]],4)="RXN-",Table2[[#This Row],[rxn]]="BIOSYN-BIODILAERO")</f>
        <v>0</v>
      </c>
      <c r="J928" s="1" t="str">
        <f>IF(Table2[[#This Row],[In GSM?]],_xlfn.TEXTAFTER(Table2[[#This Row],[rxn]],"RXN-",,,,"BIOMASS_RT_CLIM"),"")</f>
        <v/>
      </c>
      <c r="K928" s="1" t="str">
        <f>IF(Table2[[#This Row],[In GSM?]],_xlfn.TEXTBEFORE(SUBSTITUTE(Table2[[#This Row],[rxn name]],"_REV-","_FWD-"),"_FWD-",,,,Table2[[#This Row],[rxn name]]),"")</f>
        <v/>
      </c>
      <c r="L928" s="1" t="str">
        <f>IF(Table2[[#This Row],[In GSM?]],_xlfn.TEXTBEFORE(_xlfn.TEXTAFTER(Table2[[#This Row],[rxn name]],Table2[[#This Row],[b4 FWD/REV]]&amp;"_",,,,"FWD"),"-",,,,"FWD"),"")</f>
        <v/>
      </c>
      <c r="M928" s="1" t="str" cm="1">
        <f t="array" ref="M928">IF(Table2[[#This Row],[In GSM?]],_xlfn.SWITCH(Table2[[#This Row],[dir]],"FWD",Table2[[#This Row],[max]],"REV",-Table2[[#This Row],[min]])/1000,"")</f>
        <v/>
      </c>
      <c r="N928" s="1" t="str" cm="1">
        <f t="array" ref="N928">IF(Table2[[#This Row],[In GSM?]],_xlfn.SWITCH(Table2[[#This Row],[dir]],"FWD",Table2[[#This Row],[min]],"REV",-Table2[[#This Row],[max]])/1000,"")</f>
        <v/>
      </c>
      <c r="V928" s="5"/>
    </row>
    <row r="929" spans="1:22" ht="17" x14ac:dyDescent="0.25">
      <c r="A929" t="s">
        <v>2030</v>
      </c>
      <c r="B929">
        <v>0</v>
      </c>
      <c r="C929">
        <v>31.571245737522599</v>
      </c>
      <c r="E929" s="5" t="s">
        <v>687</v>
      </c>
      <c r="F929" s="1" t="str">
        <f t="shared" si="42"/>
        <v>PROWASTE-rt3787_c</v>
      </c>
      <c r="G929" s="1">
        <f t="shared" si="43"/>
        <v>0</v>
      </c>
      <c r="H929" s="1">
        <f t="shared" si="44"/>
        <v>0</v>
      </c>
      <c r="I929" s="1" t="b">
        <f>OR(LEFT(Table2[[#This Row],[rxn]],4)="RXN-",Table2[[#This Row],[rxn]]="BIOSYN-BIODILAERO")</f>
        <v>0</v>
      </c>
      <c r="J929" s="1" t="str">
        <f>IF(Table2[[#This Row],[In GSM?]],_xlfn.TEXTAFTER(Table2[[#This Row],[rxn]],"RXN-",,,,"BIOMASS_RT_CLIM"),"")</f>
        <v/>
      </c>
      <c r="K929" s="1" t="str">
        <f>IF(Table2[[#This Row],[In GSM?]],_xlfn.TEXTBEFORE(SUBSTITUTE(Table2[[#This Row],[rxn name]],"_REV-","_FWD-"),"_FWD-",,,,Table2[[#This Row],[rxn name]]),"")</f>
        <v/>
      </c>
      <c r="L929" s="1" t="str">
        <f>IF(Table2[[#This Row],[In GSM?]],_xlfn.TEXTBEFORE(_xlfn.TEXTAFTER(Table2[[#This Row],[rxn name]],Table2[[#This Row],[b4 FWD/REV]]&amp;"_",,,,"FWD"),"-",,,,"FWD"),"")</f>
        <v/>
      </c>
      <c r="M929" s="1" t="str" cm="1">
        <f t="array" ref="M929">IF(Table2[[#This Row],[In GSM?]],_xlfn.SWITCH(Table2[[#This Row],[dir]],"FWD",Table2[[#This Row],[max]],"REV",-Table2[[#This Row],[min]])/1000,"")</f>
        <v/>
      </c>
      <c r="N929" s="1" t="str" cm="1">
        <f t="array" ref="N929">IF(Table2[[#This Row],[In GSM?]],_xlfn.SWITCH(Table2[[#This Row],[dir]],"FWD",Table2[[#This Row],[min]],"REV",-Table2[[#This Row],[max]])/1000,"")</f>
        <v/>
      </c>
      <c r="V929" s="5"/>
    </row>
    <row r="930" spans="1:22" ht="17" x14ac:dyDescent="0.25">
      <c r="A930" t="s">
        <v>2031</v>
      </c>
      <c r="B930">
        <v>-8.0809999999999996E-4</v>
      </c>
      <c r="C930">
        <v>-8.0809999999999996E-4</v>
      </c>
      <c r="E930" s="5" t="s">
        <v>688</v>
      </c>
      <c r="F930" s="1" t="str">
        <f t="shared" si="42"/>
        <v>PROWASTE-rt3787_m</v>
      </c>
      <c r="G930" s="1">
        <f t="shared" si="43"/>
        <v>0</v>
      </c>
      <c r="H930" s="1">
        <f t="shared" si="44"/>
        <v>0</v>
      </c>
      <c r="I930" s="1" t="b">
        <f>OR(LEFT(Table2[[#This Row],[rxn]],4)="RXN-",Table2[[#This Row],[rxn]]="BIOSYN-BIODILAERO")</f>
        <v>0</v>
      </c>
      <c r="J930" s="1" t="str">
        <f>IF(Table2[[#This Row],[In GSM?]],_xlfn.TEXTAFTER(Table2[[#This Row],[rxn]],"RXN-",,,,"BIOMASS_RT_CLIM"),"")</f>
        <v/>
      </c>
      <c r="K930" s="1" t="str">
        <f>IF(Table2[[#This Row],[In GSM?]],_xlfn.TEXTBEFORE(SUBSTITUTE(Table2[[#This Row],[rxn name]],"_REV-","_FWD-"),"_FWD-",,,,Table2[[#This Row],[rxn name]]),"")</f>
        <v/>
      </c>
      <c r="L930" s="1" t="str">
        <f>IF(Table2[[#This Row],[In GSM?]],_xlfn.TEXTBEFORE(_xlfn.TEXTAFTER(Table2[[#This Row],[rxn name]],Table2[[#This Row],[b4 FWD/REV]]&amp;"_",,,,"FWD"),"-",,,,"FWD"),"")</f>
        <v/>
      </c>
      <c r="M930" s="1" t="str" cm="1">
        <f t="array" ref="M930">IF(Table2[[#This Row],[In GSM?]],_xlfn.SWITCH(Table2[[#This Row],[dir]],"FWD",Table2[[#This Row],[max]],"REV",-Table2[[#This Row],[min]])/1000,"")</f>
        <v/>
      </c>
      <c r="N930" s="1" t="str" cm="1">
        <f t="array" ref="N930">IF(Table2[[#This Row],[In GSM?]],_xlfn.SWITCH(Table2[[#This Row],[dir]],"FWD",Table2[[#This Row],[min]],"REV",-Table2[[#This Row],[max]])/1000,"")</f>
        <v/>
      </c>
      <c r="V930" s="5"/>
    </row>
    <row r="931" spans="1:22" ht="17" x14ac:dyDescent="0.25">
      <c r="A931" t="s">
        <v>2032</v>
      </c>
      <c r="B931">
        <v>0</v>
      </c>
      <c r="C931">
        <v>0</v>
      </c>
      <c r="E931" s="5" t="s">
        <v>689</v>
      </c>
      <c r="F931" s="1" t="str">
        <f t="shared" si="42"/>
        <v>PROWASTE-rt3790</v>
      </c>
      <c r="G931" s="1">
        <f t="shared" si="43"/>
        <v>0</v>
      </c>
      <c r="H931" s="1">
        <f t="shared" si="44"/>
        <v>0</v>
      </c>
      <c r="I931" s="1" t="b">
        <f>OR(LEFT(Table2[[#This Row],[rxn]],4)="RXN-",Table2[[#This Row],[rxn]]="BIOSYN-BIODILAERO")</f>
        <v>0</v>
      </c>
      <c r="J931" s="1" t="str">
        <f>IF(Table2[[#This Row],[In GSM?]],_xlfn.TEXTAFTER(Table2[[#This Row],[rxn]],"RXN-",,,,"BIOMASS_RT_CLIM"),"")</f>
        <v/>
      </c>
      <c r="K931" s="1" t="str">
        <f>IF(Table2[[#This Row],[In GSM?]],_xlfn.TEXTBEFORE(SUBSTITUTE(Table2[[#This Row],[rxn name]],"_REV-","_FWD-"),"_FWD-",,,,Table2[[#This Row],[rxn name]]),"")</f>
        <v/>
      </c>
      <c r="L931" s="1" t="str">
        <f>IF(Table2[[#This Row],[In GSM?]],_xlfn.TEXTBEFORE(_xlfn.TEXTAFTER(Table2[[#This Row],[rxn name]],Table2[[#This Row],[b4 FWD/REV]]&amp;"_",,,,"FWD"),"-",,,,"FWD"),"")</f>
        <v/>
      </c>
      <c r="M931" s="1" t="str" cm="1">
        <f t="array" ref="M931">IF(Table2[[#This Row],[In GSM?]],_xlfn.SWITCH(Table2[[#This Row],[dir]],"FWD",Table2[[#This Row],[max]],"REV",-Table2[[#This Row],[min]])/1000,"")</f>
        <v/>
      </c>
      <c r="N931" s="1" t="str" cm="1">
        <f t="array" ref="N931">IF(Table2[[#This Row],[In GSM?]],_xlfn.SWITCH(Table2[[#This Row],[dir]],"FWD",Table2[[#This Row],[min]],"REV",-Table2[[#This Row],[max]])/1000,"")</f>
        <v/>
      </c>
      <c r="V931" s="5"/>
    </row>
    <row r="932" spans="1:22" ht="17" x14ac:dyDescent="0.25">
      <c r="A932" t="s">
        <v>2033</v>
      </c>
      <c r="B932">
        <v>0</v>
      </c>
      <c r="C932">
        <v>0</v>
      </c>
      <c r="E932" s="5" t="s">
        <v>690</v>
      </c>
      <c r="F932" s="1" t="str">
        <f t="shared" si="42"/>
        <v>PROWASTE-rt3791_c</v>
      </c>
      <c r="G932" s="1">
        <f t="shared" si="43"/>
        <v>0</v>
      </c>
      <c r="H932" s="1">
        <f t="shared" si="44"/>
        <v>0</v>
      </c>
      <c r="I932" s="1" t="b">
        <f>OR(LEFT(Table2[[#This Row],[rxn]],4)="RXN-",Table2[[#This Row],[rxn]]="BIOSYN-BIODILAERO")</f>
        <v>0</v>
      </c>
      <c r="J932" s="1" t="str">
        <f>IF(Table2[[#This Row],[In GSM?]],_xlfn.TEXTAFTER(Table2[[#This Row],[rxn]],"RXN-",,,,"BIOMASS_RT_CLIM"),"")</f>
        <v/>
      </c>
      <c r="K932" s="1" t="str">
        <f>IF(Table2[[#This Row],[In GSM?]],_xlfn.TEXTBEFORE(SUBSTITUTE(Table2[[#This Row],[rxn name]],"_REV-","_FWD-"),"_FWD-",,,,Table2[[#This Row],[rxn name]]),"")</f>
        <v/>
      </c>
      <c r="L932" s="1" t="str">
        <f>IF(Table2[[#This Row],[In GSM?]],_xlfn.TEXTBEFORE(_xlfn.TEXTAFTER(Table2[[#This Row],[rxn name]],Table2[[#This Row],[b4 FWD/REV]]&amp;"_",,,,"FWD"),"-",,,,"FWD"),"")</f>
        <v/>
      </c>
      <c r="M932" s="1" t="str" cm="1">
        <f t="array" ref="M932">IF(Table2[[#This Row],[In GSM?]],_xlfn.SWITCH(Table2[[#This Row],[dir]],"FWD",Table2[[#This Row],[max]],"REV",-Table2[[#This Row],[min]])/1000,"")</f>
        <v/>
      </c>
      <c r="N932" s="1" t="str" cm="1">
        <f t="array" ref="N932">IF(Table2[[#This Row],[In GSM?]],_xlfn.SWITCH(Table2[[#This Row],[dir]],"FWD",Table2[[#This Row],[min]],"REV",-Table2[[#This Row],[max]])/1000,"")</f>
        <v/>
      </c>
      <c r="V932" s="5"/>
    </row>
    <row r="933" spans="1:22" ht="17" x14ac:dyDescent="0.25">
      <c r="A933" t="s">
        <v>2034</v>
      </c>
      <c r="B933">
        <v>-40.644377099419501</v>
      </c>
      <c r="C933">
        <v>6.1451672116304996</v>
      </c>
      <c r="E933" s="5" t="s">
        <v>691</v>
      </c>
      <c r="F933" s="1" t="str">
        <f t="shared" si="42"/>
        <v>PROWASTE-rt3791_m</v>
      </c>
      <c r="G933" s="1">
        <f t="shared" si="43"/>
        <v>0</v>
      </c>
      <c r="H933" s="1">
        <f t="shared" si="44"/>
        <v>0</v>
      </c>
      <c r="I933" s="1" t="b">
        <f>OR(LEFT(Table2[[#This Row],[rxn]],4)="RXN-",Table2[[#This Row],[rxn]]="BIOSYN-BIODILAERO")</f>
        <v>0</v>
      </c>
      <c r="J933" s="1" t="str">
        <f>IF(Table2[[#This Row],[In GSM?]],_xlfn.TEXTAFTER(Table2[[#This Row],[rxn]],"RXN-",,,,"BIOMASS_RT_CLIM"),"")</f>
        <v/>
      </c>
      <c r="K933" s="1" t="str">
        <f>IF(Table2[[#This Row],[In GSM?]],_xlfn.TEXTBEFORE(SUBSTITUTE(Table2[[#This Row],[rxn name]],"_REV-","_FWD-"),"_FWD-",,,,Table2[[#This Row],[rxn name]]),"")</f>
        <v/>
      </c>
      <c r="L933" s="1" t="str">
        <f>IF(Table2[[#This Row],[In GSM?]],_xlfn.TEXTBEFORE(_xlfn.TEXTAFTER(Table2[[#This Row],[rxn name]],Table2[[#This Row],[b4 FWD/REV]]&amp;"_",,,,"FWD"),"-",,,,"FWD"),"")</f>
        <v/>
      </c>
      <c r="M933" s="1" t="str" cm="1">
        <f t="array" ref="M933">IF(Table2[[#This Row],[In GSM?]],_xlfn.SWITCH(Table2[[#This Row],[dir]],"FWD",Table2[[#This Row],[max]],"REV",-Table2[[#This Row],[min]])/1000,"")</f>
        <v/>
      </c>
      <c r="N933" s="1" t="str" cm="1">
        <f t="array" ref="N933">IF(Table2[[#This Row],[In GSM?]],_xlfn.SWITCH(Table2[[#This Row],[dir]],"FWD",Table2[[#This Row],[min]],"REV",-Table2[[#This Row],[max]])/1000,"")</f>
        <v/>
      </c>
      <c r="V933" s="5"/>
    </row>
    <row r="934" spans="1:22" ht="17" x14ac:dyDescent="0.25">
      <c r="A934" t="s">
        <v>2035</v>
      </c>
      <c r="B934">
        <v>0</v>
      </c>
      <c r="C934">
        <v>25.821103246521801</v>
      </c>
      <c r="E934" s="5" t="s">
        <v>692</v>
      </c>
      <c r="F934" s="1" t="str">
        <f t="shared" si="42"/>
        <v>PROWASTE-rt3794</v>
      </c>
      <c r="G934" s="1">
        <f t="shared" si="43"/>
        <v>0</v>
      </c>
      <c r="H934" s="1">
        <f t="shared" si="44"/>
        <v>0</v>
      </c>
      <c r="I934" s="1" t="b">
        <f>OR(LEFT(Table2[[#This Row],[rxn]],4)="RXN-",Table2[[#This Row],[rxn]]="BIOSYN-BIODILAERO")</f>
        <v>0</v>
      </c>
      <c r="J934" s="1" t="str">
        <f>IF(Table2[[#This Row],[In GSM?]],_xlfn.TEXTAFTER(Table2[[#This Row],[rxn]],"RXN-",,,,"BIOMASS_RT_CLIM"),"")</f>
        <v/>
      </c>
      <c r="K934" s="1" t="str">
        <f>IF(Table2[[#This Row],[In GSM?]],_xlfn.TEXTBEFORE(SUBSTITUTE(Table2[[#This Row],[rxn name]],"_REV-","_FWD-"),"_FWD-",,,,Table2[[#This Row],[rxn name]]),"")</f>
        <v/>
      </c>
      <c r="L934" s="1" t="str">
        <f>IF(Table2[[#This Row],[In GSM?]],_xlfn.TEXTBEFORE(_xlfn.TEXTAFTER(Table2[[#This Row],[rxn name]],Table2[[#This Row],[b4 FWD/REV]]&amp;"_",,,,"FWD"),"-",,,,"FWD"),"")</f>
        <v/>
      </c>
      <c r="M934" s="1" t="str" cm="1">
        <f t="array" ref="M934">IF(Table2[[#This Row],[In GSM?]],_xlfn.SWITCH(Table2[[#This Row],[dir]],"FWD",Table2[[#This Row],[max]],"REV",-Table2[[#This Row],[min]])/1000,"")</f>
        <v/>
      </c>
      <c r="N934" s="1" t="str" cm="1">
        <f t="array" ref="N934">IF(Table2[[#This Row],[In GSM?]],_xlfn.SWITCH(Table2[[#This Row],[dir]],"FWD",Table2[[#This Row],[min]],"REV",-Table2[[#This Row],[max]])/1000,"")</f>
        <v/>
      </c>
      <c r="V934" s="5"/>
    </row>
    <row r="935" spans="1:22" ht="17" x14ac:dyDescent="0.25">
      <c r="A935" t="s">
        <v>2036</v>
      </c>
      <c r="B935">
        <v>-3.3150999999999901E-3</v>
      </c>
      <c r="C935">
        <v>-3.3150999999999901E-3</v>
      </c>
      <c r="E935" s="5" t="s">
        <v>693</v>
      </c>
      <c r="F935" s="1" t="str">
        <f t="shared" si="42"/>
        <v>PROWASTE-rt3802</v>
      </c>
      <c r="G935" s="1">
        <f t="shared" si="43"/>
        <v>0</v>
      </c>
      <c r="H935" s="1">
        <f t="shared" si="44"/>
        <v>0</v>
      </c>
      <c r="I935" s="1" t="b">
        <f>OR(LEFT(Table2[[#This Row],[rxn]],4)="RXN-",Table2[[#This Row],[rxn]]="BIOSYN-BIODILAERO")</f>
        <v>0</v>
      </c>
      <c r="J935" s="1" t="str">
        <f>IF(Table2[[#This Row],[In GSM?]],_xlfn.TEXTAFTER(Table2[[#This Row],[rxn]],"RXN-",,,,"BIOMASS_RT_CLIM"),"")</f>
        <v/>
      </c>
      <c r="K935" s="1" t="str">
        <f>IF(Table2[[#This Row],[In GSM?]],_xlfn.TEXTBEFORE(SUBSTITUTE(Table2[[#This Row],[rxn name]],"_REV-","_FWD-"),"_FWD-",,,,Table2[[#This Row],[rxn name]]),"")</f>
        <v/>
      </c>
      <c r="L935" s="1" t="str">
        <f>IF(Table2[[#This Row],[In GSM?]],_xlfn.TEXTBEFORE(_xlfn.TEXTAFTER(Table2[[#This Row],[rxn name]],Table2[[#This Row],[b4 FWD/REV]]&amp;"_",,,,"FWD"),"-",,,,"FWD"),"")</f>
        <v/>
      </c>
      <c r="M935" s="1" t="str" cm="1">
        <f t="array" ref="M935">IF(Table2[[#This Row],[In GSM?]],_xlfn.SWITCH(Table2[[#This Row],[dir]],"FWD",Table2[[#This Row],[max]],"REV",-Table2[[#This Row],[min]])/1000,"")</f>
        <v/>
      </c>
      <c r="N935" s="1" t="str" cm="1">
        <f t="array" ref="N935">IF(Table2[[#This Row],[In GSM?]],_xlfn.SWITCH(Table2[[#This Row],[dir]],"FWD",Table2[[#This Row],[min]],"REV",-Table2[[#This Row],[max]])/1000,"")</f>
        <v/>
      </c>
      <c r="V935" s="5"/>
    </row>
    <row r="936" spans="1:22" ht="17" x14ac:dyDescent="0.25">
      <c r="A936" t="s">
        <v>2037</v>
      </c>
      <c r="B936">
        <v>0</v>
      </c>
      <c r="C936">
        <v>0</v>
      </c>
      <c r="E936" s="5" t="s">
        <v>694</v>
      </c>
      <c r="F936" s="1" t="str">
        <f t="shared" si="42"/>
        <v>PROWASTE-rt3852</v>
      </c>
      <c r="G936" s="1">
        <f t="shared" si="43"/>
        <v>0</v>
      </c>
      <c r="H936" s="1">
        <f t="shared" si="44"/>
        <v>0</v>
      </c>
      <c r="I936" s="1" t="b">
        <f>OR(LEFT(Table2[[#This Row],[rxn]],4)="RXN-",Table2[[#This Row],[rxn]]="BIOSYN-BIODILAERO")</f>
        <v>0</v>
      </c>
      <c r="J936" s="1" t="str">
        <f>IF(Table2[[#This Row],[In GSM?]],_xlfn.TEXTAFTER(Table2[[#This Row],[rxn]],"RXN-",,,,"BIOMASS_RT_CLIM"),"")</f>
        <v/>
      </c>
      <c r="K936" s="1" t="str">
        <f>IF(Table2[[#This Row],[In GSM?]],_xlfn.TEXTBEFORE(SUBSTITUTE(Table2[[#This Row],[rxn name]],"_REV-","_FWD-"),"_FWD-",,,,Table2[[#This Row],[rxn name]]),"")</f>
        <v/>
      </c>
      <c r="L936" s="1" t="str">
        <f>IF(Table2[[#This Row],[In GSM?]],_xlfn.TEXTBEFORE(_xlfn.TEXTAFTER(Table2[[#This Row],[rxn name]],Table2[[#This Row],[b4 FWD/REV]]&amp;"_",,,,"FWD"),"-",,,,"FWD"),"")</f>
        <v/>
      </c>
      <c r="M936" s="1" t="str" cm="1">
        <f t="array" ref="M936">IF(Table2[[#This Row],[In GSM?]],_xlfn.SWITCH(Table2[[#This Row],[dir]],"FWD",Table2[[#This Row],[max]],"REV",-Table2[[#This Row],[min]])/1000,"")</f>
        <v/>
      </c>
      <c r="N936" s="1" t="str" cm="1">
        <f t="array" ref="N936">IF(Table2[[#This Row],[In GSM?]],_xlfn.SWITCH(Table2[[#This Row],[dir]],"FWD",Table2[[#This Row],[min]],"REV",-Table2[[#This Row],[max]])/1000,"")</f>
        <v/>
      </c>
      <c r="V936" s="5"/>
    </row>
    <row r="937" spans="1:22" ht="17" x14ac:dyDescent="0.25">
      <c r="A937" t="s">
        <v>2038</v>
      </c>
      <c r="B937">
        <v>0</v>
      </c>
      <c r="C937">
        <v>52.577438362537599</v>
      </c>
      <c r="E937" s="5" t="s">
        <v>695</v>
      </c>
      <c r="F937" s="1" t="str">
        <f t="shared" si="42"/>
        <v>PROWASTE-rt3853</v>
      </c>
      <c r="G937" s="1">
        <f t="shared" si="43"/>
        <v>0</v>
      </c>
      <c r="H937" s="1">
        <f t="shared" si="44"/>
        <v>0</v>
      </c>
      <c r="I937" s="1" t="b">
        <f>OR(LEFT(Table2[[#This Row],[rxn]],4)="RXN-",Table2[[#This Row],[rxn]]="BIOSYN-BIODILAERO")</f>
        <v>0</v>
      </c>
      <c r="J937" s="1" t="str">
        <f>IF(Table2[[#This Row],[In GSM?]],_xlfn.TEXTAFTER(Table2[[#This Row],[rxn]],"RXN-",,,,"BIOMASS_RT_CLIM"),"")</f>
        <v/>
      </c>
      <c r="K937" s="1" t="str">
        <f>IF(Table2[[#This Row],[In GSM?]],_xlfn.TEXTBEFORE(SUBSTITUTE(Table2[[#This Row],[rxn name]],"_REV-","_FWD-"),"_FWD-",,,,Table2[[#This Row],[rxn name]]),"")</f>
        <v/>
      </c>
      <c r="L937" s="1" t="str">
        <f>IF(Table2[[#This Row],[In GSM?]],_xlfn.TEXTBEFORE(_xlfn.TEXTAFTER(Table2[[#This Row],[rxn name]],Table2[[#This Row],[b4 FWD/REV]]&amp;"_",,,,"FWD"),"-",,,,"FWD"),"")</f>
        <v/>
      </c>
      <c r="M937" s="1" t="str" cm="1">
        <f t="array" ref="M937">IF(Table2[[#This Row],[In GSM?]],_xlfn.SWITCH(Table2[[#This Row],[dir]],"FWD",Table2[[#This Row],[max]],"REV",-Table2[[#This Row],[min]])/1000,"")</f>
        <v/>
      </c>
      <c r="N937" s="1" t="str" cm="1">
        <f t="array" ref="N937">IF(Table2[[#This Row],[In GSM?]],_xlfn.SWITCH(Table2[[#This Row],[dir]],"FWD",Table2[[#This Row],[min]],"REV",-Table2[[#This Row],[max]])/1000,"")</f>
        <v/>
      </c>
      <c r="V937" s="5"/>
    </row>
    <row r="938" spans="1:22" ht="17" x14ac:dyDescent="0.25">
      <c r="A938" t="s">
        <v>2039</v>
      </c>
      <c r="B938">
        <v>0</v>
      </c>
      <c r="C938">
        <v>0</v>
      </c>
      <c r="E938" s="5" t="s">
        <v>696</v>
      </c>
      <c r="F938" s="1" t="str">
        <f t="shared" si="42"/>
        <v>PROWASTE-rt3874</v>
      </c>
      <c r="G938" s="1">
        <f t="shared" si="43"/>
        <v>0</v>
      </c>
      <c r="H938" s="1">
        <f t="shared" si="44"/>
        <v>0</v>
      </c>
      <c r="I938" s="1" t="b">
        <f>OR(LEFT(Table2[[#This Row],[rxn]],4)="RXN-",Table2[[#This Row],[rxn]]="BIOSYN-BIODILAERO")</f>
        <v>0</v>
      </c>
      <c r="J938" s="1" t="str">
        <f>IF(Table2[[#This Row],[In GSM?]],_xlfn.TEXTAFTER(Table2[[#This Row],[rxn]],"RXN-",,,,"BIOMASS_RT_CLIM"),"")</f>
        <v/>
      </c>
      <c r="K938" s="1" t="str">
        <f>IF(Table2[[#This Row],[In GSM?]],_xlfn.TEXTBEFORE(SUBSTITUTE(Table2[[#This Row],[rxn name]],"_REV-","_FWD-"),"_FWD-",,,,Table2[[#This Row],[rxn name]]),"")</f>
        <v/>
      </c>
      <c r="L938" s="1" t="str">
        <f>IF(Table2[[#This Row],[In GSM?]],_xlfn.TEXTBEFORE(_xlfn.TEXTAFTER(Table2[[#This Row],[rxn name]],Table2[[#This Row],[b4 FWD/REV]]&amp;"_",,,,"FWD"),"-",,,,"FWD"),"")</f>
        <v/>
      </c>
      <c r="M938" s="1" t="str" cm="1">
        <f t="array" ref="M938">IF(Table2[[#This Row],[In GSM?]],_xlfn.SWITCH(Table2[[#This Row],[dir]],"FWD",Table2[[#This Row],[max]],"REV",-Table2[[#This Row],[min]])/1000,"")</f>
        <v/>
      </c>
      <c r="N938" s="1" t="str" cm="1">
        <f t="array" ref="N938">IF(Table2[[#This Row],[In GSM?]],_xlfn.SWITCH(Table2[[#This Row],[dir]],"FWD",Table2[[#This Row],[min]],"REV",-Table2[[#This Row],[max]])/1000,"")</f>
        <v/>
      </c>
      <c r="V938" s="5"/>
    </row>
    <row r="939" spans="1:22" ht="17" x14ac:dyDescent="0.25">
      <c r="A939" t="s">
        <v>2040</v>
      </c>
      <c r="B939">
        <v>0</v>
      </c>
      <c r="C939">
        <v>157.74776648761201</v>
      </c>
      <c r="E939" s="5" t="s">
        <v>697</v>
      </c>
      <c r="F939" s="1" t="str">
        <f t="shared" si="42"/>
        <v>PROWASTE-rt3875</v>
      </c>
      <c r="G939" s="1">
        <f t="shared" si="43"/>
        <v>0</v>
      </c>
      <c r="H939" s="1">
        <f t="shared" si="44"/>
        <v>0</v>
      </c>
      <c r="I939" s="1" t="b">
        <f>OR(LEFT(Table2[[#This Row],[rxn]],4)="RXN-",Table2[[#This Row],[rxn]]="BIOSYN-BIODILAERO")</f>
        <v>0</v>
      </c>
      <c r="J939" s="1" t="str">
        <f>IF(Table2[[#This Row],[In GSM?]],_xlfn.TEXTAFTER(Table2[[#This Row],[rxn]],"RXN-",,,,"BIOMASS_RT_CLIM"),"")</f>
        <v/>
      </c>
      <c r="K939" s="1" t="str">
        <f>IF(Table2[[#This Row],[In GSM?]],_xlfn.TEXTBEFORE(SUBSTITUTE(Table2[[#This Row],[rxn name]],"_REV-","_FWD-"),"_FWD-",,,,Table2[[#This Row],[rxn name]]),"")</f>
        <v/>
      </c>
      <c r="L939" s="1" t="str">
        <f>IF(Table2[[#This Row],[In GSM?]],_xlfn.TEXTBEFORE(_xlfn.TEXTAFTER(Table2[[#This Row],[rxn name]],Table2[[#This Row],[b4 FWD/REV]]&amp;"_",,,,"FWD"),"-",,,,"FWD"),"")</f>
        <v/>
      </c>
      <c r="M939" s="1" t="str" cm="1">
        <f t="array" ref="M939">IF(Table2[[#This Row],[In GSM?]],_xlfn.SWITCH(Table2[[#This Row],[dir]],"FWD",Table2[[#This Row],[max]],"REV",-Table2[[#This Row],[min]])/1000,"")</f>
        <v/>
      </c>
      <c r="N939" s="1" t="str" cm="1">
        <f t="array" ref="N939">IF(Table2[[#This Row],[In GSM?]],_xlfn.SWITCH(Table2[[#This Row],[dir]],"FWD",Table2[[#This Row],[min]],"REV",-Table2[[#This Row],[max]])/1000,"")</f>
        <v/>
      </c>
      <c r="V939" s="5"/>
    </row>
    <row r="940" spans="1:22" ht="17" x14ac:dyDescent="0.25">
      <c r="A940" t="s">
        <v>2041</v>
      </c>
      <c r="B940">
        <v>-1.95565338689093</v>
      </c>
      <c r="C940">
        <v>0</v>
      </c>
      <c r="E940" s="5" t="s">
        <v>698</v>
      </c>
      <c r="F940" s="1" t="str">
        <f t="shared" si="42"/>
        <v>PROWASTE-rt3880</v>
      </c>
      <c r="G940" s="1">
        <f t="shared" si="43"/>
        <v>0</v>
      </c>
      <c r="H940" s="1">
        <f t="shared" si="44"/>
        <v>0</v>
      </c>
      <c r="I940" s="1" t="b">
        <f>OR(LEFT(Table2[[#This Row],[rxn]],4)="RXN-",Table2[[#This Row],[rxn]]="BIOSYN-BIODILAERO")</f>
        <v>0</v>
      </c>
      <c r="J940" s="1" t="str">
        <f>IF(Table2[[#This Row],[In GSM?]],_xlfn.TEXTAFTER(Table2[[#This Row],[rxn]],"RXN-",,,,"BIOMASS_RT_CLIM"),"")</f>
        <v/>
      </c>
      <c r="K940" s="1" t="str">
        <f>IF(Table2[[#This Row],[In GSM?]],_xlfn.TEXTBEFORE(SUBSTITUTE(Table2[[#This Row],[rxn name]],"_REV-","_FWD-"),"_FWD-",,,,Table2[[#This Row],[rxn name]]),"")</f>
        <v/>
      </c>
      <c r="L940" s="1" t="str">
        <f>IF(Table2[[#This Row],[In GSM?]],_xlfn.TEXTBEFORE(_xlfn.TEXTAFTER(Table2[[#This Row],[rxn name]],Table2[[#This Row],[b4 FWD/REV]]&amp;"_",,,,"FWD"),"-",,,,"FWD"),"")</f>
        <v/>
      </c>
      <c r="M940" s="1" t="str" cm="1">
        <f t="array" ref="M940">IF(Table2[[#This Row],[In GSM?]],_xlfn.SWITCH(Table2[[#This Row],[dir]],"FWD",Table2[[#This Row],[max]],"REV",-Table2[[#This Row],[min]])/1000,"")</f>
        <v/>
      </c>
      <c r="N940" s="1" t="str" cm="1">
        <f t="array" ref="N940">IF(Table2[[#This Row],[In GSM?]],_xlfn.SWITCH(Table2[[#This Row],[dir]],"FWD",Table2[[#This Row],[min]],"REV",-Table2[[#This Row],[max]])/1000,"")</f>
        <v/>
      </c>
      <c r="V940" s="5"/>
    </row>
    <row r="941" spans="1:22" ht="17" x14ac:dyDescent="0.25">
      <c r="A941" t="s">
        <v>2042</v>
      </c>
      <c r="B941">
        <v>0</v>
      </c>
      <c r="C941">
        <v>0</v>
      </c>
      <c r="E941" s="5" t="s">
        <v>699</v>
      </c>
      <c r="F941" s="1" t="str">
        <f t="shared" si="42"/>
        <v>PROWASTE-rt3897</v>
      </c>
      <c r="G941" s="1">
        <f t="shared" si="43"/>
        <v>0</v>
      </c>
      <c r="H941" s="1">
        <f t="shared" si="44"/>
        <v>0</v>
      </c>
      <c r="I941" s="1" t="b">
        <f>OR(LEFT(Table2[[#This Row],[rxn]],4)="RXN-",Table2[[#This Row],[rxn]]="BIOSYN-BIODILAERO")</f>
        <v>0</v>
      </c>
      <c r="J941" s="1" t="str">
        <f>IF(Table2[[#This Row],[In GSM?]],_xlfn.TEXTAFTER(Table2[[#This Row],[rxn]],"RXN-",,,,"BIOMASS_RT_CLIM"),"")</f>
        <v/>
      </c>
      <c r="K941" s="1" t="str">
        <f>IF(Table2[[#This Row],[In GSM?]],_xlfn.TEXTBEFORE(SUBSTITUTE(Table2[[#This Row],[rxn name]],"_REV-","_FWD-"),"_FWD-",,,,Table2[[#This Row],[rxn name]]),"")</f>
        <v/>
      </c>
      <c r="L941" s="1" t="str">
        <f>IF(Table2[[#This Row],[In GSM?]],_xlfn.TEXTBEFORE(_xlfn.TEXTAFTER(Table2[[#This Row],[rxn name]],Table2[[#This Row],[b4 FWD/REV]]&amp;"_",,,,"FWD"),"-",,,,"FWD"),"")</f>
        <v/>
      </c>
      <c r="M941" s="1" t="str" cm="1">
        <f t="array" ref="M941">IF(Table2[[#This Row],[In GSM?]],_xlfn.SWITCH(Table2[[#This Row],[dir]],"FWD",Table2[[#This Row],[max]],"REV",-Table2[[#This Row],[min]])/1000,"")</f>
        <v/>
      </c>
      <c r="N941" s="1" t="str" cm="1">
        <f t="array" ref="N941">IF(Table2[[#This Row],[In GSM?]],_xlfn.SWITCH(Table2[[#This Row],[dir]],"FWD",Table2[[#This Row],[min]],"REV",-Table2[[#This Row],[max]])/1000,"")</f>
        <v/>
      </c>
      <c r="V941" s="5"/>
    </row>
    <row r="942" spans="1:22" ht="17" x14ac:dyDescent="0.25">
      <c r="A942" t="s">
        <v>2043</v>
      </c>
      <c r="B942">
        <v>0</v>
      </c>
      <c r="C942">
        <v>0</v>
      </c>
      <c r="E942" s="5" t="s">
        <v>700</v>
      </c>
      <c r="F942" s="1" t="str">
        <f t="shared" si="42"/>
        <v>PROWASTE-rt3901</v>
      </c>
      <c r="G942" s="1">
        <f t="shared" si="43"/>
        <v>0</v>
      </c>
      <c r="H942" s="1">
        <f t="shared" si="44"/>
        <v>0</v>
      </c>
      <c r="I942" s="1" t="b">
        <f>OR(LEFT(Table2[[#This Row],[rxn]],4)="RXN-",Table2[[#This Row],[rxn]]="BIOSYN-BIODILAERO")</f>
        <v>0</v>
      </c>
      <c r="J942" s="1" t="str">
        <f>IF(Table2[[#This Row],[In GSM?]],_xlfn.TEXTAFTER(Table2[[#This Row],[rxn]],"RXN-",,,,"BIOMASS_RT_CLIM"),"")</f>
        <v/>
      </c>
      <c r="K942" s="1" t="str">
        <f>IF(Table2[[#This Row],[In GSM?]],_xlfn.TEXTBEFORE(SUBSTITUTE(Table2[[#This Row],[rxn name]],"_REV-","_FWD-"),"_FWD-",,,,Table2[[#This Row],[rxn name]]),"")</f>
        <v/>
      </c>
      <c r="L942" s="1" t="str">
        <f>IF(Table2[[#This Row],[In GSM?]],_xlfn.TEXTBEFORE(_xlfn.TEXTAFTER(Table2[[#This Row],[rxn name]],Table2[[#This Row],[b4 FWD/REV]]&amp;"_",,,,"FWD"),"-",,,,"FWD"),"")</f>
        <v/>
      </c>
      <c r="M942" s="1" t="str" cm="1">
        <f t="array" ref="M942">IF(Table2[[#This Row],[In GSM?]],_xlfn.SWITCH(Table2[[#This Row],[dir]],"FWD",Table2[[#This Row],[max]],"REV",-Table2[[#This Row],[min]])/1000,"")</f>
        <v/>
      </c>
      <c r="N942" s="1" t="str" cm="1">
        <f t="array" ref="N942">IF(Table2[[#This Row],[In GSM?]],_xlfn.SWITCH(Table2[[#This Row],[dir]],"FWD",Table2[[#This Row],[min]],"REV",-Table2[[#This Row],[max]])/1000,"")</f>
        <v/>
      </c>
      <c r="V942" s="5"/>
    </row>
    <row r="943" spans="1:22" ht="17" x14ac:dyDescent="0.25">
      <c r="A943" t="s">
        <v>2044</v>
      </c>
      <c r="B943">
        <v>0</v>
      </c>
      <c r="C943">
        <v>0</v>
      </c>
      <c r="E943" s="5" t="s">
        <v>701</v>
      </c>
      <c r="F943" s="1" t="str">
        <f t="shared" si="42"/>
        <v>PROWASTE-rt3915</v>
      </c>
      <c r="G943" s="1">
        <f t="shared" si="43"/>
        <v>0</v>
      </c>
      <c r="H943" s="1">
        <f t="shared" si="44"/>
        <v>0</v>
      </c>
      <c r="I943" s="1" t="b">
        <f>OR(LEFT(Table2[[#This Row],[rxn]],4)="RXN-",Table2[[#This Row],[rxn]]="BIOSYN-BIODILAERO")</f>
        <v>0</v>
      </c>
      <c r="J943" s="1" t="str">
        <f>IF(Table2[[#This Row],[In GSM?]],_xlfn.TEXTAFTER(Table2[[#This Row],[rxn]],"RXN-",,,,"BIOMASS_RT_CLIM"),"")</f>
        <v/>
      </c>
      <c r="K943" s="1" t="str">
        <f>IF(Table2[[#This Row],[In GSM?]],_xlfn.TEXTBEFORE(SUBSTITUTE(Table2[[#This Row],[rxn name]],"_REV-","_FWD-"),"_FWD-",,,,Table2[[#This Row],[rxn name]]),"")</f>
        <v/>
      </c>
      <c r="L943" s="1" t="str">
        <f>IF(Table2[[#This Row],[In GSM?]],_xlfn.TEXTBEFORE(_xlfn.TEXTAFTER(Table2[[#This Row],[rxn name]],Table2[[#This Row],[b4 FWD/REV]]&amp;"_",,,,"FWD"),"-",,,,"FWD"),"")</f>
        <v/>
      </c>
      <c r="M943" s="1" t="str" cm="1">
        <f t="array" ref="M943">IF(Table2[[#This Row],[In GSM?]],_xlfn.SWITCH(Table2[[#This Row],[dir]],"FWD",Table2[[#This Row],[max]],"REV",-Table2[[#This Row],[min]])/1000,"")</f>
        <v/>
      </c>
      <c r="N943" s="1" t="str" cm="1">
        <f t="array" ref="N943">IF(Table2[[#This Row],[In GSM?]],_xlfn.SWITCH(Table2[[#This Row],[dir]],"FWD",Table2[[#This Row],[min]],"REV",-Table2[[#This Row],[max]])/1000,"")</f>
        <v/>
      </c>
      <c r="V943" s="5"/>
    </row>
    <row r="944" spans="1:22" ht="17" x14ac:dyDescent="0.25">
      <c r="A944" t="s">
        <v>2045</v>
      </c>
      <c r="B944">
        <v>0</v>
      </c>
      <c r="C944">
        <v>0</v>
      </c>
      <c r="E944" s="5" t="s">
        <v>702</v>
      </c>
      <c r="F944" s="1" t="str">
        <f t="shared" si="42"/>
        <v>PROWASTE-rt3923</v>
      </c>
      <c r="G944" s="1">
        <f t="shared" si="43"/>
        <v>0</v>
      </c>
      <c r="H944" s="1">
        <f t="shared" si="44"/>
        <v>0</v>
      </c>
      <c r="I944" s="1" t="b">
        <f>OR(LEFT(Table2[[#This Row],[rxn]],4)="RXN-",Table2[[#This Row],[rxn]]="BIOSYN-BIODILAERO")</f>
        <v>0</v>
      </c>
      <c r="J944" s="1" t="str">
        <f>IF(Table2[[#This Row],[In GSM?]],_xlfn.TEXTAFTER(Table2[[#This Row],[rxn]],"RXN-",,,,"BIOMASS_RT_CLIM"),"")</f>
        <v/>
      </c>
      <c r="K944" s="1" t="str">
        <f>IF(Table2[[#This Row],[In GSM?]],_xlfn.TEXTBEFORE(SUBSTITUTE(Table2[[#This Row],[rxn name]],"_REV-","_FWD-"),"_FWD-",,,,Table2[[#This Row],[rxn name]]),"")</f>
        <v/>
      </c>
      <c r="L944" s="1" t="str">
        <f>IF(Table2[[#This Row],[In GSM?]],_xlfn.TEXTBEFORE(_xlfn.TEXTAFTER(Table2[[#This Row],[rxn name]],Table2[[#This Row],[b4 FWD/REV]]&amp;"_",,,,"FWD"),"-",,,,"FWD"),"")</f>
        <v/>
      </c>
      <c r="M944" s="1" t="str" cm="1">
        <f t="array" ref="M944">IF(Table2[[#This Row],[In GSM?]],_xlfn.SWITCH(Table2[[#This Row],[dir]],"FWD",Table2[[#This Row],[max]],"REV",-Table2[[#This Row],[min]])/1000,"")</f>
        <v/>
      </c>
      <c r="N944" s="1" t="str" cm="1">
        <f t="array" ref="N944">IF(Table2[[#This Row],[In GSM?]],_xlfn.SWITCH(Table2[[#This Row],[dir]],"FWD",Table2[[#This Row],[min]],"REV",-Table2[[#This Row],[max]])/1000,"")</f>
        <v/>
      </c>
      <c r="V944" s="5"/>
    </row>
    <row r="945" spans="1:22" ht="17" x14ac:dyDescent="0.25">
      <c r="A945" t="s">
        <v>2046</v>
      </c>
      <c r="B945">
        <v>0</v>
      </c>
      <c r="C945">
        <v>0</v>
      </c>
      <c r="E945" s="5" t="s">
        <v>703</v>
      </c>
      <c r="F945" s="1" t="str">
        <f t="shared" si="42"/>
        <v>PROWASTE-rt3932</v>
      </c>
      <c r="G945" s="1">
        <f t="shared" si="43"/>
        <v>0</v>
      </c>
      <c r="H945" s="1">
        <f t="shared" si="44"/>
        <v>0</v>
      </c>
      <c r="I945" s="1" t="b">
        <f>OR(LEFT(Table2[[#This Row],[rxn]],4)="RXN-",Table2[[#This Row],[rxn]]="BIOSYN-BIODILAERO")</f>
        <v>0</v>
      </c>
      <c r="J945" s="1" t="str">
        <f>IF(Table2[[#This Row],[In GSM?]],_xlfn.TEXTAFTER(Table2[[#This Row],[rxn]],"RXN-",,,,"BIOMASS_RT_CLIM"),"")</f>
        <v/>
      </c>
      <c r="K945" s="1" t="str">
        <f>IF(Table2[[#This Row],[In GSM?]],_xlfn.TEXTBEFORE(SUBSTITUTE(Table2[[#This Row],[rxn name]],"_REV-","_FWD-"),"_FWD-",,,,Table2[[#This Row],[rxn name]]),"")</f>
        <v/>
      </c>
      <c r="L945" s="1" t="str">
        <f>IF(Table2[[#This Row],[In GSM?]],_xlfn.TEXTBEFORE(_xlfn.TEXTAFTER(Table2[[#This Row],[rxn name]],Table2[[#This Row],[b4 FWD/REV]]&amp;"_",,,,"FWD"),"-",,,,"FWD"),"")</f>
        <v/>
      </c>
      <c r="M945" s="1" t="str" cm="1">
        <f t="array" ref="M945">IF(Table2[[#This Row],[In GSM?]],_xlfn.SWITCH(Table2[[#This Row],[dir]],"FWD",Table2[[#This Row],[max]],"REV",-Table2[[#This Row],[min]])/1000,"")</f>
        <v/>
      </c>
      <c r="N945" s="1" t="str" cm="1">
        <f t="array" ref="N945">IF(Table2[[#This Row],[In GSM?]],_xlfn.SWITCH(Table2[[#This Row],[dir]],"FWD",Table2[[#This Row],[min]],"REV",-Table2[[#This Row],[max]])/1000,"")</f>
        <v/>
      </c>
      <c r="V945" s="5"/>
    </row>
    <row r="946" spans="1:22" ht="17" x14ac:dyDescent="0.25">
      <c r="A946" t="s">
        <v>2047</v>
      </c>
      <c r="B946">
        <v>0</v>
      </c>
      <c r="C946">
        <v>0</v>
      </c>
      <c r="E946" s="5" t="s">
        <v>704</v>
      </c>
      <c r="F946" s="1" t="str">
        <f t="shared" si="42"/>
        <v>PROWASTE-rt3934</v>
      </c>
      <c r="G946" s="1">
        <f t="shared" si="43"/>
        <v>0</v>
      </c>
      <c r="H946" s="1">
        <f t="shared" si="44"/>
        <v>0</v>
      </c>
      <c r="I946" s="1" t="b">
        <f>OR(LEFT(Table2[[#This Row],[rxn]],4)="RXN-",Table2[[#This Row],[rxn]]="BIOSYN-BIODILAERO")</f>
        <v>0</v>
      </c>
      <c r="J946" s="1" t="str">
        <f>IF(Table2[[#This Row],[In GSM?]],_xlfn.TEXTAFTER(Table2[[#This Row],[rxn]],"RXN-",,,,"BIOMASS_RT_CLIM"),"")</f>
        <v/>
      </c>
      <c r="K946" s="1" t="str">
        <f>IF(Table2[[#This Row],[In GSM?]],_xlfn.TEXTBEFORE(SUBSTITUTE(Table2[[#This Row],[rxn name]],"_REV-","_FWD-"),"_FWD-",,,,Table2[[#This Row],[rxn name]]),"")</f>
        <v/>
      </c>
      <c r="L946" s="1" t="str">
        <f>IF(Table2[[#This Row],[In GSM?]],_xlfn.TEXTBEFORE(_xlfn.TEXTAFTER(Table2[[#This Row],[rxn name]],Table2[[#This Row],[b4 FWD/REV]]&amp;"_",,,,"FWD"),"-",,,,"FWD"),"")</f>
        <v/>
      </c>
      <c r="M946" s="1" t="str" cm="1">
        <f t="array" ref="M946">IF(Table2[[#This Row],[In GSM?]],_xlfn.SWITCH(Table2[[#This Row],[dir]],"FWD",Table2[[#This Row],[max]],"REV",-Table2[[#This Row],[min]])/1000,"")</f>
        <v/>
      </c>
      <c r="N946" s="1" t="str" cm="1">
        <f t="array" ref="N946">IF(Table2[[#This Row],[In GSM?]],_xlfn.SWITCH(Table2[[#This Row],[dir]],"FWD",Table2[[#This Row],[min]],"REV",-Table2[[#This Row],[max]])/1000,"")</f>
        <v/>
      </c>
      <c r="V946" s="5"/>
    </row>
    <row r="947" spans="1:22" ht="17" x14ac:dyDescent="0.25">
      <c r="A947" t="s">
        <v>2048</v>
      </c>
      <c r="B947">
        <v>0</v>
      </c>
      <c r="C947">
        <v>0</v>
      </c>
      <c r="E947" s="5" t="s">
        <v>705</v>
      </c>
      <c r="F947" s="1" t="str">
        <f t="shared" si="42"/>
        <v>PROWASTE-rt3937</v>
      </c>
      <c r="G947" s="1">
        <f t="shared" si="43"/>
        <v>0</v>
      </c>
      <c r="H947" s="1">
        <f t="shared" si="44"/>
        <v>0</v>
      </c>
      <c r="I947" s="1" t="b">
        <f>OR(LEFT(Table2[[#This Row],[rxn]],4)="RXN-",Table2[[#This Row],[rxn]]="BIOSYN-BIODILAERO")</f>
        <v>0</v>
      </c>
      <c r="J947" s="1" t="str">
        <f>IF(Table2[[#This Row],[In GSM?]],_xlfn.TEXTAFTER(Table2[[#This Row],[rxn]],"RXN-",,,,"BIOMASS_RT_CLIM"),"")</f>
        <v/>
      </c>
      <c r="K947" s="1" t="str">
        <f>IF(Table2[[#This Row],[In GSM?]],_xlfn.TEXTBEFORE(SUBSTITUTE(Table2[[#This Row],[rxn name]],"_REV-","_FWD-"),"_FWD-",,,,Table2[[#This Row],[rxn name]]),"")</f>
        <v/>
      </c>
      <c r="L947" s="1" t="str">
        <f>IF(Table2[[#This Row],[In GSM?]],_xlfn.TEXTBEFORE(_xlfn.TEXTAFTER(Table2[[#This Row],[rxn name]],Table2[[#This Row],[b4 FWD/REV]]&amp;"_",,,,"FWD"),"-",,,,"FWD"),"")</f>
        <v/>
      </c>
      <c r="M947" s="1" t="str" cm="1">
        <f t="array" ref="M947">IF(Table2[[#This Row],[In GSM?]],_xlfn.SWITCH(Table2[[#This Row],[dir]],"FWD",Table2[[#This Row],[max]],"REV",-Table2[[#This Row],[min]])/1000,"")</f>
        <v/>
      </c>
      <c r="N947" s="1" t="str" cm="1">
        <f t="array" ref="N947">IF(Table2[[#This Row],[In GSM?]],_xlfn.SWITCH(Table2[[#This Row],[dir]],"FWD",Table2[[#This Row],[min]],"REV",-Table2[[#This Row],[max]])/1000,"")</f>
        <v/>
      </c>
      <c r="V947" s="5"/>
    </row>
    <row r="948" spans="1:22" ht="17" x14ac:dyDescent="0.25">
      <c r="A948" t="s">
        <v>2049</v>
      </c>
      <c r="B948">
        <v>0</v>
      </c>
      <c r="C948">
        <v>0</v>
      </c>
      <c r="E948" s="5" t="s">
        <v>706</v>
      </c>
      <c r="F948" s="1" t="str">
        <f t="shared" si="42"/>
        <v>PROWASTE-rt3938</v>
      </c>
      <c r="G948" s="1">
        <f t="shared" si="43"/>
        <v>0</v>
      </c>
      <c r="H948" s="1">
        <f t="shared" si="44"/>
        <v>0</v>
      </c>
      <c r="I948" s="1" t="b">
        <f>OR(LEFT(Table2[[#This Row],[rxn]],4)="RXN-",Table2[[#This Row],[rxn]]="BIOSYN-BIODILAERO")</f>
        <v>0</v>
      </c>
      <c r="J948" s="1" t="str">
        <f>IF(Table2[[#This Row],[In GSM?]],_xlfn.TEXTAFTER(Table2[[#This Row],[rxn]],"RXN-",,,,"BIOMASS_RT_CLIM"),"")</f>
        <v/>
      </c>
      <c r="K948" s="1" t="str">
        <f>IF(Table2[[#This Row],[In GSM?]],_xlfn.TEXTBEFORE(SUBSTITUTE(Table2[[#This Row],[rxn name]],"_REV-","_FWD-"),"_FWD-",,,,Table2[[#This Row],[rxn name]]),"")</f>
        <v/>
      </c>
      <c r="L948" s="1" t="str">
        <f>IF(Table2[[#This Row],[In GSM?]],_xlfn.TEXTBEFORE(_xlfn.TEXTAFTER(Table2[[#This Row],[rxn name]],Table2[[#This Row],[b4 FWD/REV]]&amp;"_",,,,"FWD"),"-",,,,"FWD"),"")</f>
        <v/>
      </c>
      <c r="M948" s="1" t="str" cm="1">
        <f t="array" ref="M948">IF(Table2[[#This Row],[In GSM?]],_xlfn.SWITCH(Table2[[#This Row],[dir]],"FWD",Table2[[#This Row],[max]],"REV",-Table2[[#This Row],[min]])/1000,"")</f>
        <v/>
      </c>
      <c r="N948" s="1" t="str" cm="1">
        <f t="array" ref="N948">IF(Table2[[#This Row],[In GSM?]],_xlfn.SWITCH(Table2[[#This Row],[dir]],"FWD",Table2[[#This Row],[min]],"REV",-Table2[[#This Row],[max]])/1000,"")</f>
        <v/>
      </c>
      <c r="V948" s="5"/>
    </row>
    <row r="949" spans="1:22" ht="17" x14ac:dyDescent="0.25">
      <c r="A949" t="s">
        <v>2050</v>
      </c>
      <c r="B949">
        <v>-3.6158971865104901</v>
      </c>
      <c r="C949">
        <v>0</v>
      </c>
      <c r="E949" s="5" t="s">
        <v>707</v>
      </c>
      <c r="F949" s="1" t="str">
        <f t="shared" si="42"/>
        <v>PROWASTE-rt3939_c</v>
      </c>
      <c r="G949" s="1">
        <f t="shared" si="43"/>
        <v>0</v>
      </c>
      <c r="H949" s="1">
        <f t="shared" si="44"/>
        <v>0</v>
      </c>
      <c r="I949" s="1" t="b">
        <f>OR(LEFT(Table2[[#This Row],[rxn]],4)="RXN-",Table2[[#This Row],[rxn]]="BIOSYN-BIODILAERO")</f>
        <v>0</v>
      </c>
      <c r="J949" s="1" t="str">
        <f>IF(Table2[[#This Row],[In GSM?]],_xlfn.TEXTAFTER(Table2[[#This Row],[rxn]],"RXN-",,,,"BIOMASS_RT_CLIM"),"")</f>
        <v/>
      </c>
      <c r="K949" s="1" t="str">
        <f>IF(Table2[[#This Row],[In GSM?]],_xlfn.TEXTBEFORE(SUBSTITUTE(Table2[[#This Row],[rxn name]],"_REV-","_FWD-"),"_FWD-",,,,Table2[[#This Row],[rxn name]]),"")</f>
        <v/>
      </c>
      <c r="L949" s="1" t="str">
        <f>IF(Table2[[#This Row],[In GSM?]],_xlfn.TEXTBEFORE(_xlfn.TEXTAFTER(Table2[[#This Row],[rxn name]],Table2[[#This Row],[b4 FWD/REV]]&amp;"_",,,,"FWD"),"-",,,,"FWD"),"")</f>
        <v/>
      </c>
      <c r="M949" s="1" t="str" cm="1">
        <f t="array" ref="M949">IF(Table2[[#This Row],[In GSM?]],_xlfn.SWITCH(Table2[[#This Row],[dir]],"FWD",Table2[[#This Row],[max]],"REV",-Table2[[#This Row],[min]])/1000,"")</f>
        <v/>
      </c>
      <c r="N949" s="1" t="str" cm="1">
        <f t="array" ref="N949">IF(Table2[[#This Row],[In GSM?]],_xlfn.SWITCH(Table2[[#This Row],[dir]],"FWD",Table2[[#This Row],[min]],"REV",-Table2[[#This Row],[max]])/1000,"")</f>
        <v/>
      </c>
      <c r="V949" s="5"/>
    </row>
    <row r="950" spans="1:22" ht="17" x14ac:dyDescent="0.25">
      <c r="A950" t="s">
        <v>2051</v>
      </c>
      <c r="B950">
        <v>-5</v>
      </c>
      <c r="C950">
        <v>-1.1228385659092699</v>
      </c>
      <c r="E950" s="5" t="s">
        <v>708</v>
      </c>
      <c r="F950" s="1" t="str">
        <f t="shared" si="42"/>
        <v>PROWASTE-rt3939_m</v>
      </c>
      <c r="G950" s="1">
        <f t="shared" si="43"/>
        <v>0</v>
      </c>
      <c r="H950" s="1">
        <f t="shared" si="44"/>
        <v>0</v>
      </c>
      <c r="I950" s="1" t="b">
        <f>OR(LEFT(Table2[[#This Row],[rxn]],4)="RXN-",Table2[[#This Row],[rxn]]="BIOSYN-BIODILAERO")</f>
        <v>0</v>
      </c>
      <c r="J950" s="1" t="str">
        <f>IF(Table2[[#This Row],[In GSM?]],_xlfn.TEXTAFTER(Table2[[#This Row],[rxn]],"RXN-",,,,"BIOMASS_RT_CLIM"),"")</f>
        <v/>
      </c>
      <c r="K950" s="1" t="str">
        <f>IF(Table2[[#This Row],[In GSM?]],_xlfn.TEXTBEFORE(SUBSTITUTE(Table2[[#This Row],[rxn name]],"_REV-","_FWD-"),"_FWD-",,,,Table2[[#This Row],[rxn name]]),"")</f>
        <v/>
      </c>
      <c r="L950" s="1" t="str">
        <f>IF(Table2[[#This Row],[In GSM?]],_xlfn.TEXTBEFORE(_xlfn.TEXTAFTER(Table2[[#This Row],[rxn name]],Table2[[#This Row],[b4 FWD/REV]]&amp;"_",,,,"FWD"),"-",,,,"FWD"),"")</f>
        <v/>
      </c>
      <c r="M950" s="1" t="str" cm="1">
        <f t="array" ref="M950">IF(Table2[[#This Row],[In GSM?]],_xlfn.SWITCH(Table2[[#This Row],[dir]],"FWD",Table2[[#This Row],[max]],"REV",-Table2[[#This Row],[min]])/1000,"")</f>
        <v/>
      </c>
      <c r="N950" s="1" t="str" cm="1">
        <f t="array" ref="N950">IF(Table2[[#This Row],[In GSM?]],_xlfn.SWITCH(Table2[[#This Row],[dir]],"FWD",Table2[[#This Row],[min]],"REV",-Table2[[#This Row],[max]])/1000,"")</f>
        <v/>
      </c>
      <c r="V950" s="5"/>
    </row>
    <row r="951" spans="1:22" ht="17" x14ac:dyDescent="0.25">
      <c r="A951" t="s">
        <v>2052</v>
      </c>
      <c r="B951">
        <v>0</v>
      </c>
      <c r="C951">
        <v>0</v>
      </c>
      <c r="E951" s="5" t="s">
        <v>709</v>
      </c>
      <c r="F951" s="1" t="str">
        <f t="shared" si="42"/>
        <v>PROWASTE-rt3985</v>
      </c>
      <c r="G951" s="1">
        <f t="shared" si="43"/>
        <v>0</v>
      </c>
      <c r="H951" s="1">
        <f t="shared" si="44"/>
        <v>0</v>
      </c>
      <c r="I951" s="1" t="b">
        <f>OR(LEFT(Table2[[#This Row],[rxn]],4)="RXN-",Table2[[#This Row],[rxn]]="BIOSYN-BIODILAERO")</f>
        <v>0</v>
      </c>
      <c r="J951" s="1" t="str">
        <f>IF(Table2[[#This Row],[In GSM?]],_xlfn.TEXTAFTER(Table2[[#This Row],[rxn]],"RXN-",,,,"BIOMASS_RT_CLIM"),"")</f>
        <v/>
      </c>
      <c r="K951" s="1" t="str">
        <f>IF(Table2[[#This Row],[In GSM?]],_xlfn.TEXTBEFORE(SUBSTITUTE(Table2[[#This Row],[rxn name]],"_REV-","_FWD-"),"_FWD-",,,,Table2[[#This Row],[rxn name]]),"")</f>
        <v/>
      </c>
      <c r="L951" s="1" t="str">
        <f>IF(Table2[[#This Row],[In GSM?]],_xlfn.TEXTBEFORE(_xlfn.TEXTAFTER(Table2[[#This Row],[rxn name]],Table2[[#This Row],[b4 FWD/REV]]&amp;"_",,,,"FWD"),"-",,,,"FWD"),"")</f>
        <v/>
      </c>
      <c r="M951" s="1" t="str" cm="1">
        <f t="array" ref="M951">IF(Table2[[#This Row],[In GSM?]],_xlfn.SWITCH(Table2[[#This Row],[dir]],"FWD",Table2[[#This Row],[max]],"REV",-Table2[[#This Row],[min]])/1000,"")</f>
        <v/>
      </c>
      <c r="N951" s="1" t="str" cm="1">
        <f t="array" ref="N951">IF(Table2[[#This Row],[In GSM?]],_xlfn.SWITCH(Table2[[#This Row],[dir]],"FWD",Table2[[#This Row],[min]],"REV",-Table2[[#This Row],[max]])/1000,"")</f>
        <v/>
      </c>
      <c r="V951" s="5"/>
    </row>
    <row r="952" spans="1:22" ht="17" x14ac:dyDescent="0.25">
      <c r="A952" t="s">
        <v>2053</v>
      </c>
      <c r="B952">
        <v>0</v>
      </c>
      <c r="C952">
        <v>0</v>
      </c>
      <c r="E952" s="5" t="s">
        <v>710</v>
      </c>
      <c r="F952" s="1" t="str">
        <f t="shared" si="42"/>
        <v>PROWASTE-rt3986</v>
      </c>
      <c r="G952" s="1">
        <f t="shared" si="43"/>
        <v>0</v>
      </c>
      <c r="H952" s="1">
        <f t="shared" si="44"/>
        <v>0</v>
      </c>
      <c r="I952" s="1" t="b">
        <f>OR(LEFT(Table2[[#This Row],[rxn]],4)="RXN-",Table2[[#This Row],[rxn]]="BIOSYN-BIODILAERO")</f>
        <v>0</v>
      </c>
      <c r="J952" s="1" t="str">
        <f>IF(Table2[[#This Row],[In GSM?]],_xlfn.TEXTAFTER(Table2[[#This Row],[rxn]],"RXN-",,,,"BIOMASS_RT_CLIM"),"")</f>
        <v/>
      </c>
      <c r="K952" s="1" t="str">
        <f>IF(Table2[[#This Row],[In GSM?]],_xlfn.TEXTBEFORE(SUBSTITUTE(Table2[[#This Row],[rxn name]],"_REV-","_FWD-"),"_FWD-",,,,Table2[[#This Row],[rxn name]]),"")</f>
        <v/>
      </c>
      <c r="L952" s="1" t="str">
        <f>IF(Table2[[#This Row],[In GSM?]],_xlfn.TEXTBEFORE(_xlfn.TEXTAFTER(Table2[[#This Row],[rxn name]],Table2[[#This Row],[b4 FWD/REV]]&amp;"_",,,,"FWD"),"-",,,,"FWD"),"")</f>
        <v/>
      </c>
      <c r="M952" s="1" t="str" cm="1">
        <f t="array" ref="M952">IF(Table2[[#This Row],[In GSM?]],_xlfn.SWITCH(Table2[[#This Row],[dir]],"FWD",Table2[[#This Row],[max]],"REV",-Table2[[#This Row],[min]])/1000,"")</f>
        <v/>
      </c>
      <c r="N952" s="1" t="str" cm="1">
        <f t="array" ref="N952">IF(Table2[[#This Row],[In GSM?]],_xlfn.SWITCH(Table2[[#This Row],[dir]],"FWD",Table2[[#This Row],[min]],"REV",-Table2[[#This Row],[max]])/1000,"")</f>
        <v/>
      </c>
      <c r="V952" s="5"/>
    </row>
    <row r="953" spans="1:22" ht="17" x14ac:dyDescent="0.25">
      <c r="A953" t="s">
        <v>2054</v>
      </c>
      <c r="B953">
        <v>0</v>
      </c>
      <c r="C953">
        <v>0</v>
      </c>
      <c r="E953" s="5" t="s">
        <v>711</v>
      </c>
      <c r="F953" s="1" t="str">
        <f t="shared" si="42"/>
        <v>PROWASTE-rt4016</v>
      </c>
      <c r="G953" s="1">
        <f t="shared" si="43"/>
        <v>0</v>
      </c>
      <c r="H953" s="1">
        <f t="shared" si="44"/>
        <v>0</v>
      </c>
      <c r="I953" s="1" t="b">
        <f>OR(LEFT(Table2[[#This Row],[rxn]],4)="RXN-",Table2[[#This Row],[rxn]]="BIOSYN-BIODILAERO")</f>
        <v>0</v>
      </c>
      <c r="J953" s="1" t="str">
        <f>IF(Table2[[#This Row],[In GSM?]],_xlfn.TEXTAFTER(Table2[[#This Row],[rxn]],"RXN-",,,,"BIOMASS_RT_CLIM"),"")</f>
        <v/>
      </c>
      <c r="K953" s="1" t="str">
        <f>IF(Table2[[#This Row],[In GSM?]],_xlfn.TEXTBEFORE(SUBSTITUTE(Table2[[#This Row],[rxn name]],"_REV-","_FWD-"),"_FWD-",,,,Table2[[#This Row],[rxn name]]),"")</f>
        <v/>
      </c>
      <c r="L953" s="1" t="str">
        <f>IF(Table2[[#This Row],[In GSM?]],_xlfn.TEXTBEFORE(_xlfn.TEXTAFTER(Table2[[#This Row],[rxn name]],Table2[[#This Row],[b4 FWD/REV]]&amp;"_",,,,"FWD"),"-",,,,"FWD"),"")</f>
        <v/>
      </c>
      <c r="M953" s="1" t="str" cm="1">
        <f t="array" ref="M953">IF(Table2[[#This Row],[In GSM?]],_xlfn.SWITCH(Table2[[#This Row],[dir]],"FWD",Table2[[#This Row],[max]],"REV",-Table2[[#This Row],[min]])/1000,"")</f>
        <v/>
      </c>
      <c r="N953" s="1" t="str" cm="1">
        <f t="array" ref="N953">IF(Table2[[#This Row],[In GSM?]],_xlfn.SWITCH(Table2[[#This Row],[dir]],"FWD",Table2[[#This Row],[min]],"REV",-Table2[[#This Row],[max]])/1000,"")</f>
        <v/>
      </c>
      <c r="V953" s="5"/>
    </row>
    <row r="954" spans="1:22" ht="17" x14ac:dyDescent="0.25">
      <c r="A954" t="s">
        <v>2055</v>
      </c>
      <c r="B954">
        <v>0</v>
      </c>
      <c r="C954">
        <v>0</v>
      </c>
      <c r="E954" s="5" t="s">
        <v>712</v>
      </c>
      <c r="F954" s="1" t="str">
        <f t="shared" si="42"/>
        <v>PROWASTE-rt4017</v>
      </c>
      <c r="G954" s="1">
        <f t="shared" si="43"/>
        <v>0</v>
      </c>
      <c r="H954" s="1">
        <f t="shared" si="44"/>
        <v>0</v>
      </c>
      <c r="I954" s="1" t="b">
        <f>OR(LEFT(Table2[[#This Row],[rxn]],4)="RXN-",Table2[[#This Row],[rxn]]="BIOSYN-BIODILAERO")</f>
        <v>0</v>
      </c>
      <c r="J954" s="1" t="str">
        <f>IF(Table2[[#This Row],[In GSM?]],_xlfn.TEXTAFTER(Table2[[#This Row],[rxn]],"RXN-",,,,"BIOMASS_RT_CLIM"),"")</f>
        <v/>
      </c>
      <c r="K954" s="1" t="str">
        <f>IF(Table2[[#This Row],[In GSM?]],_xlfn.TEXTBEFORE(SUBSTITUTE(Table2[[#This Row],[rxn name]],"_REV-","_FWD-"),"_FWD-",,,,Table2[[#This Row],[rxn name]]),"")</f>
        <v/>
      </c>
      <c r="L954" s="1" t="str">
        <f>IF(Table2[[#This Row],[In GSM?]],_xlfn.TEXTBEFORE(_xlfn.TEXTAFTER(Table2[[#This Row],[rxn name]],Table2[[#This Row],[b4 FWD/REV]]&amp;"_",,,,"FWD"),"-",,,,"FWD"),"")</f>
        <v/>
      </c>
      <c r="M954" s="1" t="str" cm="1">
        <f t="array" ref="M954">IF(Table2[[#This Row],[In GSM?]],_xlfn.SWITCH(Table2[[#This Row],[dir]],"FWD",Table2[[#This Row],[max]],"REV",-Table2[[#This Row],[min]])/1000,"")</f>
        <v/>
      </c>
      <c r="N954" s="1" t="str" cm="1">
        <f t="array" ref="N954">IF(Table2[[#This Row],[In GSM?]],_xlfn.SWITCH(Table2[[#This Row],[dir]],"FWD",Table2[[#This Row],[min]],"REV",-Table2[[#This Row],[max]])/1000,"")</f>
        <v/>
      </c>
      <c r="V954" s="5"/>
    </row>
    <row r="955" spans="1:22" ht="17" x14ac:dyDescent="0.25">
      <c r="A955" t="s">
        <v>2056</v>
      </c>
      <c r="B955">
        <v>0</v>
      </c>
      <c r="C955">
        <v>0</v>
      </c>
      <c r="E955" s="5" t="s">
        <v>713</v>
      </c>
      <c r="F955" s="1" t="str">
        <f t="shared" si="42"/>
        <v>PROWASTE-rt4019</v>
      </c>
      <c r="G955" s="1">
        <f t="shared" si="43"/>
        <v>0</v>
      </c>
      <c r="H955" s="1">
        <f t="shared" si="44"/>
        <v>0</v>
      </c>
      <c r="I955" s="1" t="b">
        <f>OR(LEFT(Table2[[#This Row],[rxn]],4)="RXN-",Table2[[#This Row],[rxn]]="BIOSYN-BIODILAERO")</f>
        <v>0</v>
      </c>
      <c r="J955" s="1" t="str">
        <f>IF(Table2[[#This Row],[In GSM?]],_xlfn.TEXTAFTER(Table2[[#This Row],[rxn]],"RXN-",,,,"BIOMASS_RT_CLIM"),"")</f>
        <v/>
      </c>
      <c r="K955" s="1" t="str">
        <f>IF(Table2[[#This Row],[In GSM?]],_xlfn.TEXTBEFORE(SUBSTITUTE(Table2[[#This Row],[rxn name]],"_REV-","_FWD-"),"_FWD-",,,,Table2[[#This Row],[rxn name]]),"")</f>
        <v/>
      </c>
      <c r="L955" s="1" t="str">
        <f>IF(Table2[[#This Row],[In GSM?]],_xlfn.TEXTBEFORE(_xlfn.TEXTAFTER(Table2[[#This Row],[rxn name]],Table2[[#This Row],[b4 FWD/REV]]&amp;"_",,,,"FWD"),"-",,,,"FWD"),"")</f>
        <v/>
      </c>
      <c r="M955" s="1" t="str" cm="1">
        <f t="array" ref="M955">IF(Table2[[#This Row],[In GSM?]],_xlfn.SWITCH(Table2[[#This Row],[dir]],"FWD",Table2[[#This Row],[max]],"REV",-Table2[[#This Row],[min]])/1000,"")</f>
        <v/>
      </c>
      <c r="N955" s="1" t="str" cm="1">
        <f t="array" ref="N955">IF(Table2[[#This Row],[In GSM?]],_xlfn.SWITCH(Table2[[#This Row],[dir]],"FWD",Table2[[#This Row],[min]],"REV",-Table2[[#This Row],[max]])/1000,"")</f>
        <v/>
      </c>
      <c r="V955" s="5"/>
    </row>
    <row r="956" spans="1:22" ht="17" x14ac:dyDescent="0.25">
      <c r="A956" t="s">
        <v>2057</v>
      </c>
      <c r="B956">
        <v>0</v>
      </c>
      <c r="C956">
        <v>0</v>
      </c>
      <c r="E956" s="5" t="s">
        <v>714</v>
      </c>
      <c r="F956" s="1" t="str">
        <f t="shared" si="42"/>
        <v>PROWASTE-rt4023</v>
      </c>
      <c r="G956" s="1">
        <f t="shared" si="43"/>
        <v>0</v>
      </c>
      <c r="H956" s="1">
        <f t="shared" si="44"/>
        <v>0</v>
      </c>
      <c r="I956" s="1" t="b">
        <f>OR(LEFT(Table2[[#This Row],[rxn]],4)="RXN-",Table2[[#This Row],[rxn]]="BIOSYN-BIODILAERO")</f>
        <v>0</v>
      </c>
      <c r="J956" s="1" t="str">
        <f>IF(Table2[[#This Row],[In GSM?]],_xlfn.TEXTAFTER(Table2[[#This Row],[rxn]],"RXN-",,,,"BIOMASS_RT_CLIM"),"")</f>
        <v/>
      </c>
      <c r="K956" s="1" t="str">
        <f>IF(Table2[[#This Row],[In GSM?]],_xlfn.TEXTBEFORE(SUBSTITUTE(Table2[[#This Row],[rxn name]],"_REV-","_FWD-"),"_FWD-",,,,Table2[[#This Row],[rxn name]]),"")</f>
        <v/>
      </c>
      <c r="L956" s="1" t="str">
        <f>IF(Table2[[#This Row],[In GSM?]],_xlfn.TEXTBEFORE(_xlfn.TEXTAFTER(Table2[[#This Row],[rxn name]],Table2[[#This Row],[b4 FWD/REV]]&amp;"_",,,,"FWD"),"-",,,,"FWD"),"")</f>
        <v/>
      </c>
      <c r="M956" s="1" t="str" cm="1">
        <f t="array" ref="M956">IF(Table2[[#This Row],[In GSM?]],_xlfn.SWITCH(Table2[[#This Row],[dir]],"FWD",Table2[[#This Row],[max]],"REV",-Table2[[#This Row],[min]])/1000,"")</f>
        <v/>
      </c>
      <c r="N956" s="1" t="str" cm="1">
        <f t="array" ref="N956">IF(Table2[[#This Row],[In GSM?]],_xlfn.SWITCH(Table2[[#This Row],[dir]],"FWD",Table2[[#This Row],[min]],"REV",-Table2[[#This Row],[max]])/1000,"")</f>
        <v/>
      </c>
      <c r="V956" s="5"/>
    </row>
    <row r="957" spans="1:22" ht="17" x14ac:dyDescent="0.25">
      <c r="A957" t="s">
        <v>2058</v>
      </c>
      <c r="B957">
        <v>0</v>
      </c>
      <c r="C957">
        <v>0</v>
      </c>
      <c r="E957" s="5" t="s">
        <v>715</v>
      </c>
      <c r="F957" s="1" t="str">
        <f t="shared" si="42"/>
        <v>PROWASTE-rt4039</v>
      </c>
      <c r="G957" s="1">
        <f t="shared" si="43"/>
        <v>0</v>
      </c>
      <c r="H957" s="1">
        <f t="shared" si="44"/>
        <v>0</v>
      </c>
      <c r="I957" s="1" t="b">
        <f>OR(LEFT(Table2[[#This Row],[rxn]],4)="RXN-",Table2[[#This Row],[rxn]]="BIOSYN-BIODILAERO")</f>
        <v>0</v>
      </c>
      <c r="J957" s="1" t="str">
        <f>IF(Table2[[#This Row],[In GSM?]],_xlfn.TEXTAFTER(Table2[[#This Row],[rxn]],"RXN-",,,,"BIOMASS_RT_CLIM"),"")</f>
        <v/>
      </c>
      <c r="K957" s="1" t="str">
        <f>IF(Table2[[#This Row],[In GSM?]],_xlfn.TEXTBEFORE(SUBSTITUTE(Table2[[#This Row],[rxn name]],"_REV-","_FWD-"),"_FWD-",,,,Table2[[#This Row],[rxn name]]),"")</f>
        <v/>
      </c>
      <c r="L957" s="1" t="str">
        <f>IF(Table2[[#This Row],[In GSM?]],_xlfn.TEXTBEFORE(_xlfn.TEXTAFTER(Table2[[#This Row],[rxn name]],Table2[[#This Row],[b4 FWD/REV]]&amp;"_",,,,"FWD"),"-",,,,"FWD"),"")</f>
        <v/>
      </c>
      <c r="M957" s="1" t="str" cm="1">
        <f t="array" ref="M957">IF(Table2[[#This Row],[In GSM?]],_xlfn.SWITCH(Table2[[#This Row],[dir]],"FWD",Table2[[#This Row],[max]],"REV",-Table2[[#This Row],[min]])/1000,"")</f>
        <v/>
      </c>
      <c r="N957" s="1" t="str" cm="1">
        <f t="array" ref="N957">IF(Table2[[#This Row],[In GSM?]],_xlfn.SWITCH(Table2[[#This Row],[dir]],"FWD",Table2[[#This Row],[min]],"REV",-Table2[[#This Row],[max]])/1000,"")</f>
        <v/>
      </c>
      <c r="V957" s="5"/>
    </row>
    <row r="958" spans="1:22" ht="17" x14ac:dyDescent="0.25">
      <c r="A958" t="s">
        <v>2059</v>
      </c>
      <c r="B958">
        <v>0</v>
      </c>
      <c r="C958">
        <v>45.635986007867999</v>
      </c>
      <c r="E958" s="5" t="s">
        <v>716</v>
      </c>
      <c r="F958" s="1" t="str">
        <f t="shared" si="42"/>
        <v>PROWASTE-rt4042</v>
      </c>
      <c r="G958" s="1">
        <f t="shared" si="43"/>
        <v>0</v>
      </c>
      <c r="H958" s="1">
        <f t="shared" si="44"/>
        <v>0</v>
      </c>
      <c r="I958" s="1" t="b">
        <f>OR(LEFT(Table2[[#This Row],[rxn]],4)="RXN-",Table2[[#This Row],[rxn]]="BIOSYN-BIODILAERO")</f>
        <v>0</v>
      </c>
      <c r="J958" s="1" t="str">
        <f>IF(Table2[[#This Row],[In GSM?]],_xlfn.TEXTAFTER(Table2[[#This Row],[rxn]],"RXN-",,,,"BIOMASS_RT_CLIM"),"")</f>
        <v/>
      </c>
      <c r="K958" s="1" t="str">
        <f>IF(Table2[[#This Row],[In GSM?]],_xlfn.TEXTBEFORE(SUBSTITUTE(Table2[[#This Row],[rxn name]],"_REV-","_FWD-"),"_FWD-",,,,Table2[[#This Row],[rxn name]]),"")</f>
        <v/>
      </c>
      <c r="L958" s="1" t="str">
        <f>IF(Table2[[#This Row],[In GSM?]],_xlfn.TEXTBEFORE(_xlfn.TEXTAFTER(Table2[[#This Row],[rxn name]],Table2[[#This Row],[b4 FWD/REV]]&amp;"_",,,,"FWD"),"-",,,,"FWD"),"")</f>
        <v/>
      </c>
      <c r="M958" s="1" t="str" cm="1">
        <f t="array" ref="M958">IF(Table2[[#This Row],[In GSM?]],_xlfn.SWITCH(Table2[[#This Row],[dir]],"FWD",Table2[[#This Row],[max]],"REV",-Table2[[#This Row],[min]])/1000,"")</f>
        <v/>
      </c>
      <c r="N958" s="1" t="str" cm="1">
        <f t="array" ref="N958">IF(Table2[[#This Row],[In GSM?]],_xlfn.SWITCH(Table2[[#This Row],[dir]],"FWD",Table2[[#This Row],[min]],"REV",-Table2[[#This Row],[max]])/1000,"")</f>
        <v/>
      </c>
      <c r="V958" s="5"/>
    </row>
    <row r="959" spans="1:22" ht="17" x14ac:dyDescent="0.25">
      <c r="A959" t="s">
        <v>2060</v>
      </c>
      <c r="B959">
        <v>0</v>
      </c>
      <c r="C959">
        <v>0</v>
      </c>
      <c r="E959" s="5" t="s">
        <v>717</v>
      </c>
      <c r="F959" s="1" t="str">
        <f t="shared" si="42"/>
        <v>PROWASTE-rt4053</v>
      </c>
      <c r="G959" s="1">
        <f t="shared" si="43"/>
        <v>0</v>
      </c>
      <c r="H959" s="1">
        <f t="shared" si="44"/>
        <v>0</v>
      </c>
      <c r="I959" s="1" t="b">
        <f>OR(LEFT(Table2[[#This Row],[rxn]],4)="RXN-",Table2[[#This Row],[rxn]]="BIOSYN-BIODILAERO")</f>
        <v>0</v>
      </c>
      <c r="J959" s="1" t="str">
        <f>IF(Table2[[#This Row],[In GSM?]],_xlfn.TEXTAFTER(Table2[[#This Row],[rxn]],"RXN-",,,,"BIOMASS_RT_CLIM"),"")</f>
        <v/>
      </c>
      <c r="K959" s="1" t="str">
        <f>IF(Table2[[#This Row],[In GSM?]],_xlfn.TEXTBEFORE(SUBSTITUTE(Table2[[#This Row],[rxn name]],"_REV-","_FWD-"),"_FWD-",,,,Table2[[#This Row],[rxn name]]),"")</f>
        <v/>
      </c>
      <c r="L959" s="1" t="str">
        <f>IF(Table2[[#This Row],[In GSM?]],_xlfn.TEXTBEFORE(_xlfn.TEXTAFTER(Table2[[#This Row],[rxn name]],Table2[[#This Row],[b4 FWD/REV]]&amp;"_",,,,"FWD"),"-",,,,"FWD"),"")</f>
        <v/>
      </c>
      <c r="M959" s="1" t="str" cm="1">
        <f t="array" ref="M959">IF(Table2[[#This Row],[In GSM?]],_xlfn.SWITCH(Table2[[#This Row],[dir]],"FWD",Table2[[#This Row],[max]],"REV",-Table2[[#This Row],[min]])/1000,"")</f>
        <v/>
      </c>
      <c r="N959" s="1" t="str" cm="1">
        <f t="array" ref="N959">IF(Table2[[#This Row],[In GSM?]],_xlfn.SWITCH(Table2[[#This Row],[dir]],"FWD",Table2[[#This Row],[min]],"REV",-Table2[[#This Row],[max]])/1000,"")</f>
        <v/>
      </c>
      <c r="V959" s="5"/>
    </row>
    <row r="960" spans="1:22" ht="17" x14ac:dyDescent="0.25">
      <c r="A960" t="s">
        <v>2061</v>
      </c>
      <c r="B960">
        <v>0</v>
      </c>
      <c r="C960">
        <v>61.226575749852501</v>
      </c>
      <c r="E960" s="5" t="s">
        <v>718</v>
      </c>
      <c r="F960" s="1" t="str">
        <f t="shared" si="42"/>
        <v>PROWASTE-rt4066</v>
      </c>
      <c r="G960" s="1">
        <f t="shared" si="43"/>
        <v>0</v>
      </c>
      <c r="H960" s="1">
        <f t="shared" si="44"/>
        <v>0</v>
      </c>
      <c r="I960" s="1" t="b">
        <f>OR(LEFT(Table2[[#This Row],[rxn]],4)="RXN-",Table2[[#This Row],[rxn]]="BIOSYN-BIODILAERO")</f>
        <v>0</v>
      </c>
      <c r="J960" s="1" t="str">
        <f>IF(Table2[[#This Row],[In GSM?]],_xlfn.TEXTAFTER(Table2[[#This Row],[rxn]],"RXN-",,,,"BIOMASS_RT_CLIM"),"")</f>
        <v/>
      </c>
      <c r="K960" s="1" t="str">
        <f>IF(Table2[[#This Row],[In GSM?]],_xlfn.TEXTBEFORE(SUBSTITUTE(Table2[[#This Row],[rxn name]],"_REV-","_FWD-"),"_FWD-",,,,Table2[[#This Row],[rxn name]]),"")</f>
        <v/>
      </c>
      <c r="L960" s="1" t="str">
        <f>IF(Table2[[#This Row],[In GSM?]],_xlfn.TEXTBEFORE(_xlfn.TEXTAFTER(Table2[[#This Row],[rxn name]],Table2[[#This Row],[b4 FWD/REV]]&amp;"_",,,,"FWD"),"-",,,,"FWD"),"")</f>
        <v/>
      </c>
      <c r="M960" s="1" t="str" cm="1">
        <f t="array" ref="M960">IF(Table2[[#This Row],[In GSM?]],_xlfn.SWITCH(Table2[[#This Row],[dir]],"FWD",Table2[[#This Row],[max]],"REV",-Table2[[#This Row],[min]])/1000,"")</f>
        <v/>
      </c>
      <c r="N960" s="1" t="str" cm="1">
        <f t="array" ref="N960">IF(Table2[[#This Row],[In GSM?]],_xlfn.SWITCH(Table2[[#This Row],[dir]],"FWD",Table2[[#This Row],[min]],"REV",-Table2[[#This Row],[max]])/1000,"")</f>
        <v/>
      </c>
      <c r="V960" s="5"/>
    </row>
    <row r="961" spans="1:22" ht="17" x14ac:dyDescent="0.25">
      <c r="A961" t="s">
        <v>2062</v>
      </c>
      <c r="B961">
        <v>0</v>
      </c>
      <c r="C961">
        <v>0</v>
      </c>
      <c r="E961" s="5" t="s">
        <v>719</v>
      </c>
      <c r="F961" s="1" t="str">
        <f t="shared" si="42"/>
        <v>PROWASTE-rt4068</v>
      </c>
      <c r="G961" s="1">
        <f t="shared" si="43"/>
        <v>0</v>
      </c>
      <c r="H961" s="1">
        <f t="shared" si="44"/>
        <v>0</v>
      </c>
      <c r="I961" s="1" t="b">
        <f>OR(LEFT(Table2[[#This Row],[rxn]],4)="RXN-",Table2[[#This Row],[rxn]]="BIOSYN-BIODILAERO")</f>
        <v>0</v>
      </c>
      <c r="J961" s="1" t="str">
        <f>IF(Table2[[#This Row],[In GSM?]],_xlfn.TEXTAFTER(Table2[[#This Row],[rxn]],"RXN-",,,,"BIOMASS_RT_CLIM"),"")</f>
        <v/>
      </c>
      <c r="K961" s="1" t="str">
        <f>IF(Table2[[#This Row],[In GSM?]],_xlfn.TEXTBEFORE(SUBSTITUTE(Table2[[#This Row],[rxn name]],"_REV-","_FWD-"),"_FWD-",,,,Table2[[#This Row],[rxn name]]),"")</f>
        <v/>
      </c>
      <c r="L961" s="1" t="str">
        <f>IF(Table2[[#This Row],[In GSM?]],_xlfn.TEXTBEFORE(_xlfn.TEXTAFTER(Table2[[#This Row],[rxn name]],Table2[[#This Row],[b4 FWD/REV]]&amp;"_",,,,"FWD"),"-",,,,"FWD"),"")</f>
        <v/>
      </c>
      <c r="M961" s="1" t="str" cm="1">
        <f t="array" ref="M961">IF(Table2[[#This Row],[In GSM?]],_xlfn.SWITCH(Table2[[#This Row],[dir]],"FWD",Table2[[#This Row],[max]],"REV",-Table2[[#This Row],[min]])/1000,"")</f>
        <v/>
      </c>
      <c r="N961" s="1" t="str" cm="1">
        <f t="array" ref="N961">IF(Table2[[#This Row],[In GSM?]],_xlfn.SWITCH(Table2[[#This Row],[dir]],"FWD",Table2[[#This Row],[min]],"REV",-Table2[[#This Row],[max]])/1000,"")</f>
        <v/>
      </c>
      <c r="V961" s="5"/>
    </row>
    <row r="962" spans="1:22" ht="17" x14ac:dyDescent="0.25">
      <c r="A962" t="s">
        <v>2063</v>
      </c>
      <c r="B962">
        <v>0</v>
      </c>
      <c r="C962">
        <v>0</v>
      </c>
      <c r="E962" s="5" t="s">
        <v>720</v>
      </c>
      <c r="F962" s="1" t="str">
        <f t="shared" ref="F962:F1025" si="45">_xlfn.TEXTBEFORE(E962," ")</f>
        <v>PROWASTE-rt4069</v>
      </c>
      <c r="G962" s="1">
        <f t="shared" ref="G962:G1025" si="46">_xlfn.NUMBERVALUE(SUBSTITUTE(_xlfn.TEXTBEFORE(_xlfn.TEXTAFTER(E962," ")," ",-1)," ",""))</f>
        <v>0</v>
      </c>
      <c r="H962" s="1">
        <f t="shared" ref="H962:H1025" si="47">_xlfn.NUMBERVALUE(_xlfn.TEXTAFTER(E962," ",-1))</f>
        <v>0</v>
      </c>
      <c r="I962" s="1" t="b">
        <f>OR(LEFT(Table2[[#This Row],[rxn]],4)="RXN-",Table2[[#This Row],[rxn]]="BIOSYN-BIODILAERO")</f>
        <v>0</v>
      </c>
      <c r="J962" s="1" t="str">
        <f>IF(Table2[[#This Row],[In GSM?]],_xlfn.TEXTAFTER(Table2[[#This Row],[rxn]],"RXN-",,,,"BIOMASS_RT_CLIM"),"")</f>
        <v/>
      </c>
      <c r="K962" s="1" t="str">
        <f>IF(Table2[[#This Row],[In GSM?]],_xlfn.TEXTBEFORE(SUBSTITUTE(Table2[[#This Row],[rxn name]],"_REV-","_FWD-"),"_FWD-",,,,Table2[[#This Row],[rxn name]]),"")</f>
        <v/>
      </c>
      <c r="L962" s="1" t="str">
        <f>IF(Table2[[#This Row],[In GSM?]],_xlfn.TEXTBEFORE(_xlfn.TEXTAFTER(Table2[[#This Row],[rxn name]],Table2[[#This Row],[b4 FWD/REV]]&amp;"_",,,,"FWD"),"-",,,,"FWD"),"")</f>
        <v/>
      </c>
      <c r="M962" s="1" t="str" cm="1">
        <f t="array" ref="M962">IF(Table2[[#This Row],[In GSM?]],_xlfn.SWITCH(Table2[[#This Row],[dir]],"FWD",Table2[[#This Row],[max]],"REV",-Table2[[#This Row],[min]])/1000,"")</f>
        <v/>
      </c>
      <c r="N962" s="1" t="str" cm="1">
        <f t="array" ref="N962">IF(Table2[[#This Row],[In GSM?]],_xlfn.SWITCH(Table2[[#This Row],[dir]],"FWD",Table2[[#This Row],[min]],"REV",-Table2[[#This Row],[max]])/1000,"")</f>
        <v/>
      </c>
      <c r="V962" s="5"/>
    </row>
    <row r="963" spans="1:22" ht="17" x14ac:dyDescent="0.25">
      <c r="A963" t="s">
        <v>2064</v>
      </c>
      <c r="B963">
        <v>0</v>
      </c>
      <c r="C963">
        <v>1.1774719303827501</v>
      </c>
      <c r="E963" s="5" t="s">
        <v>721</v>
      </c>
      <c r="F963" s="1" t="str">
        <f t="shared" si="45"/>
        <v>PROWASTE-rt4077</v>
      </c>
      <c r="G963" s="1">
        <f t="shared" si="46"/>
        <v>0</v>
      </c>
      <c r="H963" s="1">
        <f t="shared" si="47"/>
        <v>0</v>
      </c>
      <c r="I963" s="1" t="b">
        <f>OR(LEFT(Table2[[#This Row],[rxn]],4)="RXN-",Table2[[#This Row],[rxn]]="BIOSYN-BIODILAERO")</f>
        <v>0</v>
      </c>
      <c r="J963" s="1" t="str">
        <f>IF(Table2[[#This Row],[In GSM?]],_xlfn.TEXTAFTER(Table2[[#This Row],[rxn]],"RXN-",,,,"BIOMASS_RT_CLIM"),"")</f>
        <v/>
      </c>
      <c r="K963" s="1" t="str">
        <f>IF(Table2[[#This Row],[In GSM?]],_xlfn.TEXTBEFORE(SUBSTITUTE(Table2[[#This Row],[rxn name]],"_REV-","_FWD-"),"_FWD-",,,,Table2[[#This Row],[rxn name]]),"")</f>
        <v/>
      </c>
      <c r="L963" s="1" t="str">
        <f>IF(Table2[[#This Row],[In GSM?]],_xlfn.TEXTBEFORE(_xlfn.TEXTAFTER(Table2[[#This Row],[rxn name]],Table2[[#This Row],[b4 FWD/REV]]&amp;"_",,,,"FWD"),"-",,,,"FWD"),"")</f>
        <v/>
      </c>
      <c r="M963" s="1" t="str" cm="1">
        <f t="array" ref="M963">IF(Table2[[#This Row],[In GSM?]],_xlfn.SWITCH(Table2[[#This Row],[dir]],"FWD",Table2[[#This Row],[max]],"REV",-Table2[[#This Row],[min]])/1000,"")</f>
        <v/>
      </c>
      <c r="N963" s="1" t="str" cm="1">
        <f t="array" ref="N963">IF(Table2[[#This Row],[In GSM?]],_xlfn.SWITCH(Table2[[#This Row],[dir]],"FWD",Table2[[#This Row],[min]],"REV",-Table2[[#This Row],[max]])/1000,"")</f>
        <v/>
      </c>
      <c r="V963" s="5"/>
    </row>
    <row r="964" spans="1:22" ht="17" x14ac:dyDescent="0.25">
      <c r="A964" t="s">
        <v>2065</v>
      </c>
      <c r="B964">
        <v>0</v>
      </c>
      <c r="C964">
        <v>0</v>
      </c>
      <c r="E964" s="5" t="s">
        <v>722</v>
      </c>
      <c r="F964" s="1" t="str">
        <f t="shared" si="45"/>
        <v>PROWASTE-rt4099</v>
      </c>
      <c r="G964" s="1">
        <f t="shared" si="46"/>
        <v>0</v>
      </c>
      <c r="H964" s="1">
        <f t="shared" si="47"/>
        <v>0</v>
      </c>
      <c r="I964" s="1" t="b">
        <f>OR(LEFT(Table2[[#This Row],[rxn]],4)="RXN-",Table2[[#This Row],[rxn]]="BIOSYN-BIODILAERO")</f>
        <v>0</v>
      </c>
      <c r="J964" s="1" t="str">
        <f>IF(Table2[[#This Row],[In GSM?]],_xlfn.TEXTAFTER(Table2[[#This Row],[rxn]],"RXN-",,,,"BIOMASS_RT_CLIM"),"")</f>
        <v/>
      </c>
      <c r="K964" s="1" t="str">
        <f>IF(Table2[[#This Row],[In GSM?]],_xlfn.TEXTBEFORE(SUBSTITUTE(Table2[[#This Row],[rxn name]],"_REV-","_FWD-"),"_FWD-",,,,Table2[[#This Row],[rxn name]]),"")</f>
        <v/>
      </c>
      <c r="L964" s="1" t="str">
        <f>IF(Table2[[#This Row],[In GSM?]],_xlfn.TEXTBEFORE(_xlfn.TEXTAFTER(Table2[[#This Row],[rxn name]],Table2[[#This Row],[b4 FWD/REV]]&amp;"_",,,,"FWD"),"-",,,,"FWD"),"")</f>
        <v/>
      </c>
      <c r="M964" s="1" t="str" cm="1">
        <f t="array" ref="M964">IF(Table2[[#This Row],[In GSM?]],_xlfn.SWITCH(Table2[[#This Row],[dir]],"FWD",Table2[[#This Row],[max]],"REV",-Table2[[#This Row],[min]])/1000,"")</f>
        <v/>
      </c>
      <c r="N964" s="1" t="str" cm="1">
        <f t="array" ref="N964">IF(Table2[[#This Row],[In GSM?]],_xlfn.SWITCH(Table2[[#This Row],[dir]],"FWD",Table2[[#This Row],[min]],"REV",-Table2[[#This Row],[max]])/1000,"")</f>
        <v/>
      </c>
      <c r="V964" s="5"/>
    </row>
    <row r="965" spans="1:22" ht="17" x14ac:dyDescent="0.25">
      <c r="A965" t="s">
        <v>2066</v>
      </c>
      <c r="B965">
        <v>0</v>
      </c>
      <c r="C965">
        <v>0</v>
      </c>
      <c r="E965" s="5" t="s">
        <v>723</v>
      </c>
      <c r="F965" s="1" t="str">
        <f t="shared" si="45"/>
        <v>PROWASTE-rt4102</v>
      </c>
      <c r="G965" s="1">
        <f t="shared" si="46"/>
        <v>0</v>
      </c>
      <c r="H965" s="1">
        <f t="shared" si="47"/>
        <v>0</v>
      </c>
      <c r="I965" s="1" t="b">
        <f>OR(LEFT(Table2[[#This Row],[rxn]],4)="RXN-",Table2[[#This Row],[rxn]]="BIOSYN-BIODILAERO")</f>
        <v>0</v>
      </c>
      <c r="J965" s="1" t="str">
        <f>IF(Table2[[#This Row],[In GSM?]],_xlfn.TEXTAFTER(Table2[[#This Row],[rxn]],"RXN-",,,,"BIOMASS_RT_CLIM"),"")</f>
        <v/>
      </c>
      <c r="K965" s="1" t="str">
        <f>IF(Table2[[#This Row],[In GSM?]],_xlfn.TEXTBEFORE(SUBSTITUTE(Table2[[#This Row],[rxn name]],"_REV-","_FWD-"),"_FWD-",,,,Table2[[#This Row],[rxn name]]),"")</f>
        <v/>
      </c>
      <c r="L965" s="1" t="str">
        <f>IF(Table2[[#This Row],[In GSM?]],_xlfn.TEXTBEFORE(_xlfn.TEXTAFTER(Table2[[#This Row],[rxn name]],Table2[[#This Row],[b4 FWD/REV]]&amp;"_",,,,"FWD"),"-",,,,"FWD"),"")</f>
        <v/>
      </c>
      <c r="M965" s="1" t="str" cm="1">
        <f t="array" ref="M965">IF(Table2[[#This Row],[In GSM?]],_xlfn.SWITCH(Table2[[#This Row],[dir]],"FWD",Table2[[#This Row],[max]],"REV",-Table2[[#This Row],[min]])/1000,"")</f>
        <v/>
      </c>
      <c r="N965" s="1" t="str" cm="1">
        <f t="array" ref="N965">IF(Table2[[#This Row],[In GSM?]],_xlfn.SWITCH(Table2[[#This Row],[dir]],"FWD",Table2[[#This Row],[min]],"REV",-Table2[[#This Row],[max]])/1000,"")</f>
        <v/>
      </c>
      <c r="V965" s="5"/>
    </row>
    <row r="966" spans="1:22" ht="17" x14ac:dyDescent="0.25">
      <c r="A966" t="s">
        <v>2067</v>
      </c>
      <c r="B966">
        <v>0</v>
      </c>
      <c r="C966">
        <v>0</v>
      </c>
      <c r="E966" s="5" t="s">
        <v>724</v>
      </c>
      <c r="F966" s="1" t="str">
        <f t="shared" si="45"/>
        <v>PROWASTE-rt4107</v>
      </c>
      <c r="G966" s="1">
        <f t="shared" si="46"/>
        <v>0</v>
      </c>
      <c r="H966" s="1">
        <f t="shared" si="47"/>
        <v>0</v>
      </c>
      <c r="I966" s="1" t="b">
        <f>OR(LEFT(Table2[[#This Row],[rxn]],4)="RXN-",Table2[[#This Row],[rxn]]="BIOSYN-BIODILAERO")</f>
        <v>0</v>
      </c>
      <c r="J966" s="1" t="str">
        <f>IF(Table2[[#This Row],[In GSM?]],_xlfn.TEXTAFTER(Table2[[#This Row],[rxn]],"RXN-",,,,"BIOMASS_RT_CLIM"),"")</f>
        <v/>
      </c>
      <c r="K966" s="1" t="str">
        <f>IF(Table2[[#This Row],[In GSM?]],_xlfn.TEXTBEFORE(SUBSTITUTE(Table2[[#This Row],[rxn name]],"_REV-","_FWD-"),"_FWD-",,,,Table2[[#This Row],[rxn name]]),"")</f>
        <v/>
      </c>
      <c r="L966" s="1" t="str">
        <f>IF(Table2[[#This Row],[In GSM?]],_xlfn.TEXTBEFORE(_xlfn.TEXTAFTER(Table2[[#This Row],[rxn name]],Table2[[#This Row],[b4 FWD/REV]]&amp;"_",,,,"FWD"),"-",,,,"FWD"),"")</f>
        <v/>
      </c>
      <c r="M966" s="1" t="str" cm="1">
        <f t="array" ref="M966">IF(Table2[[#This Row],[In GSM?]],_xlfn.SWITCH(Table2[[#This Row],[dir]],"FWD",Table2[[#This Row],[max]],"REV",-Table2[[#This Row],[min]])/1000,"")</f>
        <v/>
      </c>
      <c r="N966" s="1" t="str" cm="1">
        <f t="array" ref="N966">IF(Table2[[#This Row],[In GSM?]],_xlfn.SWITCH(Table2[[#This Row],[dir]],"FWD",Table2[[#This Row],[min]],"REV",-Table2[[#This Row],[max]])/1000,"")</f>
        <v/>
      </c>
      <c r="V966" s="5"/>
    </row>
    <row r="967" spans="1:22" ht="17" x14ac:dyDescent="0.25">
      <c r="A967" t="s">
        <v>2068</v>
      </c>
      <c r="B967">
        <v>0</v>
      </c>
      <c r="C967">
        <v>0</v>
      </c>
      <c r="E967" s="5" t="s">
        <v>725</v>
      </c>
      <c r="F967" s="1" t="str">
        <f t="shared" si="45"/>
        <v>PROWASTE-rt4108</v>
      </c>
      <c r="G967" s="1">
        <f t="shared" si="46"/>
        <v>0</v>
      </c>
      <c r="H967" s="1">
        <f t="shared" si="47"/>
        <v>0</v>
      </c>
      <c r="I967" s="1" t="b">
        <f>OR(LEFT(Table2[[#This Row],[rxn]],4)="RXN-",Table2[[#This Row],[rxn]]="BIOSYN-BIODILAERO")</f>
        <v>0</v>
      </c>
      <c r="J967" s="1" t="str">
        <f>IF(Table2[[#This Row],[In GSM?]],_xlfn.TEXTAFTER(Table2[[#This Row],[rxn]],"RXN-",,,,"BIOMASS_RT_CLIM"),"")</f>
        <v/>
      </c>
      <c r="K967" s="1" t="str">
        <f>IF(Table2[[#This Row],[In GSM?]],_xlfn.TEXTBEFORE(SUBSTITUTE(Table2[[#This Row],[rxn name]],"_REV-","_FWD-"),"_FWD-",,,,Table2[[#This Row],[rxn name]]),"")</f>
        <v/>
      </c>
      <c r="L967" s="1" t="str">
        <f>IF(Table2[[#This Row],[In GSM?]],_xlfn.TEXTBEFORE(_xlfn.TEXTAFTER(Table2[[#This Row],[rxn name]],Table2[[#This Row],[b4 FWD/REV]]&amp;"_",,,,"FWD"),"-",,,,"FWD"),"")</f>
        <v/>
      </c>
      <c r="M967" s="1" t="str" cm="1">
        <f t="array" ref="M967">IF(Table2[[#This Row],[In GSM?]],_xlfn.SWITCH(Table2[[#This Row],[dir]],"FWD",Table2[[#This Row],[max]],"REV",-Table2[[#This Row],[min]])/1000,"")</f>
        <v/>
      </c>
      <c r="N967" s="1" t="str" cm="1">
        <f t="array" ref="N967">IF(Table2[[#This Row],[In GSM?]],_xlfn.SWITCH(Table2[[#This Row],[dir]],"FWD",Table2[[#This Row],[min]],"REV",-Table2[[#This Row],[max]])/1000,"")</f>
        <v/>
      </c>
      <c r="V967" s="5"/>
    </row>
    <row r="968" spans="1:22" ht="17" x14ac:dyDescent="0.25">
      <c r="A968" t="s">
        <v>2069</v>
      </c>
      <c r="B968">
        <v>0</v>
      </c>
      <c r="C968">
        <v>0</v>
      </c>
      <c r="E968" s="5" t="s">
        <v>726</v>
      </c>
      <c r="F968" s="1" t="str">
        <f t="shared" si="45"/>
        <v>PROWASTE-rt4112</v>
      </c>
      <c r="G968" s="1">
        <f t="shared" si="46"/>
        <v>0</v>
      </c>
      <c r="H968" s="1">
        <f t="shared" si="47"/>
        <v>0</v>
      </c>
      <c r="I968" s="1" t="b">
        <f>OR(LEFT(Table2[[#This Row],[rxn]],4)="RXN-",Table2[[#This Row],[rxn]]="BIOSYN-BIODILAERO")</f>
        <v>0</v>
      </c>
      <c r="J968" s="1" t="str">
        <f>IF(Table2[[#This Row],[In GSM?]],_xlfn.TEXTAFTER(Table2[[#This Row],[rxn]],"RXN-",,,,"BIOMASS_RT_CLIM"),"")</f>
        <v/>
      </c>
      <c r="K968" s="1" t="str">
        <f>IF(Table2[[#This Row],[In GSM?]],_xlfn.TEXTBEFORE(SUBSTITUTE(Table2[[#This Row],[rxn name]],"_REV-","_FWD-"),"_FWD-",,,,Table2[[#This Row],[rxn name]]),"")</f>
        <v/>
      </c>
      <c r="L968" s="1" t="str">
        <f>IF(Table2[[#This Row],[In GSM?]],_xlfn.TEXTBEFORE(_xlfn.TEXTAFTER(Table2[[#This Row],[rxn name]],Table2[[#This Row],[b4 FWD/REV]]&amp;"_",,,,"FWD"),"-",,,,"FWD"),"")</f>
        <v/>
      </c>
      <c r="M968" s="1" t="str" cm="1">
        <f t="array" ref="M968">IF(Table2[[#This Row],[In GSM?]],_xlfn.SWITCH(Table2[[#This Row],[dir]],"FWD",Table2[[#This Row],[max]],"REV",-Table2[[#This Row],[min]])/1000,"")</f>
        <v/>
      </c>
      <c r="N968" s="1" t="str" cm="1">
        <f t="array" ref="N968">IF(Table2[[#This Row],[In GSM?]],_xlfn.SWITCH(Table2[[#This Row],[dir]],"FWD",Table2[[#This Row],[min]],"REV",-Table2[[#This Row],[max]])/1000,"")</f>
        <v/>
      </c>
      <c r="V968" s="5"/>
    </row>
    <row r="969" spans="1:22" ht="17" x14ac:dyDescent="0.25">
      <c r="A969" t="s">
        <v>2070</v>
      </c>
      <c r="B969">
        <v>0</v>
      </c>
      <c r="C969">
        <v>0</v>
      </c>
      <c r="E969" s="5" t="s">
        <v>727</v>
      </c>
      <c r="F969" s="1" t="str">
        <f t="shared" si="45"/>
        <v>PROWASTE-rt4117</v>
      </c>
      <c r="G969" s="1">
        <f t="shared" si="46"/>
        <v>0</v>
      </c>
      <c r="H969" s="1">
        <f t="shared" si="47"/>
        <v>0</v>
      </c>
      <c r="I969" s="1" t="b">
        <f>OR(LEFT(Table2[[#This Row],[rxn]],4)="RXN-",Table2[[#This Row],[rxn]]="BIOSYN-BIODILAERO")</f>
        <v>0</v>
      </c>
      <c r="J969" s="1" t="str">
        <f>IF(Table2[[#This Row],[In GSM?]],_xlfn.TEXTAFTER(Table2[[#This Row],[rxn]],"RXN-",,,,"BIOMASS_RT_CLIM"),"")</f>
        <v/>
      </c>
      <c r="K969" s="1" t="str">
        <f>IF(Table2[[#This Row],[In GSM?]],_xlfn.TEXTBEFORE(SUBSTITUTE(Table2[[#This Row],[rxn name]],"_REV-","_FWD-"),"_FWD-",,,,Table2[[#This Row],[rxn name]]),"")</f>
        <v/>
      </c>
      <c r="L969" s="1" t="str">
        <f>IF(Table2[[#This Row],[In GSM?]],_xlfn.TEXTBEFORE(_xlfn.TEXTAFTER(Table2[[#This Row],[rxn name]],Table2[[#This Row],[b4 FWD/REV]]&amp;"_",,,,"FWD"),"-",,,,"FWD"),"")</f>
        <v/>
      </c>
      <c r="M969" s="1" t="str" cm="1">
        <f t="array" ref="M969">IF(Table2[[#This Row],[In GSM?]],_xlfn.SWITCH(Table2[[#This Row],[dir]],"FWD",Table2[[#This Row],[max]],"REV",-Table2[[#This Row],[min]])/1000,"")</f>
        <v/>
      </c>
      <c r="N969" s="1" t="str" cm="1">
        <f t="array" ref="N969">IF(Table2[[#This Row],[In GSM?]],_xlfn.SWITCH(Table2[[#This Row],[dir]],"FWD",Table2[[#This Row],[min]],"REV",-Table2[[#This Row],[max]])/1000,"")</f>
        <v/>
      </c>
      <c r="V969" s="5"/>
    </row>
    <row r="970" spans="1:22" ht="17" x14ac:dyDescent="0.25">
      <c r="A970" t="s">
        <v>2071</v>
      </c>
      <c r="B970">
        <v>0</v>
      </c>
      <c r="C970">
        <v>157.73231508761299</v>
      </c>
      <c r="E970" s="5" t="s">
        <v>728</v>
      </c>
      <c r="F970" s="1" t="str">
        <f t="shared" si="45"/>
        <v>PROWASTE-rt4127</v>
      </c>
      <c r="G970" s="1">
        <f t="shared" si="46"/>
        <v>0</v>
      </c>
      <c r="H970" s="1">
        <f t="shared" si="47"/>
        <v>0</v>
      </c>
      <c r="I970" s="1" t="b">
        <f>OR(LEFT(Table2[[#This Row],[rxn]],4)="RXN-",Table2[[#This Row],[rxn]]="BIOSYN-BIODILAERO")</f>
        <v>0</v>
      </c>
      <c r="J970" s="1" t="str">
        <f>IF(Table2[[#This Row],[In GSM?]],_xlfn.TEXTAFTER(Table2[[#This Row],[rxn]],"RXN-",,,,"BIOMASS_RT_CLIM"),"")</f>
        <v/>
      </c>
      <c r="K970" s="1" t="str">
        <f>IF(Table2[[#This Row],[In GSM?]],_xlfn.TEXTBEFORE(SUBSTITUTE(Table2[[#This Row],[rxn name]],"_REV-","_FWD-"),"_FWD-",,,,Table2[[#This Row],[rxn name]]),"")</f>
        <v/>
      </c>
      <c r="L970" s="1" t="str">
        <f>IF(Table2[[#This Row],[In GSM?]],_xlfn.TEXTBEFORE(_xlfn.TEXTAFTER(Table2[[#This Row],[rxn name]],Table2[[#This Row],[b4 FWD/REV]]&amp;"_",,,,"FWD"),"-",,,,"FWD"),"")</f>
        <v/>
      </c>
      <c r="M970" s="1" t="str" cm="1">
        <f t="array" ref="M970">IF(Table2[[#This Row],[In GSM?]],_xlfn.SWITCH(Table2[[#This Row],[dir]],"FWD",Table2[[#This Row],[max]],"REV",-Table2[[#This Row],[min]])/1000,"")</f>
        <v/>
      </c>
      <c r="N970" s="1" t="str" cm="1">
        <f t="array" ref="N970">IF(Table2[[#This Row],[In GSM?]],_xlfn.SWITCH(Table2[[#This Row],[dir]],"FWD",Table2[[#This Row],[min]],"REV",-Table2[[#This Row],[max]])/1000,"")</f>
        <v/>
      </c>
      <c r="V970" s="5"/>
    </row>
    <row r="971" spans="1:22" ht="17" x14ac:dyDescent="0.25">
      <c r="A971" t="s">
        <v>2072</v>
      </c>
      <c r="B971">
        <v>0</v>
      </c>
      <c r="C971">
        <v>0</v>
      </c>
      <c r="E971" s="5" t="s">
        <v>729</v>
      </c>
      <c r="F971" s="1" t="str">
        <f t="shared" si="45"/>
        <v>PROWASTE-rt4138</v>
      </c>
      <c r="G971" s="1">
        <f t="shared" si="46"/>
        <v>0</v>
      </c>
      <c r="H971" s="1">
        <f t="shared" si="47"/>
        <v>0</v>
      </c>
      <c r="I971" s="1" t="b">
        <f>OR(LEFT(Table2[[#This Row],[rxn]],4)="RXN-",Table2[[#This Row],[rxn]]="BIOSYN-BIODILAERO")</f>
        <v>0</v>
      </c>
      <c r="J971" s="1" t="str">
        <f>IF(Table2[[#This Row],[In GSM?]],_xlfn.TEXTAFTER(Table2[[#This Row],[rxn]],"RXN-",,,,"BIOMASS_RT_CLIM"),"")</f>
        <v/>
      </c>
      <c r="K971" s="1" t="str">
        <f>IF(Table2[[#This Row],[In GSM?]],_xlfn.TEXTBEFORE(SUBSTITUTE(Table2[[#This Row],[rxn name]],"_REV-","_FWD-"),"_FWD-",,,,Table2[[#This Row],[rxn name]]),"")</f>
        <v/>
      </c>
      <c r="L971" s="1" t="str">
        <f>IF(Table2[[#This Row],[In GSM?]],_xlfn.TEXTBEFORE(_xlfn.TEXTAFTER(Table2[[#This Row],[rxn name]],Table2[[#This Row],[b4 FWD/REV]]&amp;"_",,,,"FWD"),"-",,,,"FWD"),"")</f>
        <v/>
      </c>
      <c r="M971" s="1" t="str" cm="1">
        <f t="array" ref="M971">IF(Table2[[#This Row],[In GSM?]],_xlfn.SWITCH(Table2[[#This Row],[dir]],"FWD",Table2[[#This Row],[max]],"REV",-Table2[[#This Row],[min]])/1000,"")</f>
        <v/>
      </c>
      <c r="N971" s="1" t="str" cm="1">
        <f t="array" ref="N971">IF(Table2[[#This Row],[In GSM?]],_xlfn.SWITCH(Table2[[#This Row],[dir]],"FWD",Table2[[#This Row],[min]],"REV",-Table2[[#This Row],[max]])/1000,"")</f>
        <v/>
      </c>
      <c r="V971" s="5"/>
    </row>
    <row r="972" spans="1:22" ht="17" x14ac:dyDescent="0.25">
      <c r="A972" t="s">
        <v>2073</v>
      </c>
      <c r="B972" s="2">
        <v>9.9999999999406103E-6</v>
      </c>
      <c r="C972" s="2">
        <v>9.9999999999406103E-6</v>
      </c>
      <c r="E972" s="5" t="s">
        <v>730</v>
      </c>
      <c r="F972" s="1" t="str">
        <f t="shared" si="45"/>
        <v>PROWASTE-rt4145</v>
      </c>
      <c r="G972" s="1">
        <f t="shared" si="46"/>
        <v>0</v>
      </c>
      <c r="H972" s="1">
        <f t="shared" si="47"/>
        <v>0</v>
      </c>
      <c r="I972" s="1" t="b">
        <f>OR(LEFT(Table2[[#This Row],[rxn]],4)="RXN-",Table2[[#This Row],[rxn]]="BIOSYN-BIODILAERO")</f>
        <v>0</v>
      </c>
      <c r="J972" s="1" t="str">
        <f>IF(Table2[[#This Row],[In GSM?]],_xlfn.TEXTAFTER(Table2[[#This Row],[rxn]],"RXN-",,,,"BIOMASS_RT_CLIM"),"")</f>
        <v/>
      </c>
      <c r="K972" s="1" t="str">
        <f>IF(Table2[[#This Row],[In GSM?]],_xlfn.TEXTBEFORE(SUBSTITUTE(Table2[[#This Row],[rxn name]],"_REV-","_FWD-"),"_FWD-",,,,Table2[[#This Row],[rxn name]]),"")</f>
        <v/>
      </c>
      <c r="L972" s="1" t="str">
        <f>IF(Table2[[#This Row],[In GSM?]],_xlfn.TEXTBEFORE(_xlfn.TEXTAFTER(Table2[[#This Row],[rxn name]],Table2[[#This Row],[b4 FWD/REV]]&amp;"_",,,,"FWD"),"-",,,,"FWD"),"")</f>
        <v/>
      </c>
      <c r="M972" s="1" t="str" cm="1">
        <f t="array" ref="M972">IF(Table2[[#This Row],[In GSM?]],_xlfn.SWITCH(Table2[[#This Row],[dir]],"FWD",Table2[[#This Row],[max]],"REV",-Table2[[#This Row],[min]])/1000,"")</f>
        <v/>
      </c>
      <c r="N972" s="1" t="str" cm="1">
        <f t="array" ref="N972">IF(Table2[[#This Row],[In GSM?]],_xlfn.SWITCH(Table2[[#This Row],[dir]],"FWD",Table2[[#This Row],[min]],"REV",-Table2[[#This Row],[max]])/1000,"")</f>
        <v/>
      </c>
      <c r="V972" s="5"/>
    </row>
    <row r="973" spans="1:22" ht="17" x14ac:dyDescent="0.25">
      <c r="A973" t="s">
        <v>2074</v>
      </c>
      <c r="B973">
        <v>0</v>
      </c>
      <c r="C973">
        <v>0</v>
      </c>
      <c r="E973" s="5" t="s">
        <v>731</v>
      </c>
      <c r="F973" s="1" t="str">
        <f t="shared" si="45"/>
        <v>PROWASTE-rt4150</v>
      </c>
      <c r="G973" s="1">
        <f t="shared" si="46"/>
        <v>0</v>
      </c>
      <c r="H973" s="1">
        <f t="shared" si="47"/>
        <v>0</v>
      </c>
      <c r="I973" s="1" t="b">
        <f>OR(LEFT(Table2[[#This Row],[rxn]],4)="RXN-",Table2[[#This Row],[rxn]]="BIOSYN-BIODILAERO")</f>
        <v>0</v>
      </c>
      <c r="J973" s="1" t="str">
        <f>IF(Table2[[#This Row],[In GSM?]],_xlfn.TEXTAFTER(Table2[[#This Row],[rxn]],"RXN-",,,,"BIOMASS_RT_CLIM"),"")</f>
        <v/>
      </c>
      <c r="K973" s="1" t="str">
        <f>IF(Table2[[#This Row],[In GSM?]],_xlfn.TEXTBEFORE(SUBSTITUTE(Table2[[#This Row],[rxn name]],"_REV-","_FWD-"),"_FWD-",,,,Table2[[#This Row],[rxn name]]),"")</f>
        <v/>
      </c>
      <c r="L973" s="1" t="str">
        <f>IF(Table2[[#This Row],[In GSM?]],_xlfn.TEXTBEFORE(_xlfn.TEXTAFTER(Table2[[#This Row],[rxn name]],Table2[[#This Row],[b4 FWD/REV]]&amp;"_",,,,"FWD"),"-",,,,"FWD"),"")</f>
        <v/>
      </c>
      <c r="M973" s="1" t="str" cm="1">
        <f t="array" ref="M973">IF(Table2[[#This Row],[In GSM?]],_xlfn.SWITCH(Table2[[#This Row],[dir]],"FWD",Table2[[#This Row],[max]],"REV",-Table2[[#This Row],[min]])/1000,"")</f>
        <v/>
      </c>
      <c r="N973" s="1" t="str" cm="1">
        <f t="array" ref="N973">IF(Table2[[#This Row],[In GSM?]],_xlfn.SWITCH(Table2[[#This Row],[dir]],"FWD",Table2[[#This Row],[min]],"REV",-Table2[[#This Row],[max]])/1000,"")</f>
        <v/>
      </c>
      <c r="V973" s="5"/>
    </row>
    <row r="974" spans="1:22" ht="17" x14ac:dyDescent="0.25">
      <c r="A974" t="s">
        <v>2075</v>
      </c>
      <c r="B974" s="2">
        <v>1.0000000000002999E-5</v>
      </c>
      <c r="C974" s="2">
        <v>1.0000000000002999E-5</v>
      </c>
      <c r="E974" s="5" t="s">
        <v>732</v>
      </c>
      <c r="F974" s="1" t="str">
        <f t="shared" si="45"/>
        <v>PROWASTE-rt4171</v>
      </c>
      <c r="G974" s="1">
        <f t="shared" si="46"/>
        <v>0</v>
      </c>
      <c r="H974" s="1">
        <f t="shared" si="47"/>
        <v>0</v>
      </c>
      <c r="I974" s="1" t="b">
        <f>OR(LEFT(Table2[[#This Row],[rxn]],4)="RXN-",Table2[[#This Row],[rxn]]="BIOSYN-BIODILAERO")</f>
        <v>0</v>
      </c>
      <c r="J974" s="1" t="str">
        <f>IF(Table2[[#This Row],[In GSM?]],_xlfn.TEXTAFTER(Table2[[#This Row],[rxn]],"RXN-",,,,"BIOMASS_RT_CLIM"),"")</f>
        <v/>
      </c>
      <c r="K974" s="1" t="str">
        <f>IF(Table2[[#This Row],[In GSM?]],_xlfn.TEXTBEFORE(SUBSTITUTE(Table2[[#This Row],[rxn name]],"_REV-","_FWD-"),"_FWD-",,,,Table2[[#This Row],[rxn name]]),"")</f>
        <v/>
      </c>
      <c r="L974" s="1" t="str">
        <f>IF(Table2[[#This Row],[In GSM?]],_xlfn.TEXTBEFORE(_xlfn.TEXTAFTER(Table2[[#This Row],[rxn name]],Table2[[#This Row],[b4 FWD/REV]]&amp;"_",,,,"FWD"),"-",,,,"FWD"),"")</f>
        <v/>
      </c>
      <c r="M974" s="1" t="str" cm="1">
        <f t="array" ref="M974">IF(Table2[[#This Row],[In GSM?]],_xlfn.SWITCH(Table2[[#This Row],[dir]],"FWD",Table2[[#This Row],[max]],"REV",-Table2[[#This Row],[min]])/1000,"")</f>
        <v/>
      </c>
      <c r="N974" s="1" t="str" cm="1">
        <f t="array" ref="N974">IF(Table2[[#This Row],[In GSM?]],_xlfn.SWITCH(Table2[[#This Row],[dir]],"FWD",Table2[[#This Row],[min]],"REV",-Table2[[#This Row],[max]])/1000,"")</f>
        <v/>
      </c>
      <c r="V974" s="5"/>
    </row>
    <row r="975" spans="1:22" ht="17" x14ac:dyDescent="0.25">
      <c r="A975" t="s">
        <v>2076</v>
      </c>
      <c r="B975">
        <v>0</v>
      </c>
      <c r="C975">
        <v>0.91011887719461204</v>
      </c>
      <c r="E975" s="5" t="s">
        <v>733</v>
      </c>
      <c r="F975" s="1" t="str">
        <f t="shared" si="45"/>
        <v>PROWASTE-rt4177</v>
      </c>
      <c r="G975" s="1">
        <f t="shared" si="46"/>
        <v>0</v>
      </c>
      <c r="H975" s="1">
        <f t="shared" si="47"/>
        <v>0</v>
      </c>
      <c r="I975" s="1" t="b">
        <f>OR(LEFT(Table2[[#This Row],[rxn]],4)="RXN-",Table2[[#This Row],[rxn]]="BIOSYN-BIODILAERO")</f>
        <v>0</v>
      </c>
      <c r="J975" s="1" t="str">
        <f>IF(Table2[[#This Row],[In GSM?]],_xlfn.TEXTAFTER(Table2[[#This Row],[rxn]],"RXN-",,,,"BIOMASS_RT_CLIM"),"")</f>
        <v/>
      </c>
      <c r="K975" s="1" t="str">
        <f>IF(Table2[[#This Row],[In GSM?]],_xlfn.TEXTBEFORE(SUBSTITUTE(Table2[[#This Row],[rxn name]],"_REV-","_FWD-"),"_FWD-",,,,Table2[[#This Row],[rxn name]]),"")</f>
        <v/>
      </c>
      <c r="L975" s="1" t="str">
        <f>IF(Table2[[#This Row],[In GSM?]],_xlfn.TEXTBEFORE(_xlfn.TEXTAFTER(Table2[[#This Row],[rxn name]],Table2[[#This Row],[b4 FWD/REV]]&amp;"_",,,,"FWD"),"-",,,,"FWD"),"")</f>
        <v/>
      </c>
      <c r="M975" s="1" t="str" cm="1">
        <f t="array" ref="M975">IF(Table2[[#This Row],[In GSM?]],_xlfn.SWITCH(Table2[[#This Row],[dir]],"FWD",Table2[[#This Row],[max]],"REV",-Table2[[#This Row],[min]])/1000,"")</f>
        <v/>
      </c>
      <c r="N975" s="1" t="str" cm="1">
        <f t="array" ref="N975">IF(Table2[[#This Row],[In GSM?]],_xlfn.SWITCH(Table2[[#This Row],[dir]],"FWD",Table2[[#This Row],[min]],"REV",-Table2[[#This Row],[max]])/1000,"")</f>
        <v/>
      </c>
      <c r="V975" s="5"/>
    </row>
    <row r="976" spans="1:22" ht="17" x14ac:dyDescent="0.25">
      <c r="A976" t="s">
        <v>2077</v>
      </c>
      <c r="B976">
        <v>0</v>
      </c>
      <c r="C976">
        <v>0</v>
      </c>
      <c r="E976" s="5" t="s">
        <v>734</v>
      </c>
      <c r="F976" s="1" t="str">
        <f t="shared" si="45"/>
        <v>PROWASTE-rt4178</v>
      </c>
      <c r="G976" s="1">
        <f t="shared" si="46"/>
        <v>0</v>
      </c>
      <c r="H976" s="1">
        <f t="shared" si="47"/>
        <v>0</v>
      </c>
      <c r="I976" s="1" t="b">
        <f>OR(LEFT(Table2[[#This Row],[rxn]],4)="RXN-",Table2[[#This Row],[rxn]]="BIOSYN-BIODILAERO")</f>
        <v>0</v>
      </c>
      <c r="J976" s="1" t="str">
        <f>IF(Table2[[#This Row],[In GSM?]],_xlfn.TEXTAFTER(Table2[[#This Row],[rxn]],"RXN-",,,,"BIOMASS_RT_CLIM"),"")</f>
        <v/>
      </c>
      <c r="K976" s="1" t="str">
        <f>IF(Table2[[#This Row],[In GSM?]],_xlfn.TEXTBEFORE(SUBSTITUTE(Table2[[#This Row],[rxn name]],"_REV-","_FWD-"),"_FWD-",,,,Table2[[#This Row],[rxn name]]),"")</f>
        <v/>
      </c>
      <c r="L976" s="1" t="str">
        <f>IF(Table2[[#This Row],[In GSM?]],_xlfn.TEXTBEFORE(_xlfn.TEXTAFTER(Table2[[#This Row],[rxn name]],Table2[[#This Row],[b4 FWD/REV]]&amp;"_",,,,"FWD"),"-",,,,"FWD"),"")</f>
        <v/>
      </c>
      <c r="M976" s="1" t="str" cm="1">
        <f t="array" ref="M976">IF(Table2[[#This Row],[In GSM?]],_xlfn.SWITCH(Table2[[#This Row],[dir]],"FWD",Table2[[#This Row],[max]],"REV",-Table2[[#This Row],[min]])/1000,"")</f>
        <v/>
      </c>
      <c r="N976" s="1" t="str" cm="1">
        <f t="array" ref="N976">IF(Table2[[#This Row],[In GSM?]],_xlfn.SWITCH(Table2[[#This Row],[dir]],"FWD",Table2[[#This Row],[min]],"REV",-Table2[[#This Row],[max]])/1000,"")</f>
        <v/>
      </c>
      <c r="V976" s="5"/>
    </row>
    <row r="977" spans="1:22" ht="17" x14ac:dyDescent="0.25">
      <c r="A977" t="s">
        <v>2078</v>
      </c>
      <c r="B977">
        <v>0</v>
      </c>
      <c r="C977" s="2">
        <v>1.0000000000002999E-5</v>
      </c>
      <c r="E977" s="5" t="s">
        <v>735</v>
      </c>
      <c r="F977" s="1" t="str">
        <f t="shared" si="45"/>
        <v>PROWASTE-rt4183</v>
      </c>
      <c r="G977" s="1">
        <f t="shared" si="46"/>
        <v>0</v>
      </c>
      <c r="H977" s="1">
        <f t="shared" si="47"/>
        <v>0</v>
      </c>
      <c r="I977" s="1" t="b">
        <f>OR(LEFT(Table2[[#This Row],[rxn]],4)="RXN-",Table2[[#This Row],[rxn]]="BIOSYN-BIODILAERO")</f>
        <v>0</v>
      </c>
      <c r="J977" s="1" t="str">
        <f>IF(Table2[[#This Row],[In GSM?]],_xlfn.TEXTAFTER(Table2[[#This Row],[rxn]],"RXN-",,,,"BIOMASS_RT_CLIM"),"")</f>
        <v/>
      </c>
      <c r="K977" s="1" t="str">
        <f>IF(Table2[[#This Row],[In GSM?]],_xlfn.TEXTBEFORE(SUBSTITUTE(Table2[[#This Row],[rxn name]],"_REV-","_FWD-"),"_FWD-",,,,Table2[[#This Row],[rxn name]]),"")</f>
        <v/>
      </c>
      <c r="L977" s="1" t="str">
        <f>IF(Table2[[#This Row],[In GSM?]],_xlfn.TEXTBEFORE(_xlfn.TEXTAFTER(Table2[[#This Row],[rxn name]],Table2[[#This Row],[b4 FWD/REV]]&amp;"_",,,,"FWD"),"-",,,,"FWD"),"")</f>
        <v/>
      </c>
      <c r="M977" s="1" t="str" cm="1">
        <f t="array" ref="M977">IF(Table2[[#This Row],[In GSM?]],_xlfn.SWITCH(Table2[[#This Row],[dir]],"FWD",Table2[[#This Row],[max]],"REV",-Table2[[#This Row],[min]])/1000,"")</f>
        <v/>
      </c>
      <c r="N977" s="1" t="str" cm="1">
        <f t="array" ref="N977">IF(Table2[[#This Row],[In GSM?]],_xlfn.SWITCH(Table2[[#This Row],[dir]],"FWD",Table2[[#This Row],[min]],"REV",-Table2[[#This Row],[max]])/1000,"")</f>
        <v/>
      </c>
      <c r="V977" s="5"/>
    </row>
    <row r="978" spans="1:22" ht="17" x14ac:dyDescent="0.25">
      <c r="A978" t="s">
        <v>2079</v>
      </c>
      <c r="B978" s="2">
        <v>-1.0000000000002999E-5</v>
      </c>
      <c r="C978" s="2">
        <v>-1.0000000000002999E-5</v>
      </c>
      <c r="E978" s="5" t="s">
        <v>736</v>
      </c>
      <c r="F978" s="1" t="str">
        <f t="shared" si="45"/>
        <v>PROWASTE-rt4186</v>
      </c>
      <c r="G978" s="1">
        <f t="shared" si="46"/>
        <v>0</v>
      </c>
      <c r="H978" s="1">
        <f t="shared" si="47"/>
        <v>0</v>
      </c>
      <c r="I978" s="1" t="b">
        <f>OR(LEFT(Table2[[#This Row],[rxn]],4)="RXN-",Table2[[#This Row],[rxn]]="BIOSYN-BIODILAERO")</f>
        <v>0</v>
      </c>
      <c r="J978" s="1" t="str">
        <f>IF(Table2[[#This Row],[In GSM?]],_xlfn.TEXTAFTER(Table2[[#This Row],[rxn]],"RXN-",,,,"BIOMASS_RT_CLIM"),"")</f>
        <v/>
      </c>
      <c r="K978" s="1" t="str">
        <f>IF(Table2[[#This Row],[In GSM?]],_xlfn.TEXTBEFORE(SUBSTITUTE(Table2[[#This Row],[rxn name]],"_REV-","_FWD-"),"_FWD-",,,,Table2[[#This Row],[rxn name]]),"")</f>
        <v/>
      </c>
      <c r="L978" s="1" t="str">
        <f>IF(Table2[[#This Row],[In GSM?]],_xlfn.TEXTBEFORE(_xlfn.TEXTAFTER(Table2[[#This Row],[rxn name]],Table2[[#This Row],[b4 FWD/REV]]&amp;"_",,,,"FWD"),"-",,,,"FWD"),"")</f>
        <v/>
      </c>
      <c r="M978" s="1" t="str" cm="1">
        <f t="array" ref="M978">IF(Table2[[#This Row],[In GSM?]],_xlfn.SWITCH(Table2[[#This Row],[dir]],"FWD",Table2[[#This Row],[max]],"REV",-Table2[[#This Row],[min]])/1000,"")</f>
        <v/>
      </c>
      <c r="N978" s="1" t="str" cm="1">
        <f t="array" ref="N978">IF(Table2[[#This Row],[In GSM?]],_xlfn.SWITCH(Table2[[#This Row],[dir]],"FWD",Table2[[#This Row],[min]],"REV",-Table2[[#This Row],[max]])/1000,"")</f>
        <v/>
      </c>
      <c r="V978" s="5"/>
    </row>
    <row r="979" spans="1:22" ht="17" x14ac:dyDescent="0.25">
      <c r="A979" t="s">
        <v>2080</v>
      </c>
      <c r="B979">
        <v>0</v>
      </c>
      <c r="C979">
        <v>50.2617249625347</v>
      </c>
      <c r="E979" s="5" t="s">
        <v>737</v>
      </c>
      <c r="F979" s="1" t="str">
        <f t="shared" si="45"/>
        <v>PROWASTE-rt4187</v>
      </c>
      <c r="G979" s="1">
        <f t="shared" si="46"/>
        <v>0</v>
      </c>
      <c r="H979" s="1">
        <f t="shared" si="47"/>
        <v>0</v>
      </c>
      <c r="I979" s="1" t="b">
        <f>OR(LEFT(Table2[[#This Row],[rxn]],4)="RXN-",Table2[[#This Row],[rxn]]="BIOSYN-BIODILAERO")</f>
        <v>0</v>
      </c>
      <c r="J979" s="1" t="str">
        <f>IF(Table2[[#This Row],[In GSM?]],_xlfn.TEXTAFTER(Table2[[#This Row],[rxn]],"RXN-",,,,"BIOMASS_RT_CLIM"),"")</f>
        <v/>
      </c>
      <c r="K979" s="1" t="str">
        <f>IF(Table2[[#This Row],[In GSM?]],_xlfn.TEXTBEFORE(SUBSTITUTE(Table2[[#This Row],[rxn name]],"_REV-","_FWD-"),"_FWD-",,,,Table2[[#This Row],[rxn name]]),"")</f>
        <v/>
      </c>
      <c r="L979" s="1" t="str">
        <f>IF(Table2[[#This Row],[In GSM?]],_xlfn.TEXTBEFORE(_xlfn.TEXTAFTER(Table2[[#This Row],[rxn name]],Table2[[#This Row],[b4 FWD/REV]]&amp;"_",,,,"FWD"),"-",,,,"FWD"),"")</f>
        <v/>
      </c>
      <c r="M979" s="1" t="str" cm="1">
        <f t="array" ref="M979">IF(Table2[[#This Row],[In GSM?]],_xlfn.SWITCH(Table2[[#This Row],[dir]],"FWD",Table2[[#This Row],[max]],"REV",-Table2[[#This Row],[min]])/1000,"")</f>
        <v/>
      </c>
      <c r="N979" s="1" t="str" cm="1">
        <f t="array" ref="N979">IF(Table2[[#This Row],[In GSM?]],_xlfn.SWITCH(Table2[[#This Row],[dir]],"FWD",Table2[[#This Row],[min]],"REV",-Table2[[#This Row],[max]])/1000,"")</f>
        <v/>
      </c>
      <c r="V979" s="5"/>
    </row>
    <row r="980" spans="1:22" ht="17" x14ac:dyDescent="0.25">
      <c r="A980" t="s">
        <v>2081</v>
      </c>
      <c r="B980">
        <v>-78.866157543806395</v>
      </c>
      <c r="C980">
        <v>0</v>
      </c>
      <c r="E980" s="5" t="s">
        <v>738</v>
      </c>
      <c r="F980" s="1" t="str">
        <f t="shared" si="45"/>
        <v>PROWASTE-rt4194</v>
      </c>
      <c r="G980" s="1">
        <f t="shared" si="46"/>
        <v>0</v>
      </c>
      <c r="H980" s="1">
        <f t="shared" si="47"/>
        <v>0</v>
      </c>
      <c r="I980" s="1" t="b">
        <f>OR(LEFT(Table2[[#This Row],[rxn]],4)="RXN-",Table2[[#This Row],[rxn]]="BIOSYN-BIODILAERO")</f>
        <v>0</v>
      </c>
      <c r="J980" s="1" t="str">
        <f>IF(Table2[[#This Row],[In GSM?]],_xlfn.TEXTAFTER(Table2[[#This Row],[rxn]],"RXN-",,,,"BIOMASS_RT_CLIM"),"")</f>
        <v/>
      </c>
      <c r="K980" s="1" t="str">
        <f>IF(Table2[[#This Row],[In GSM?]],_xlfn.TEXTBEFORE(SUBSTITUTE(Table2[[#This Row],[rxn name]],"_REV-","_FWD-"),"_FWD-",,,,Table2[[#This Row],[rxn name]]),"")</f>
        <v/>
      </c>
      <c r="L980" s="1" t="str">
        <f>IF(Table2[[#This Row],[In GSM?]],_xlfn.TEXTBEFORE(_xlfn.TEXTAFTER(Table2[[#This Row],[rxn name]],Table2[[#This Row],[b4 FWD/REV]]&amp;"_",,,,"FWD"),"-",,,,"FWD"),"")</f>
        <v/>
      </c>
      <c r="M980" s="1" t="str" cm="1">
        <f t="array" ref="M980">IF(Table2[[#This Row],[In GSM?]],_xlfn.SWITCH(Table2[[#This Row],[dir]],"FWD",Table2[[#This Row],[max]],"REV",-Table2[[#This Row],[min]])/1000,"")</f>
        <v/>
      </c>
      <c r="N980" s="1" t="str" cm="1">
        <f t="array" ref="N980">IF(Table2[[#This Row],[In GSM?]],_xlfn.SWITCH(Table2[[#This Row],[dir]],"FWD",Table2[[#This Row],[min]],"REV",-Table2[[#This Row],[max]])/1000,"")</f>
        <v/>
      </c>
      <c r="V980" s="5"/>
    </row>
    <row r="981" spans="1:22" ht="17" x14ac:dyDescent="0.25">
      <c r="A981" t="s">
        <v>2082</v>
      </c>
      <c r="B981">
        <v>-78.877731943806594</v>
      </c>
      <c r="C981">
        <v>-1.15744E-2</v>
      </c>
      <c r="E981" s="5" t="s">
        <v>739</v>
      </c>
      <c r="F981" s="1" t="str">
        <f t="shared" si="45"/>
        <v>PROWASTE-rt4198</v>
      </c>
      <c r="G981" s="1">
        <f t="shared" si="46"/>
        <v>0</v>
      </c>
      <c r="H981" s="1">
        <f t="shared" si="47"/>
        <v>0</v>
      </c>
      <c r="I981" s="1" t="b">
        <f>OR(LEFT(Table2[[#This Row],[rxn]],4)="RXN-",Table2[[#This Row],[rxn]]="BIOSYN-BIODILAERO")</f>
        <v>0</v>
      </c>
      <c r="J981" s="1" t="str">
        <f>IF(Table2[[#This Row],[In GSM?]],_xlfn.TEXTAFTER(Table2[[#This Row],[rxn]],"RXN-",,,,"BIOMASS_RT_CLIM"),"")</f>
        <v/>
      </c>
      <c r="K981" s="1" t="str">
        <f>IF(Table2[[#This Row],[In GSM?]],_xlfn.TEXTBEFORE(SUBSTITUTE(Table2[[#This Row],[rxn name]],"_REV-","_FWD-"),"_FWD-",,,,Table2[[#This Row],[rxn name]]),"")</f>
        <v/>
      </c>
      <c r="L981" s="1" t="str">
        <f>IF(Table2[[#This Row],[In GSM?]],_xlfn.TEXTBEFORE(_xlfn.TEXTAFTER(Table2[[#This Row],[rxn name]],Table2[[#This Row],[b4 FWD/REV]]&amp;"_",,,,"FWD"),"-",,,,"FWD"),"")</f>
        <v/>
      </c>
      <c r="M981" s="1" t="str" cm="1">
        <f t="array" ref="M981">IF(Table2[[#This Row],[In GSM?]],_xlfn.SWITCH(Table2[[#This Row],[dir]],"FWD",Table2[[#This Row],[max]],"REV",-Table2[[#This Row],[min]])/1000,"")</f>
        <v/>
      </c>
      <c r="N981" s="1" t="str" cm="1">
        <f t="array" ref="N981">IF(Table2[[#This Row],[In GSM?]],_xlfn.SWITCH(Table2[[#This Row],[dir]],"FWD",Table2[[#This Row],[min]],"REV",-Table2[[#This Row],[max]])/1000,"")</f>
        <v/>
      </c>
      <c r="V981" s="5"/>
    </row>
    <row r="982" spans="1:22" ht="17" x14ac:dyDescent="0.25">
      <c r="A982" t="s">
        <v>2083</v>
      </c>
      <c r="B982">
        <v>0</v>
      </c>
      <c r="C982">
        <v>1.97763811724135</v>
      </c>
      <c r="E982" s="5" t="s">
        <v>740</v>
      </c>
      <c r="F982" s="1" t="str">
        <f t="shared" si="45"/>
        <v>PROWASTE-rt4202</v>
      </c>
      <c r="G982" s="1">
        <f t="shared" si="46"/>
        <v>0</v>
      </c>
      <c r="H982" s="1">
        <f t="shared" si="47"/>
        <v>0</v>
      </c>
      <c r="I982" s="1" t="b">
        <f>OR(LEFT(Table2[[#This Row],[rxn]],4)="RXN-",Table2[[#This Row],[rxn]]="BIOSYN-BIODILAERO")</f>
        <v>0</v>
      </c>
      <c r="J982" s="1" t="str">
        <f>IF(Table2[[#This Row],[In GSM?]],_xlfn.TEXTAFTER(Table2[[#This Row],[rxn]],"RXN-",,,,"BIOMASS_RT_CLIM"),"")</f>
        <v/>
      </c>
      <c r="K982" s="1" t="str">
        <f>IF(Table2[[#This Row],[In GSM?]],_xlfn.TEXTBEFORE(SUBSTITUTE(Table2[[#This Row],[rxn name]],"_REV-","_FWD-"),"_FWD-",,,,Table2[[#This Row],[rxn name]]),"")</f>
        <v/>
      </c>
      <c r="L982" s="1" t="str">
        <f>IF(Table2[[#This Row],[In GSM?]],_xlfn.TEXTBEFORE(_xlfn.TEXTAFTER(Table2[[#This Row],[rxn name]],Table2[[#This Row],[b4 FWD/REV]]&amp;"_",,,,"FWD"),"-",,,,"FWD"),"")</f>
        <v/>
      </c>
      <c r="M982" s="1" t="str" cm="1">
        <f t="array" ref="M982">IF(Table2[[#This Row],[In GSM?]],_xlfn.SWITCH(Table2[[#This Row],[dir]],"FWD",Table2[[#This Row],[max]],"REV",-Table2[[#This Row],[min]])/1000,"")</f>
        <v/>
      </c>
      <c r="N982" s="1" t="str" cm="1">
        <f t="array" ref="N982">IF(Table2[[#This Row],[In GSM?]],_xlfn.SWITCH(Table2[[#This Row],[dir]],"FWD",Table2[[#This Row],[min]],"REV",-Table2[[#This Row],[max]])/1000,"")</f>
        <v/>
      </c>
      <c r="V982" s="5"/>
    </row>
    <row r="983" spans="1:22" ht="17" x14ac:dyDescent="0.25">
      <c r="A983" t="s">
        <v>2084</v>
      </c>
      <c r="B983">
        <v>-1.97763811724136</v>
      </c>
      <c r="C983">
        <v>0</v>
      </c>
      <c r="E983" s="5" t="s">
        <v>741</v>
      </c>
      <c r="F983" s="1" t="str">
        <f t="shared" si="45"/>
        <v>PROWASTE-rt4213</v>
      </c>
      <c r="G983" s="1">
        <f t="shared" si="46"/>
        <v>0</v>
      </c>
      <c r="H983" s="1">
        <f t="shared" si="47"/>
        <v>0</v>
      </c>
      <c r="I983" s="1" t="b">
        <f>OR(LEFT(Table2[[#This Row],[rxn]],4)="RXN-",Table2[[#This Row],[rxn]]="BIOSYN-BIODILAERO")</f>
        <v>0</v>
      </c>
      <c r="J983" s="1" t="str">
        <f>IF(Table2[[#This Row],[In GSM?]],_xlfn.TEXTAFTER(Table2[[#This Row],[rxn]],"RXN-",,,,"BIOMASS_RT_CLIM"),"")</f>
        <v/>
      </c>
      <c r="K983" s="1" t="str">
        <f>IF(Table2[[#This Row],[In GSM?]],_xlfn.TEXTBEFORE(SUBSTITUTE(Table2[[#This Row],[rxn name]],"_REV-","_FWD-"),"_FWD-",,,,Table2[[#This Row],[rxn name]]),"")</f>
        <v/>
      </c>
      <c r="L983" s="1" t="str">
        <f>IF(Table2[[#This Row],[In GSM?]],_xlfn.TEXTBEFORE(_xlfn.TEXTAFTER(Table2[[#This Row],[rxn name]],Table2[[#This Row],[b4 FWD/REV]]&amp;"_",,,,"FWD"),"-",,,,"FWD"),"")</f>
        <v/>
      </c>
      <c r="M983" s="1" t="str" cm="1">
        <f t="array" ref="M983">IF(Table2[[#This Row],[In GSM?]],_xlfn.SWITCH(Table2[[#This Row],[dir]],"FWD",Table2[[#This Row],[max]],"REV",-Table2[[#This Row],[min]])/1000,"")</f>
        <v/>
      </c>
      <c r="N983" s="1" t="str" cm="1">
        <f t="array" ref="N983">IF(Table2[[#This Row],[In GSM?]],_xlfn.SWITCH(Table2[[#This Row],[dir]],"FWD",Table2[[#This Row],[min]],"REV",-Table2[[#This Row],[max]])/1000,"")</f>
        <v/>
      </c>
      <c r="V983" s="5"/>
    </row>
    <row r="984" spans="1:22" ht="17" x14ac:dyDescent="0.25">
      <c r="A984" t="s">
        <v>2085</v>
      </c>
      <c r="B984">
        <v>-78.866157543806494</v>
      </c>
      <c r="C984">
        <v>0</v>
      </c>
      <c r="E984" s="5" t="s">
        <v>742</v>
      </c>
      <c r="F984" s="1" t="str">
        <f t="shared" si="45"/>
        <v>PROWASTE-rt4220</v>
      </c>
      <c r="G984" s="1">
        <f t="shared" si="46"/>
        <v>0</v>
      </c>
      <c r="H984" s="1">
        <f t="shared" si="47"/>
        <v>0</v>
      </c>
      <c r="I984" s="1" t="b">
        <f>OR(LEFT(Table2[[#This Row],[rxn]],4)="RXN-",Table2[[#This Row],[rxn]]="BIOSYN-BIODILAERO")</f>
        <v>0</v>
      </c>
      <c r="J984" s="1" t="str">
        <f>IF(Table2[[#This Row],[In GSM?]],_xlfn.TEXTAFTER(Table2[[#This Row],[rxn]],"RXN-",,,,"BIOMASS_RT_CLIM"),"")</f>
        <v/>
      </c>
      <c r="K984" s="1" t="str">
        <f>IF(Table2[[#This Row],[In GSM?]],_xlfn.TEXTBEFORE(SUBSTITUTE(Table2[[#This Row],[rxn name]],"_REV-","_FWD-"),"_FWD-",,,,Table2[[#This Row],[rxn name]]),"")</f>
        <v/>
      </c>
      <c r="L984" s="1" t="str">
        <f>IF(Table2[[#This Row],[In GSM?]],_xlfn.TEXTBEFORE(_xlfn.TEXTAFTER(Table2[[#This Row],[rxn name]],Table2[[#This Row],[b4 FWD/REV]]&amp;"_",,,,"FWD"),"-",,,,"FWD"),"")</f>
        <v/>
      </c>
      <c r="M984" s="1" t="str" cm="1">
        <f t="array" ref="M984">IF(Table2[[#This Row],[In GSM?]],_xlfn.SWITCH(Table2[[#This Row],[dir]],"FWD",Table2[[#This Row],[max]],"REV",-Table2[[#This Row],[min]])/1000,"")</f>
        <v/>
      </c>
      <c r="N984" s="1" t="str" cm="1">
        <f t="array" ref="N984">IF(Table2[[#This Row],[In GSM?]],_xlfn.SWITCH(Table2[[#This Row],[dir]],"FWD",Table2[[#This Row],[min]],"REV",-Table2[[#This Row],[max]])/1000,"")</f>
        <v/>
      </c>
      <c r="V984" s="5"/>
    </row>
    <row r="985" spans="1:22" ht="17" x14ac:dyDescent="0.25">
      <c r="A985" t="s">
        <v>2086</v>
      </c>
      <c r="B985">
        <v>0</v>
      </c>
      <c r="C985">
        <v>78.866157543806395</v>
      </c>
      <c r="E985" s="5" t="s">
        <v>743</v>
      </c>
      <c r="F985" s="1" t="str">
        <f t="shared" si="45"/>
        <v>PROWASTE-rt4228</v>
      </c>
      <c r="G985" s="1">
        <f t="shared" si="46"/>
        <v>0</v>
      </c>
      <c r="H985" s="1">
        <f t="shared" si="47"/>
        <v>0</v>
      </c>
      <c r="I985" s="1" t="b">
        <f>OR(LEFT(Table2[[#This Row],[rxn]],4)="RXN-",Table2[[#This Row],[rxn]]="BIOSYN-BIODILAERO")</f>
        <v>0</v>
      </c>
      <c r="J985" s="1" t="str">
        <f>IF(Table2[[#This Row],[In GSM?]],_xlfn.TEXTAFTER(Table2[[#This Row],[rxn]],"RXN-",,,,"BIOMASS_RT_CLIM"),"")</f>
        <v/>
      </c>
      <c r="K985" s="1" t="str">
        <f>IF(Table2[[#This Row],[In GSM?]],_xlfn.TEXTBEFORE(SUBSTITUTE(Table2[[#This Row],[rxn name]],"_REV-","_FWD-"),"_FWD-",,,,Table2[[#This Row],[rxn name]]),"")</f>
        <v/>
      </c>
      <c r="L985" s="1" t="str">
        <f>IF(Table2[[#This Row],[In GSM?]],_xlfn.TEXTBEFORE(_xlfn.TEXTAFTER(Table2[[#This Row],[rxn name]],Table2[[#This Row],[b4 FWD/REV]]&amp;"_",,,,"FWD"),"-",,,,"FWD"),"")</f>
        <v/>
      </c>
      <c r="M985" s="1" t="str" cm="1">
        <f t="array" ref="M985">IF(Table2[[#This Row],[In GSM?]],_xlfn.SWITCH(Table2[[#This Row],[dir]],"FWD",Table2[[#This Row],[max]],"REV",-Table2[[#This Row],[min]])/1000,"")</f>
        <v/>
      </c>
      <c r="N985" s="1" t="str" cm="1">
        <f t="array" ref="N985">IF(Table2[[#This Row],[In GSM?]],_xlfn.SWITCH(Table2[[#This Row],[dir]],"FWD",Table2[[#This Row],[min]],"REV",-Table2[[#This Row],[max]])/1000,"")</f>
        <v/>
      </c>
      <c r="V985" s="5"/>
    </row>
    <row r="986" spans="1:22" ht="17" x14ac:dyDescent="0.25">
      <c r="A986" t="s">
        <v>2087</v>
      </c>
      <c r="B986">
        <v>0</v>
      </c>
      <c r="C986">
        <v>0.42158925551022502</v>
      </c>
      <c r="E986" s="5" t="s">
        <v>744</v>
      </c>
      <c r="F986" s="1" t="str">
        <f t="shared" si="45"/>
        <v>PROWASTE-rt4237</v>
      </c>
      <c r="G986" s="1">
        <f t="shared" si="46"/>
        <v>0</v>
      </c>
      <c r="H986" s="1">
        <f t="shared" si="47"/>
        <v>0</v>
      </c>
      <c r="I986" s="1" t="b">
        <f>OR(LEFT(Table2[[#This Row],[rxn]],4)="RXN-",Table2[[#This Row],[rxn]]="BIOSYN-BIODILAERO")</f>
        <v>0</v>
      </c>
      <c r="J986" s="1" t="str">
        <f>IF(Table2[[#This Row],[In GSM?]],_xlfn.TEXTAFTER(Table2[[#This Row],[rxn]],"RXN-",,,,"BIOMASS_RT_CLIM"),"")</f>
        <v/>
      </c>
      <c r="K986" s="1" t="str">
        <f>IF(Table2[[#This Row],[In GSM?]],_xlfn.TEXTBEFORE(SUBSTITUTE(Table2[[#This Row],[rxn name]],"_REV-","_FWD-"),"_FWD-",,,,Table2[[#This Row],[rxn name]]),"")</f>
        <v/>
      </c>
      <c r="L986" s="1" t="str">
        <f>IF(Table2[[#This Row],[In GSM?]],_xlfn.TEXTBEFORE(_xlfn.TEXTAFTER(Table2[[#This Row],[rxn name]],Table2[[#This Row],[b4 FWD/REV]]&amp;"_",,,,"FWD"),"-",,,,"FWD"),"")</f>
        <v/>
      </c>
      <c r="M986" s="1" t="str" cm="1">
        <f t="array" ref="M986">IF(Table2[[#This Row],[In GSM?]],_xlfn.SWITCH(Table2[[#This Row],[dir]],"FWD",Table2[[#This Row],[max]],"REV",-Table2[[#This Row],[min]])/1000,"")</f>
        <v/>
      </c>
      <c r="N986" s="1" t="str" cm="1">
        <f t="array" ref="N986">IF(Table2[[#This Row],[In GSM?]],_xlfn.SWITCH(Table2[[#This Row],[dir]],"FWD",Table2[[#This Row],[min]],"REV",-Table2[[#This Row],[max]])/1000,"")</f>
        <v/>
      </c>
      <c r="V986" s="5"/>
    </row>
    <row r="987" spans="1:22" ht="17" x14ac:dyDescent="0.25">
      <c r="A987" t="s">
        <v>2088</v>
      </c>
      <c r="B987">
        <v>0</v>
      </c>
      <c r="C987">
        <v>0.41029668616620102</v>
      </c>
      <c r="E987" s="5" t="s">
        <v>745</v>
      </c>
      <c r="F987" s="1" t="str">
        <f t="shared" si="45"/>
        <v>PROWASTE-rt4254</v>
      </c>
      <c r="G987" s="1">
        <f t="shared" si="46"/>
        <v>0</v>
      </c>
      <c r="H987" s="1">
        <f t="shared" si="47"/>
        <v>0</v>
      </c>
      <c r="I987" s="1" t="b">
        <f>OR(LEFT(Table2[[#This Row],[rxn]],4)="RXN-",Table2[[#This Row],[rxn]]="BIOSYN-BIODILAERO")</f>
        <v>0</v>
      </c>
      <c r="J987" s="1" t="str">
        <f>IF(Table2[[#This Row],[In GSM?]],_xlfn.TEXTAFTER(Table2[[#This Row],[rxn]],"RXN-",,,,"BIOMASS_RT_CLIM"),"")</f>
        <v/>
      </c>
      <c r="K987" s="1" t="str">
        <f>IF(Table2[[#This Row],[In GSM?]],_xlfn.TEXTBEFORE(SUBSTITUTE(Table2[[#This Row],[rxn name]],"_REV-","_FWD-"),"_FWD-",,,,Table2[[#This Row],[rxn name]]),"")</f>
        <v/>
      </c>
      <c r="L987" s="1" t="str">
        <f>IF(Table2[[#This Row],[In GSM?]],_xlfn.TEXTBEFORE(_xlfn.TEXTAFTER(Table2[[#This Row],[rxn name]],Table2[[#This Row],[b4 FWD/REV]]&amp;"_",,,,"FWD"),"-",,,,"FWD"),"")</f>
        <v/>
      </c>
      <c r="M987" s="1" t="str" cm="1">
        <f t="array" ref="M987">IF(Table2[[#This Row],[In GSM?]],_xlfn.SWITCH(Table2[[#This Row],[dir]],"FWD",Table2[[#This Row],[max]],"REV",-Table2[[#This Row],[min]])/1000,"")</f>
        <v/>
      </c>
      <c r="N987" s="1" t="str" cm="1">
        <f t="array" ref="N987">IF(Table2[[#This Row],[In GSM?]],_xlfn.SWITCH(Table2[[#This Row],[dir]],"FWD",Table2[[#This Row],[min]],"REV",-Table2[[#This Row],[max]])/1000,"")</f>
        <v/>
      </c>
      <c r="V987" s="5"/>
    </row>
    <row r="988" spans="1:22" ht="17" x14ac:dyDescent="0.25">
      <c r="A988" t="s">
        <v>2089</v>
      </c>
      <c r="B988">
        <v>0</v>
      </c>
      <c r="C988">
        <v>0.41029668616620102</v>
      </c>
      <c r="E988" s="5" t="s">
        <v>746</v>
      </c>
      <c r="F988" s="1" t="str">
        <f t="shared" si="45"/>
        <v>PROWASTE-rt4257</v>
      </c>
      <c r="G988" s="1">
        <f t="shared" si="46"/>
        <v>0</v>
      </c>
      <c r="H988" s="1">
        <f t="shared" si="47"/>
        <v>0</v>
      </c>
      <c r="I988" s="1" t="b">
        <f>OR(LEFT(Table2[[#This Row],[rxn]],4)="RXN-",Table2[[#This Row],[rxn]]="BIOSYN-BIODILAERO")</f>
        <v>0</v>
      </c>
      <c r="J988" s="1" t="str">
        <f>IF(Table2[[#This Row],[In GSM?]],_xlfn.TEXTAFTER(Table2[[#This Row],[rxn]],"RXN-",,,,"BIOMASS_RT_CLIM"),"")</f>
        <v/>
      </c>
      <c r="K988" s="1" t="str">
        <f>IF(Table2[[#This Row],[In GSM?]],_xlfn.TEXTBEFORE(SUBSTITUTE(Table2[[#This Row],[rxn name]],"_REV-","_FWD-"),"_FWD-",,,,Table2[[#This Row],[rxn name]]),"")</f>
        <v/>
      </c>
      <c r="L988" s="1" t="str">
        <f>IF(Table2[[#This Row],[In GSM?]],_xlfn.TEXTBEFORE(_xlfn.TEXTAFTER(Table2[[#This Row],[rxn name]],Table2[[#This Row],[b4 FWD/REV]]&amp;"_",,,,"FWD"),"-",,,,"FWD"),"")</f>
        <v/>
      </c>
      <c r="M988" s="1" t="str" cm="1">
        <f t="array" ref="M988">IF(Table2[[#This Row],[In GSM?]],_xlfn.SWITCH(Table2[[#This Row],[dir]],"FWD",Table2[[#This Row],[max]],"REV",-Table2[[#This Row],[min]])/1000,"")</f>
        <v/>
      </c>
      <c r="N988" s="1" t="str" cm="1">
        <f t="array" ref="N988">IF(Table2[[#This Row],[In GSM?]],_xlfn.SWITCH(Table2[[#This Row],[dir]],"FWD",Table2[[#This Row],[min]],"REV",-Table2[[#This Row],[max]])/1000,"")</f>
        <v/>
      </c>
      <c r="V988" s="5"/>
    </row>
    <row r="989" spans="1:22" ht="17" x14ac:dyDescent="0.25">
      <c r="A989" t="s">
        <v>2090</v>
      </c>
      <c r="B989">
        <v>0</v>
      </c>
      <c r="C989">
        <v>0.41029668616620102</v>
      </c>
      <c r="E989" s="5" t="s">
        <v>747</v>
      </c>
      <c r="F989" s="1" t="str">
        <f t="shared" si="45"/>
        <v>PROWASTE-rt4267</v>
      </c>
      <c r="G989" s="1">
        <f t="shared" si="46"/>
        <v>0</v>
      </c>
      <c r="H989" s="1">
        <f t="shared" si="47"/>
        <v>0</v>
      </c>
      <c r="I989" s="1" t="b">
        <f>OR(LEFT(Table2[[#This Row],[rxn]],4)="RXN-",Table2[[#This Row],[rxn]]="BIOSYN-BIODILAERO")</f>
        <v>0</v>
      </c>
      <c r="J989" s="1" t="str">
        <f>IF(Table2[[#This Row],[In GSM?]],_xlfn.TEXTAFTER(Table2[[#This Row],[rxn]],"RXN-",,,,"BIOMASS_RT_CLIM"),"")</f>
        <v/>
      </c>
      <c r="K989" s="1" t="str">
        <f>IF(Table2[[#This Row],[In GSM?]],_xlfn.TEXTBEFORE(SUBSTITUTE(Table2[[#This Row],[rxn name]],"_REV-","_FWD-"),"_FWD-",,,,Table2[[#This Row],[rxn name]]),"")</f>
        <v/>
      </c>
      <c r="L989" s="1" t="str">
        <f>IF(Table2[[#This Row],[In GSM?]],_xlfn.TEXTBEFORE(_xlfn.TEXTAFTER(Table2[[#This Row],[rxn name]],Table2[[#This Row],[b4 FWD/REV]]&amp;"_",,,,"FWD"),"-",,,,"FWD"),"")</f>
        <v/>
      </c>
      <c r="M989" s="1" t="str" cm="1">
        <f t="array" ref="M989">IF(Table2[[#This Row],[In GSM?]],_xlfn.SWITCH(Table2[[#This Row],[dir]],"FWD",Table2[[#This Row],[max]],"REV",-Table2[[#This Row],[min]])/1000,"")</f>
        <v/>
      </c>
      <c r="N989" s="1" t="str" cm="1">
        <f t="array" ref="N989">IF(Table2[[#This Row],[In GSM?]],_xlfn.SWITCH(Table2[[#This Row],[dir]],"FWD",Table2[[#This Row],[min]],"REV",-Table2[[#This Row],[max]])/1000,"")</f>
        <v/>
      </c>
      <c r="V989" s="5"/>
    </row>
    <row r="990" spans="1:22" ht="17" x14ac:dyDescent="0.25">
      <c r="A990" t="s">
        <v>2091</v>
      </c>
      <c r="B990">
        <v>0</v>
      </c>
      <c r="C990">
        <v>0</v>
      </c>
      <c r="E990" s="5" t="s">
        <v>748</v>
      </c>
      <c r="F990" s="1" t="str">
        <f t="shared" si="45"/>
        <v>PROWASTE-rt4269</v>
      </c>
      <c r="G990" s="1">
        <f t="shared" si="46"/>
        <v>0</v>
      </c>
      <c r="H990" s="1">
        <f t="shared" si="47"/>
        <v>0</v>
      </c>
      <c r="I990" s="1" t="b">
        <f>OR(LEFT(Table2[[#This Row],[rxn]],4)="RXN-",Table2[[#This Row],[rxn]]="BIOSYN-BIODILAERO")</f>
        <v>0</v>
      </c>
      <c r="J990" s="1" t="str">
        <f>IF(Table2[[#This Row],[In GSM?]],_xlfn.TEXTAFTER(Table2[[#This Row],[rxn]],"RXN-",,,,"BIOMASS_RT_CLIM"),"")</f>
        <v/>
      </c>
      <c r="K990" s="1" t="str">
        <f>IF(Table2[[#This Row],[In GSM?]],_xlfn.TEXTBEFORE(SUBSTITUTE(Table2[[#This Row],[rxn name]],"_REV-","_FWD-"),"_FWD-",,,,Table2[[#This Row],[rxn name]]),"")</f>
        <v/>
      </c>
      <c r="L990" s="1" t="str">
        <f>IF(Table2[[#This Row],[In GSM?]],_xlfn.TEXTBEFORE(_xlfn.TEXTAFTER(Table2[[#This Row],[rxn name]],Table2[[#This Row],[b4 FWD/REV]]&amp;"_",,,,"FWD"),"-",,,,"FWD"),"")</f>
        <v/>
      </c>
      <c r="M990" s="1" t="str" cm="1">
        <f t="array" ref="M990">IF(Table2[[#This Row],[In GSM?]],_xlfn.SWITCH(Table2[[#This Row],[dir]],"FWD",Table2[[#This Row],[max]],"REV",-Table2[[#This Row],[min]])/1000,"")</f>
        <v/>
      </c>
      <c r="N990" s="1" t="str" cm="1">
        <f t="array" ref="N990">IF(Table2[[#This Row],[In GSM?]],_xlfn.SWITCH(Table2[[#This Row],[dir]],"FWD",Table2[[#This Row],[min]],"REV",-Table2[[#This Row],[max]])/1000,"")</f>
        <v/>
      </c>
      <c r="V990" s="5"/>
    </row>
    <row r="991" spans="1:22" ht="17" x14ac:dyDescent="0.25">
      <c r="A991" t="s">
        <v>2092</v>
      </c>
      <c r="B991">
        <v>0</v>
      </c>
      <c r="C991">
        <v>0</v>
      </c>
      <c r="E991" s="5" t="s">
        <v>749</v>
      </c>
      <c r="F991" s="1" t="str">
        <f t="shared" si="45"/>
        <v>PROWASTE-rt4271</v>
      </c>
      <c r="G991" s="1">
        <f t="shared" si="46"/>
        <v>0</v>
      </c>
      <c r="H991" s="1">
        <f t="shared" si="47"/>
        <v>0</v>
      </c>
      <c r="I991" s="1" t="b">
        <f>OR(LEFT(Table2[[#This Row],[rxn]],4)="RXN-",Table2[[#This Row],[rxn]]="BIOSYN-BIODILAERO")</f>
        <v>0</v>
      </c>
      <c r="J991" s="1" t="str">
        <f>IF(Table2[[#This Row],[In GSM?]],_xlfn.TEXTAFTER(Table2[[#This Row],[rxn]],"RXN-",,,,"BIOMASS_RT_CLIM"),"")</f>
        <v/>
      </c>
      <c r="K991" s="1" t="str">
        <f>IF(Table2[[#This Row],[In GSM?]],_xlfn.TEXTBEFORE(SUBSTITUTE(Table2[[#This Row],[rxn name]],"_REV-","_FWD-"),"_FWD-",,,,Table2[[#This Row],[rxn name]]),"")</f>
        <v/>
      </c>
      <c r="L991" s="1" t="str">
        <f>IF(Table2[[#This Row],[In GSM?]],_xlfn.TEXTBEFORE(_xlfn.TEXTAFTER(Table2[[#This Row],[rxn name]],Table2[[#This Row],[b4 FWD/REV]]&amp;"_",,,,"FWD"),"-",,,,"FWD"),"")</f>
        <v/>
      </c>
      <c r="M991" s="1" t="str" cm="1">
        <f t="array" ref="M991">IF(Table2[[#This Row],[In GSM?]],_xlfn.SWITCH(Table2[[#This Row],[dir]],"FWD",Table2[[#This Row],[max]],"REV",-Table2[[#This Row],[min]])/1000,"")</f>
        <v/>
      </c>
      <c r="N991" s="1" t="str" cm="1">
        <f t="array" ref="N991">IF(Table2[[#This Row],[In GSM?]],_xlfn.SWITCH(Table2[[#This Row],[dir]],"FWD",Table2[[#This Row],[min]],"REV",-Table2[[#This Row],[max]])/1000,"")</f>
        <v/>
      </c>
      <c r="V991" s="5"/>
    </row>
    <row r="992" spans="1:22" ht="17" x14ac:dyDescent="0.25">
      <c r="A992" t="s">
        <v>2093</v>
      </c>
      <c r="B992">
        <v>0</v>
      </c>
      <c r="C992">
        <v>8.1467481145469094</v>
      </c>
      <c r="E992" s="5" t="s">
        <v>750</v>
      </c>
      <c r="F992" s="1" t="str">
        <f t="shared" si="45"/>
        <v>PROWASTE-rt4274</v>
      </c>
      <c r="G992" s="1">
        <f t="shared" si="46"/>
        <v>0</v>
      </c>
      <c r="H992" s="1">
        <f t="shared" si="47"/>
        <v>0</v>
      </c>
      <c r="I992" s="1" t="b">
        <f>OR(LEFT(Table2[[#This Row],[rxn]],4)="RXN-",Table2[[#This Row],[rxn]]="BIOSYN-BIODILAERO")</f>
        <v>0</v>
      </c>
      <c r="J992" s="1" t="str">
        <f>IF(Table2[[#This Row],[In GSM?]],_xlfn.TEXTAFTER(Table2[[#This Row],[rxn]],"RXN-",,,,"BIOMASS_RT_CLIM"),"")</f>
        <v/>
      </c>
      <c r="K992" s="1" t="str">
        <f>IF(Table2[[#This Row],[In GSM?]],_xlfn.TEXTBEFORE(SUBSTITUTE(Table2[[#This Row],[rxn name]],"_REV-","_FWD-"),"_FWD-",,,,Table2[[#This Row],[rxn name]]),"")</f>
        <v/>
      </c>
      <c r="L992" s="1" t="str">
        <f>IF(Table2[[#This Row],[In GSM?]],_xlfn.TEXTBEFORE(_xlfn.TEXTAFTER(Table2[[#This Row],[rxn name]],Table2[[#This Row],[b4 FWD/REV]]&amp;"_",,,,"FWD"),"-",,,,"FWD"),"")</f>
        <v/>
      </c>
      <c r="M992" s="1" t="str" cm="1">
        <f t="array" ref="M992">IF(Table2[[#This Row],[In GSM?]],_xlfn.SWITCH(Table2[[#This Row],[dir]],"FWD",Table2[[#This Row],[max]],"REV",-Table2[[#This Row],[min]])/1000,"")</f>
        <v/>
      </c>
      <c r="N992" s="1" t="str" cm="1">
        <f t="array" ref="N992">IF(Table2[[#This Row],[In GSM?]],_xlfn.SWITCH(Table2[[#This Row],[dir]],"FWD",Table2[[#This Row],[min]],"REV",-Table2[[#This Row],[max]])/1000,"")</f>
        <v/>
      </c>
      <c r="V992" s="5"/>
    </row>
    <row r="993" spans="1:22" ht="17" x14ac:dyDescent="0.25">
      <c r="A993" t="s">
        <v>2094</v>
      </c>
      <c r="B993">
        <v>0</v>
      </c>
      <c r="C993">
        <v>8.1467481145469094</v>
      </c>
      <c r="E993" s="5" t="s">
        <v>751</v>
      </c>
      <c r="F993" s="1" t="str">
        <f t="shared" si="45"/>
        <v>PROWASTE-rt4278</v>
      </c>
      <c r="G993" s="1">
        <f t="shared" si="46"/>
        <v>0</v>
      </c>
      <c r="H993" s="1">
        <f t="shared" si="47"/>
        <v>0</v>
      </c>
      <c r="I993" s="1" t="b">
        <f>OR(LEFT(Table2[[#This Row],[rxn]],4)="RXN-",Table2[[#This Row],[rxn]]="BIOSYN-BIODILAERO")</f>
        <v>0</v>
      </c>
      <c r="J993" s="1" t="str">
        <f>IF(Table2[[#This Row],[In GSM?]],_xlfn.TEXTAFTER(Table2[[#This Row],[rxn]],"RXN-",,,,"BIOMASS_RT_CLIM"),"")</f>
        <v/>
      </c>
      <c r="K993" s="1" t="str">
        <f>IF(Table2[[#This Row],[In GSM?]],_xlfn.TEXTBEFORE(SUBSTITUTE(Table2[[#This Row],[rxn name]],"_REV-","_FWD-"),"_FWD-",,,,Table2[[#This Row],[rxn name]]),"")</f>
        <v/>
      </c>
      <c r="L993" s="1" t="str">
        <f>IF(Table2[[#This Row],[In GSM?]],_xlfn.TEXTBEFORE(_xlfn.TEXTAFTER(Table2[[#This Row],[rxn name]],Table2[[#This Row],[b4 FWD/REV]]&amp;"_",,,,"FWD"),"-",,,,"FWD"),"")</f>
        <v/>
      </c>
      <c r="M993" s="1" t="str" cm="1">
        <f t="array" ref="M993">IF(Table2[[#This Row],[In GSM?]],_xlfn.SWITCH(Table2[[#This Row],[dir]],"FWD",Table2[[#This Row],[max]],"REV",-Table2[[#This Row],[min]])/1000,"")</f>
        <v/>
      </c>
      <c r="N993" s="1" t="str" cm="1">
        <f t="array" ref="N993">IF(Table2[[#This Row],[In GSM?]],_xlfn.SWITCH(Table2[[#This Row],[dir]],"FWD",Table2[[#This Row],[min]],"REV",-Table2[[#This Row],[max]])/1000,"")</f>
        <v/>
      </c>
      <c r="V993" s="5"/>
    </row>
    <row r="994" spans="1:22" ht="17" x14ac:dyDescent="0.25">
      <c r="A994" t="s">
        <v>2095</v>
      </c>
      <c r="B994">
        <v>0</v>
      </c>
      <c r="C994">
        <v>0</v>
      </c>
      <c r="E994" s="5" t="s">
        <v>752</v>
      </c>
      <c r="F994" s="1" t="str">
        <f t="shared" si="45"/>
        <v>PROWASTE-rt4281</v>
      </c>
      <c r="G994" s="1">
        <f t="shared" si="46"/>
        <v>0</v>
      </c>
      <c r="H994" s="1">
        <f t="shared" si="47"/>
        <v>0</v>
      </c>
      <c r="I994" s="1" t="b">
        <f>OR(LEFT(Table2[[#This Row],[rxn]],4)="RXN-",Table2[[#This Row],[rxn]]="BIOSYN-BIODILAERO")</f>
        <v>0</v>
      </c>
      <c r="J994" s="1" t="str">
        <f>IF(Table2[[#This Row],[In GSM?]],_xlfn.TEXTAFTER(Table2[[#This Row],[rxn]],"RXN-",,,,"BIOMASS_RT_CLIM"),"")</f>
        <v/>
      </c>
      <c r="K994" s="1" t="str">
        <f>IF(Table2[[#This Row],[In GSM?]],_xlfn.TEXTBEFORE(SUBSTITUTE(Table2[[#This Row],[rxn name]],"_REV-","_FWD-"),"_FWD-",,,,Table2[[#This Row],[rxn name]]),"")</f>
        <v/>
      </c>
      <c r="L994" s="1" t="str">
        <f>IF(Table2[[#This Row],[In GSM?]],_xlfn.TEXTBEFORE(_xlfn.TEXTAFTER(Table2[[#This Row],[rxn name]],Table2[[#This Row],[b4 FWD/REV]]&amp;"_",,,,"FWD"),"-",,,,"FWD"),"")</f>
        <v/>
      </c>
      <c r="M994" s="1" t="str" cm="1">
        <f t="array" ref="M994">IF(Table2[[#This Row],[In GSM?]],_xlfn.SWITCH(Table2[[#This Row],[dir]],"FWD",Table2[[#This Row],[max]],"REV",-Table2[[#This Row],[min]])/1000,"")</f>
        <v/>
      </c>
      <c r="N994" s="1" t="str" cm="1">
        <f t="array" ref="N994">IF(Table2[[#This Row],[In GSM?]],_xlfn.SWITCH(Table2[[#This Row],[dir]],"FWD",Table2[[#This Row],[min]],"REV",-Table2[[#This Row],[max]])/1000,"")</f>
        <v/>
      </c>
      <c r="V994" s="5"/>
    </row>
    <row r="995" spans="1:22" ht="17" x14ac:dyDescent="0.25">
      <c r="A995" t="s">
        <v>2096</v>
      </c>
      <c r="B995">
        <v>0</v>
      </c>
      <c r="C995">
        <v>0</v>
      </c>
      <c r="E995" s="5" t="s">
        <v>753</v>
      </c>
      <c r="F995" s="1" t="str">
        <f t="shared" si="45"/>
        <v>PROWASTE-rt4284</v>
      </c>
      <c r="G995" s="1">
        <f t="shared" si="46"/>
        <v>0</v>
      </c>
      <c r="H995" s="1">
        <f t="shared" si="47"/>
        <v>0</v>
      </c>
      <c r="I995" s="1" t="b">
        <f>OR(LEFT(Table2[[#This Row],[rxn]],4)="RXN-",Table2[[#This Row],[rxn]]="BIOSYN-BIODILAERO")</f>
        <v>0</v>
      </c>
      <c r="J995" s="1" t="str">
        <f>IF(Table2[[#This Row],[In GSM?]],_xlfn.TEXTAFTER(Table2[[#This Row],[rxn]],"RXN-",,,,"BIOMASS_RT_CLIM"),"")</f>
        <v/>
      </c>
      <c r="K995" s="1" t="str">
        <f>IF(Table2[[#This Row],[In GSM?]],_xlfn.TEXTBEFORE(SUBSTITUTE(Table2[[#This Row],[rxn name]],"_REV-","_FWD-"),"_FWD-",,,,Table2[[#This Row],[rxn name]]),"")</f>
        <v/>
      </c>
      <c r="L995" s="1" t="str">
        <f>IF(Table2[[#This Row],[In GSM?]],_xlfn.TEXTBEFORE(_xlfn.TEXTAFTER(Table2[[#This Row],[rxn name]],Table2[[#This Row],[b4 FWD/REV]]&amp;"_",,,,"FWD"),"-",,,,"FWD"),"")</f>
        <v/>
      </c>
      <c r="M995" s="1" t="str" cm="1">
        <f t="array" ref="M995">IF(Table2[[#This Row],[In GSM?]],_xlfn.SWITCH(Table2[[#This Row],[dir]],"FWD",Table2[[#This Row],[max]],"REV",-Table2[[#This Row],[min]])/1000,"")</f>
        <v/>
      </c>
      <c r="N995" s="1" t="str" cm="1">
        <f t="array" ref="N995">IF(Table2[[#This Row],[In GSM?]],_xlfn.SWITCH(Table2[[#This Row],[dir]],"FWD",Table2[[#This Row],[min]],"REV",-Table2[[#This Row],[max]])/1000,"")</f>
        <v/>
      </c>
      <c r="V995" s="5"/>
    </row>
    <row r="996" spans="1:22" ht="17" x14ac:dyDescent="0.25">
      <c r="A996" t="s">
        <v>2097</v>
      </c>
      <c r="B996">
        <v>0</v>
      </c>
      <c r="C996">
        <v>0</v>
      </c>
      <c r="E996" s="5" t="s">
        <v>754</v>
      </c>
      <c r="F996" s="1" t="str">
        <f t="shared" si="45"/>
        <v>PROWASTE-rt4312</v>
      </c>
      <c r="G996" s="1">
        <f t="shared" si="46"/>
        <v>0</v>
      </c>
      <c r="H996" s="1">
        <f t="shared" si="47"/>
        <v>0</v>
      </c>
      <c r="I996" s="1" t="b">
        <f>OR(LEFT(Table2[[#This Row],[rxn]],4)="RXN-",Table2[[#This Row],[rxn]]="BIOSYN-BIODILAERO")</f>
        <v>0</v>
      </c>
      <c r="J996" s="1" t="str">
        <f>IF(Table2[[#This Row],[In GSM?]],_xlfn.TEXTAFTER(Table2[[#This Row],[rxn]],"RXN-",,,,"BIOMASS_RT_CLIM"),"")</f>
        <v/>
      </c>
      <c r="K996" s="1" t="str">
        <f>IF(Table2[[#This Row],[In GSM?]],_xlfn.TEXTBEFORE(SUBSTITUTE(Table2[[#This Row],[rxn name]],"_REV-","_FWD-"),"_FWD-",,,,Table2[[#This Row],[rxn name]]),"")</f>
        <v/>
      </c>
      <c r="L996" s="1" t="str">
        <f>IF(Table2[[#This Row],[In GSM?]],_xlfn.TEXTBEFORE(_xlfn.TEXTAFTER(Table2[[#This Row],[rxn name]],Table2[[#This Row],[b4 FWD/REV]]&amp;"_",,,,"FWD"),"-",,,,"FWD"),"")</f>
        <v/>
      </c>
      <c r="M996" s="1" t="str" cm="1">
        <f t="array" ref="M996">IF(Table2[[#This Row],[In GSM?]],_xlfn.SWITCH(Table2[[#This Row],[dir]],"FWD",Table2[[#This Row],[max]],"REV",-Table2[[#This Row],[min]])/1000,"")</f>
        <v/>
      </c>
      <c r="N996" s="1" t="str" cm="1">
        <f t="array" ref="N996">IF(Table2[[#This Row],[In GSM?]],_xlfn.SWITCH(Table2[[#This Row],[dir]],"FWD",Table2[[#This Row],[min]],"REV",-Table2[[#This Row],[max]])/1000,"")</f>
        <v/>
      </c>
      <c r="V996" s="5"/>
    </row>
    <row r="997" spans="1:22" ht="17" x14ac:dyDescent="0.25">
      <c r="A997" t="s">
        <v>2098</v>
      </c>
      <c r="B997" s="2">
        <v>1.0000000000000001E-5</v>
      </c>
      <c r="C997" s="2">
        <v>1.0000000000000001E-5</v>
      </c>
      <c r="E997" s="5" t="s">
        <v>755</v>
      </c>
      <c r="F997" s="1" t="str">
        <f t="shared" si="45"/>
        <v>PROWASTE-rt4334</v>
      </c>
      <c r="G997" s="1">
        <f t="shared" si="46"/>
        <v>0</v>
      </c>
      <c r="H997" s="1">
        <f t="shared" si="47"/>
        <v>0</v>
      </c>
      <c r="I997" s="1" t="b">
        <f>OR(LEFT(Table2[[#This Row],[rxn]],4)="RXN-",Table2[[#This Row],[rxn]]="BIOSYN-BIODILAERO")</f>
        <v>0</v>
      </c>
      <c r="J997" s="1" t="str">
        <f>IF(Table2[[#This Row],[In GSM?]],_xlfn.TEXTAFTER(Table2[[#This Row],[rxn]],"RXN-",,,,"BIOMASS_RT_CLIM"),"")</f>
        <v/>
      </c>
      <c r="K997" s="1" t="str">
        <f>IF(Table2[[#This Row],[In GSM?]],_xlfn.TEXTBEFORE(SUBSTITUTE(Table2[[#This Row],[rxn name]],"_REV-","_FWD-"),"_FWD-",,,,Table2[[#This Row],[rxn name]]),"")</f>
        <v/>
      </c>
      <c r="L997" s="1" t="str">
        <f>IF(Table2[[#This Row],[In GSM?]],_xlfn.TEXTBEFORE(_xlfn.TEXTAFTER(Table2[[#This Row],[rxn name]],Table2[[#This Row],[b4 FWD/REV]]&amp;"_",,,,"FWD"),"-",,,,"FWD"),"")</f>
        <v/>
      </c>
      <c r="M997" s="1" t="str" cm="1">
        <f t="array" ref="M997">IF(Table2[[#This Row],[In GSM?]],_xlfn.SWITCH(Table2[[#This Row],[dir]],"FWD",Table2[[#This Row],[max]],"REV",-Table2[[#This Row],[min]])/1000,"")</f>
        <v/>
      </c>
      <c r="N997" s="1" t="str" cm="1">
        <f t="array" ref="N997">IF(Table2[[#This Row],[In GSM?]],_xlfn.SWITCH(Table2[[#This Row],[dir]],"FWD",Table2[[#This Row],[min]],"REV",-Table2[[#This Row],[max]])/1000,"")</f>
        <v/>
      </c>
      <c r="V997" s="5"/>
    </row>
    <row r="998" spans="1:22" ht="17" x14ac:dyDescent="0.25">
      <c r="A998" t="s">
        <v>2099</v>
      </c>
      <c r="B998">
        <v>-1.1774719303827701</v>
      </c>
      <c r="C998">
        <v>0</v>
      </c>
      <c r="E998" s="5" t="s">
        <v>756</v>
      </c>
      <c r="F998" s="1" t="str">
        <f t="shared" si="45"/>
        <v>PROWASTE-rt4336</v>
      </c>
      <c r="G998" s="1">
        <f t="shared" si="46"/>
        <v>0</v>
      </c>
      <c r="H998" s="1">
        <f t="shared" si="47"/>
        <v>0</v>
      </c>
      <c r="I998" s="1" t="b">
        <f>OR(LEFT(Table2[[#This Row],[rxn]],4)="RXN-",Table2[[#This Row],[rxn]]="BIOSYN-BIODILAERO")</f>
        <v>0</v>
      </c>
      <c r="J998" s="1" t="str">
        <f>IF(Table2[[#This Row],[In GSM?]],_xlfn.TEXTAFTER(Table2[[#This Row],[rxn]],"RXN-",,,,"BIOMASS_RT_CLIM"),"")</f>
        <v/>
      </c>
      <c r="K998" s="1" t="str">
        <f>IF(Table2[[#This Row],[In GSM?]],_xlfn.TEXTBEFORE(SUBSTITUTE(Table2[[#This Row],[rxn name]],"_REV-","_FWD-"),"_FWD-",,,,Table2[[#This Row],[rxn name]]),"")</f>
        <v/>
      </c>
      <c r="L998" s="1" t="str">
        <f>IF(Table2[[#This Row],[In GSM?]],_xlfn.TEXTBEFORE(_xlfn.TEXTAFTER(Table2[[#This Row],[rxn name]],Table2[[#This Row],[b4 FWD/REV]]&amp;"_",,,,"FWD"),"-",,,,"FWD"),"")</f>
        <v/>
      </c>
      <c r="M998" s="1" t="str" cm="1">
        <f t="array" ref="M998">IF(Table2[[#This Row],[In GSM?]],_xlfn.SWITCH(Table2[[#This Row],[dir]],"FWD",Table2[[#This Row],[max]],"REV",-Table2[[#This Row],[min]])/1000,"")</f>
        <v/>
      </c>
      <c r="N998" s="1" t="str" cm="1">
        <f t="array" ref="N998">IF(Table2[[#This Row],[In GSM?]],_xlfn.SWITCH(Table2[[#This Row],[dir]],"FWD",Table2[[#This Row],[min]],"REV",-Table2[[#This Row],[max]])/1000,"")</f>
        <v/>
      </c>
      <c r="V998" s="5"/>
    </row>
    <row r="999" spans="1:22" ht="17" x14ac:dyDescent="0.25">
      <c r="A999" t="s">
        <v>2100</v>
      </c>
      <c r="B999">
        <v>-52.577438362537698</v>
      </c>
      <c r="C999">
        <v>0</v>
      </c>
      <c r="E999" s="5" t="s">
        <v>757</v>
      </c>
      <c r="F999" s="1" t="str">
        <f t="shared" si="45"/>
        <v>PROWASTE-rt4363</v>
      </c>
      <c r="G999" s="1">
        <f t="shared" si="46"/>
        <v>0</v>
      </c>
      <c r="H999" s="1">
        <f t="shared" si="47"/>
        <v>0</v>
      </c>
      <c r="I999" s="1" t="b">
        <f>OR(LEFT(Table2[[#This Row],[rxn]],4)="RXN-",Table2[[#This Row],[rxn]]="BIOSYN-BIODILAERO")</f>
        <v>0</v>
      </c>
      <c r="J999" s="1" t="str">
        <f>IF(Table2[[#This Row],[In GSM?]],_xlfn.TEXTAFTER(Table2[[#This Row],[rxn]],"RXN-",,,,"BIOMASS_RT_CLIM"),"")</f>
        <v/>
      </c>
      <c r="K999" s="1" t="str">
        <f>IF(Table2[[#This Row],[In GSM?]],_xlfn.TEXTBEFORE(SUBSTITUTE(Table2[[#This Row],[rxn name]],"_REV-","_FWD-"),"_FWD-",,,,Table2[[#This Row],[rxn name]]),"")</f>
        <v/>
      </c>
      <c r="L999" s="1" t="str">
        <f>IF(Table2[[#This Row],[In GSM?]],_xlfn.TEXTBEFORE(_xlfn.TEXTAFTER(Table2[[#This Row],[rxn name]],Table2[[#This Row],[b4 FWD/REV]]&amp;"_",,,,"FWD"),"-",,,,"FWD"),"")</f>
        <v/>
      </c>
      <c r="M999" s="1" t="str" cm="1">
        <f t="array" ref="M999">IF(Table2[[#This Row],[In GSM?]],_xlfn.SWITCH(Table2[[#This Row],[dir]],"FWD",Table2[[#This Row],[max]],"REV",-Table2[[#This Row],[min]])/1000,"")</f>
        <v/>
      </c>
      <c r="N999" s="1" t="str" cm="1">
        <f t="array" ref="N999">IF(Table2[[#This Row],[In GSM?]],_xlfn.SWITCH(Table2[[#This Row],[dir]],"FWD",Table2[[#This Row],[min]],"REV",-Table2[[#This Row],[max]])/1000,"")</f>
        <v/>
      </c>
      <c r="V999" s="5"/>
    </row>
    <row r="1000" spans="1:22" ht="17" x14ac:dyDescent="0.25">
      <c r="A1000" t="s">
        <v>2101</v>
      </c>
      <c r="B1000">
        <v>-52.577438362537698</v>
      </c>
      <c r="C1000">
        <v>2.8003843034741598</v>
      </c>
      <c r="E1000" s="5" t="s">
        <v>758</v>
      </c>
      <c r="F1000" s="1" t="str">
        <f t="shared" si="45"/>
        <v>PROWASTE-rt4368</v>
      </c>
      <c r="G1000" s="1">
        <f t="shared" si="46"/>
        <v>0</v>
      </c>
      <c r="H1000" s="1">
        <f t="shared" si="47"/>
        <v>0</v>
      </c>
      <c r="I1000" s="1" t="b">
        <f>OR(LEFT(Table2[[#This Row],[rxn]],4)="RXN-",Table2[[#This Row],[rxn]]="BIOSYN-BIODILAERO")</f>
        <v>0</v>
      </c>
      <c r="J1000" s="1" t="str">
        <f>IF(Table2[[#This Row],[In GSM?]],_xlfn.TEXTAFTER(Table2[[#This Row],[rxn]],"RXN-",,,,"BIOMASS_RT_CLIM"),"")</f>
        <v/>
      </c>
      <c r="K1000" s="1" t="str">
        <f>IF(Table2[[#This Row],[In GSM?]],_xlfn.TEXTBEFORE(SUBSTITUTE(Table2[[#This Row],[rxn name]],"_REV-","_FWD-"),"_FWD-",,,,Table2[[#This Row],[rxn name]]),"")</f>
        <v/>
      </c>
      <c r="L1000" s="1" t="str">
        <f>IF(Table2[[#This Row],[In GSM?]],_xlfn.TEXTBEFORE(_xlfn.TEXTAFTER(Table2[[#This Row],[rxn name]],Table2[[#This Row],[b4 FWD/REV]]&amp;"_",,,,"FWD"),"-",,,,"FWD"),"")</f>
        <v/>
      </c>
      <c r="M1000" s="1" t="str" cm="1">
        <f t="array" ref="M1000">IF(Table2[[#This Row],[In GSM?]],_xlfn.SWITCH(Table2[[#This Row],[dir]],"FWD",Table2[[#This Row],[max]],"REV",-Table2[[#This Row],[min]])/1000,"")</f>
        <v/>
      </c>
      <c r="N1000" s="1" t="str" cm="1">
        <f t="array" ref="N1000">IF(Table2[[#This Row],[In GSM?]],_xlfn.SWITCH(Table2[[#This Row],[dir]],"FWD",Table2[[#This Row],[min]],"REV",-Table2[[#This Row],[max]])/1000,"")</f>
        <v/>
      </c>
      <c r="V1000" s="5"/>
    </row>
    <row r="1001" spans="1:22" ht="17" x14ac:dyDescent="0.25">
      <c r="A1001" t="s">
        <v>2102</v>
      </c>
      <c r="B1001">
        <v>-1.41453366678265</v>
      </c>
      <c r="C1001">
        <v>0</v>
      </c>
      <c r="E1001" s="5" t="s">
        <v>759</v>
      </c>
      <c r="F1001" s="1" t="str">
        <f t="shared" si="45"/>
        <v>PROWASTE-rt4374</v>
      </c>
      <c r="G1001" s="1">
        <f t="shared" si="46"/>
        <v>0</v>
      </c>
      <c r="H1001" s="1">
        <f t="shared" si="47"/>
        <v>0</v>
      </c>
      <c r="I1001" s="1" t="b">
        <f>OR(LEFT(Table2[[#This Row],[rxn]],4)="RXN-",Table2[[#This Row],[rxn]]="BIOSYN-BIODILAERO")</f>
        <v>0</v>
      </c>
      <c r="J1001" s="1" t="str">
        <f>IF(Table2[[#This Row],[In GSM?]],_xlfn.TEXTAFTER(Table2[[#This Row],[rxn]],"RXN-",,,,"BIOMASS_RT_CLIM"),"")</f>
        <v/>
      </c>
      <c r="K1001" s="1" t="str">
        <f>IF(Table2[[#This Row],[In GSM?]],_xlfn.TEXTBEFORE(SUBSTITUTE(Table2[[#This Row],[rxn name]],"_REV-","_FWD-"),"_FWD-",,,,Table2[[#This Row],[rxn name]]),"")</f>
        <v/>
      </c>
      <c r="L1001" s="1" t="str">
        <f>IF(Table2[[#This Row],[In GSM?]],_xlfn.TEXTBEFORE(_xlfn.TEXTAFTER(Table2[[#This Row],[rxn name]],Table2[[#This Row],[b4 FWD/REV]]&amp;"_",,,,"FWD"),"-",,,,"FWD"),"")</f>
        <v/>
      </c>
      <c r="M1001" s="1" t="str" cm="1">
        <f t="array" ref="M1001">IF(Table2[[#This Row],[In GSM?]],_xlfn.SWITCH(Table2[[#This Row],[dir]],"FWD",Table2[[#This Row],[max]],"REV",-Table2[[#This Row],[min]])/1000,"")</f>
        <v/>
      </c>
      <c r="N1001" s="1" t="str" cm="1">
        <f t="array" ref="N1001">IF(Table2[[#This Row],[In GSM?]],_xlfn.SWITCH(Table2[[#This Row],[dir]],"FWD",Table2[[#This Row],[min]],"REV",-Table2[[#This Row],[max]])/1000,"")</f>
        <v/>
      </c>
      <c r="V1001" s="5"/>
    </row>
    <row r="1002" spans="1:22" ht="17" x14ac:dyDescent="0.25">
      <c r="A1002" t="s">
        <v>2103</v>
      </c>
      <c r="B1002">
        <v>-1.0495490539955099</v>
      </c>
      <c r="C1002">
        <v>0</v>
      </c>
      <c r="E1002" s="5" t="s">
        <v>760</v>
      </c>
      <c r="F1002" s="1" t="str">
        <f t="shared" si="45"/>
        <v>PROWASTE-rt4375</v>
      </c>
      <c r="G1002" s="1">
        <f t="shared" si="46"/>
        <v>0</v>
      </c>
      <c r="H1002" s="1">
        <f t="shared" si="47"/>
        <v>0</v>
      </c>
      <c r="I1002" s="1" t="b">
        <f>OR(LEFT(Table2[[#This Row],[rxn]],4)="RXN-",Table2[[#This Row],[rxn]]="BIOSYN-BIODILAERO")</f>
        <v>0</v>
      </c>
      <c r="J1002" s="1" t="str">
        <f>IF(Table2[[#This Row],[In GSM?]],_xlfn.TEXTAFTER(Table2[[#This Row],[rxn]],"RXN-",,,,"BIOMASS_RT_CLIM"),"")</f>
        <v/>
      </c>
      <c r="K1002" s="1" t="str">
        <f>IF(Table2[[#This Row],[In GSM?]],_xlfn.TEXTBEFORE(SUBSTITUTE(Table2[[#This Row],[rxn name]],"_REV-","_FWD-"),"_FWD-",,,,Table2[[#This Row],[rxn name]]),"")</f>
        <v/>
      </c>
      <c r="L1002" s="1" t="str">
        <f>IF(Table2[[#This Row],[In GSM?]],_xlfn.TEXTBEFORE(_xlfn.TEXTAFTER(Table2[[#This Row],[rxn name]],Table2[[#This Row],[b4 FWD/REV]]&amp;"_",,,,"FWD"),"-",,,,"FWD"),"")</f>
        <v/>
      </c>
      <c r="M1002" s="1" t="str" cm="1">
        <f t="array" ref="M1002">IF(Table2[[#This Row],[In GSM?]],_xlfn.SWITCH(Table2[[#This Row],[dir]],"FWD",Table2[[#This Row],[max]],"REV",-Table2[[#This Row],[min]])/1000,"")</f>
        <v/>
      </c>
      <c r="N1002" s="1" t="str" cm="1">
        <f t="array" ref="N1002">IF(Table2[[#This Row],[In GSM?]],_xlfn.SWITCH(Table2[[#This Row],[dir]],"FWD",Table2[[#This Row],[min]],"REV",-Table2[[#This Row],[max]])/1000,"")</f>
        <v/>
      </c>
      <c r="V1002" s="5"/>
    </row>
    <row r="1003" spans="1:22" ht="17" x14ac:dyDescent="0.25">
      <c r="A1003" t="s">
        <v>2104</v>
      </c>
      <c r="B1003">
        <v>0</v>
      </c>
      <c r="C1003">
        <v>0</v>
      </c>
      <c r="E1003" s="5" t="s">
        <v>761</v>
      </c>
      <c r="F1003" s="1" t="str">
        <f t="shared" si="45"/>
        <v>PROWASTE-rt4380</v>
      </c>
      <c r="G1003" s="1">
        <f t="shared" si="46"/>
        <v>0</v>
      </c>
      <c r="H1003" s="1">
        <f t="shared" si="47"/>
        <v>0</v>
      </c>
      <c r="I1003" s="1" t="b">
        <f>OR(LEFT(Table2[[#This Row],[rxn]],4)="RXN-",Table2[[#This Row],[rxn]]="BIOSYN-BIODILAERO")</f>
        <v>0</v>
      </c>
      <c r="J1003" s="1" t="str">
        <f>IF(Table2[[#This Row],[In GSM?]],_xlfn.TEXTAFTER(Table2[[#This Row],[rxn]],"RXN-",,,,"BIOMASS_RT_CLIM"),"")</f>
        <v/>
      </c>
      <c r="K1003" s="1" t="str">
        <f>IF(Table2[[#This Row],[In GSM?]],_xlfn.TEXTBEFORE(SUBSTITUTE(Table2[[#This Row],[rxn name]],"_REV-","_FWD-"),"_FWD-",,,,Table2[[#This Row],[rxn name]]),"")</f>
        <v/>
      </c>
      <c r="L1003" s="1" t="str">
        <f>IF(Table2[[#This Row],[In GSM?]],_xlfn.TEXTBEFORE(_xlfn.TEXTAFTER(Table2[[#This Row],[rxn name]],Table2[[#This Row],[b4 FWD/REV]]&amp;"_",,,,"FWD"),"-",,,,"FWD"),"")</f>
        <v/>
      </c>
      <c r="M1003" s="1" t="str" cm="1">
        <f t="array" ref="M1003">IF(Table2[[#This Row],[In GSM?]],_xlfn.SWITCH(Table2[[#This Row],[dir]],"FWD",Table2[[#This Row],[max]],"REV",-Table2[[#This Row],[min]])/1000,"")</f>
        <v/>
      </c>
      <c r="N1003" s="1" t="str" cm="1">
        <f t="array" ref="N1003">IF(Table2[[#This Row],[In GSM?]],_xlfn.SWITCH(Table2[[#This Row],[dir]],"FWD",Table2[[#This Row],[min]],"REV",-Table2[[#This Row],[max]])/1000,"")</f>
        <v/>
      </c>
      <c r="V1003" s="5"/>
    </row>
    <row r="1004" spans="1:22" ht="17" x14ac:dyDescent="0.25">
      <c r="A1004" t="s">
        <v>2105</v>
      </c>
      <c r="B1004">
        <v>0</v>
      </c>
      <c r="C1004">
        <v>0</v>
      </c>
      <c r="E1004" s="5" t="s">
        <v>762</v>
      </c>
      <c r="F1004" s="1" t="str">
        <f t="shared" si="45"/>
        <v>PROWASTE-rt4384</v>
      </c>
      <c r="G1004" s="1">
        <f t="shared" si="46"/>
        <v>0</v>
      </c>
      <c r="H1004" s="1">
        <f t="shared" si="47"/>
        <v>0</v>
      </c>
      <c r="I1004" s="1" t="b">
        <f>OR(LEFT(Table2[[#This Row],[rxn]],4)="RXN-",Table2[[#This Row],[rxn]]="BIOSYN-BIODILAERO")</f>
        <v>0</v>
      </c>
      <c r="J1004" s="1" t="str">
        <f>IF(Table2[[#This Row],[In GSM?]],_xlfn.TEXTAFTER(Table2[[#This Row],[rxn]],"RXN-",,,,"BIOMASS_RT_CLIM"),"")</f>
        <v/>
      </c>
      <c r="K1004" s="1" t="str">
        <f>IF(Table2[[#This Row],[In GSM?]],_xlfn.TEXTBEFORE(SUBSTITUTE(Table2[[#This Row],[rxn name]],"_REV-","_FWD-"),"_FWD-",,,,Table2[[#This Row],[rxn name]]),"")</f>
        <v/>
      </c>
      <c r="L1004" s="1" t="str">
        <f>IF(Table2[[#This Row],[In GSM?]],_xlfn.TEXTBEFORE(_xlfn.TEXTAFTER(Table2[[#This Row],[rxn name]],Table2[[#This Row],[b4 FWD/REV]]&amp;"_",,,,"FWD"),"-",,,,"FWD"),"")</f>
        <v/>
      </c>
      <c r="M1004" s="1" t="str" cm="1">
        <f t="array" ref="M1004">IF(Table2[[#This Row],[In GSM?]],_xlfn.SWITCH(Table2[[#This Row],[dir]],"FWD",Table2[[#This Row],[max]],"REV",-Table2[[#This Row],[min]])/1000,"")</f>
        <v/>
      </c>
      <c r="N1004" s="1" t="str" cm="1">
        <f t="array" ref="N1004">IF(Table2[[#This Row],[In GSM?]],_xlfn.SWITCH(Table2[[#This Row],[dir]],"FWD",Table2[[#This Row],[min]],"REV",-Table2[[#This Row],[max]])/1000,"")</f>
        <v/>
      </c>
      <c r="V1004" s="5"/>
    </row>
    <row r="1005" spans="1:22" ht="17" x14ac:dyDescent="0.25">
      <c r="A1005" t="s">
        <v>2106</v>
      </c>
      <c r="B1005">
        <v>0</v>
      </c>
      <c r="C1005">
        <v>0</v>
      </c>
      <c r="E1005" s="5" t="s">
        <v>763</v>
      </c>
      <c r="F1005" s="1" t="str">
        <f t="shared" si="45"/>
        <v>PROWASTE-rt4385</v>
      </c>
      <c r="G1005" s="1">
        <f t="shared" si="46"/>
        <v>0</v>
      </c>
      <c r="H1005" s="1">
        <f t="shared" si="47"/>
        <v>0</v>
      </c>
      <c r="I1005" s="1" t="b">
        <f>OR(LEFT(Table2[[#This Row],[rxn]],4)="RXN-",Table2[[#This Row],[rxn]]="BIOSYN-BIODILAERO")</f>
        <v>0</v>
      </c>
      <c r="J1005" s="1" t="str">
        <f>IF(Table2[[#This Row],[In GSM?]],_xlfn.TEXTAFTER(Table2[[#This Row],[rxn]],"RXN-",,,,"BIOMASS_RT_CLIM"),"")</f>
        <v/>
      </c>
      <c r="K1005" s="1" t="str">
        <f>IF(Table2[[#This Row],[In GSM?]],_xlfn.TEXTBEFORE(SUBSTITUTE(Table2[[#This Row],[rxn name]],"_REV-","_FWD-"),"_FWD-",,,,Table2[[#This Row],[rxn name]]),"")</f>
        <v/>
      </c>
      <c r="L1005" s="1" t="str">
        <f>IF(Table2[[#This Row],[In GSM?]],_xlfn.TEXTBEFORE(_xlfn.TEXTAFTER(Table2[[#This Row],[rxn name]],Table2[[#This Row],[b4 FWD/REV]]&amp;"_",,,,"FWD"),"-",,,,"FWD"),"")</f>
        <v/>
      </c>
      <c r="M1005" s="1" t="str" cm="1">
        <f t="array" ref="M1005">IF(Table2[[#This Row],[In GSM?]],_xlfn.SWITCH(Table2[[#This Row],[dir]],"FWD",Table2[[#This Row],[max]],"REV",-Table2[[#This Row],[min]])/1000,"")</f>
        <v/>
      </c>
      <c r="N1005" s="1" t="str" cm="1">
        <f t="array" ref="N1005">IF(Table2[[#This Row],[In GSM?]],_xlfn.SWITCH(Table2[[#This Row],[dir]],"FWD",Table2[[#This Row],[min]],"REV",-Table2[[#This Row],[max]])/1000,"")</f>
        <v/>
      </c>
      <c r="V1005" s="5"/>
    </row>
    <row r="1006" spans="1:22" ht="17" x14ac:dyDescent="0.25">
      <c r="A1006" t="s">
        <v>2107</v>
      </c>
      <c r="B1006">
        <v>0</v>
      </c>
      <c r="C1006">
        <v>0</v>
      </c>
      <c r="E1006" s="5" t="s">
        <v>764</v>
      </c>
      <c r="F1006" s="1" t="str">
        <f t="shared" si="45"/>
        <v>PROWASTE-rt4390</v>
      </c>
      <c r="G1006" s="1">
        <f t="shared" si="46"/>
        <v>0</v>
      </c>
      <c r="H1006" s="1">
        <f t="shared" si="47"/>
        <v>0</v>
      </c>
      <c r="I1006" s="1" t="b">
        <f>OR(LEFT(Table2[[#This Row],[rxn]],4)="RXN-",Table2[[#This Row],[rxn]]="BIOSYN-BIODILAERO")</f>
        <v>0</v>
      </c>
      <c r="J1006" s="1" t="str">
        <f>IF(Table2[[#This Row],[In GSM?]],_xlfn.TEXTAFTER(Table2[[#This Row],[rxn]],"RXN-",,,,"BIOMASS_RT_CLIM"),"")</f>
        <v/>
      </c>
      <c r="K1006" s="1" t="str">
        <f>IF(Table2[[#This Row],[In GSM?]],_xlfn.TEXTBEFORE(SUBSTITUTE(Table2[[#This Row],[rxn name]],"_REV-","_FWD-"),"_FWD-",,,,Table2[[#This Row],[rxn name]]),"")</f>
        <v/>
      </c>
      <c r="L1006" s="1" t="str">
        <f>IF(Table2[[#This Row],[In GSM?]],_xlfn.TEXTBEFORE(_xlfn.TEXTAFTER(Table2[[#This Row],[rxn name]],Table2[[#This Row],[b4 FWD/REV]]&amp;"_",,,,"FWD"),"-",,,,"FWD"),"")</f>
        <v/>
      </c>
      <c r="M1006" s="1" t="str" cm="1">
        <f t="array" ref="M1006">IF(Table2[[#This Row],[In GSM?]],_xlfn.SWITCH(Table2[[#This Row],[dir]],"FWD",Table2[[#This Row],[max]],"REV",-Table2[[#This Row],[min]])/1000,"")</f>
        <v/>
      </c>
      <c r="N1006" s="1" t="str" cm="1">
        <f t="array" ref="N1006">IF(Table2[[#This Row],[In GSM?]],_xlfn.SWITCH(Table2[[#This Row],[dir]],"FWD",Table2[[#This Row],[min]],"REV",-Table2[[#This Row],[max]])/1000,"")</f>
        <v/>
      </c>
      <c r="V1006" s="5"/>
    </row>
    <row r="1007" spans="1:22" ht="17" x14ac:dyDescent="0.25">
      <c r="A1007" t="s">
        <v>2108</v>
      </c>
      <c r="B1007">
        <v>0</v>
      </c>
      <c r="C1007">
        <v>17.335645689927599</v>
      </c>
      <c r="E1007" s="5" t="s">
        <v>765</v>
      </c>
      <c r="F1007" s="1" t="str">
        <f t="shared" si="45"/>
        <v>PROWASTE-rt4393</v>
      </c>
      <c r="G1007" s="1">
        <f t="shared" si="46"/>
        <v>0</v>
      </c>
      <c r="H1007" s="1">
        <f t="shared" si="47"/>
        <v>0</v>
      </c>
      <c r="I1007" s="1" t="b">
        <f>OR(LEFT(Table2[[#This Row],[rxn]],4)="RXN-",Table2[[#This Row],[rxn]]="BIOSYN-BIODILAERO")</f>
        <v>0</v>
      </c>
      <c r="J1007" s="1" t="str">
        <f>IF(Table2[[#This Row],[In GSM?]],_xlfn.TEXTAFTER(Table2[[#This Row],[rxn]],"RXN-",,,,"BIOMASS_RT_CLIM"),"")</f>
        <v/>
      </c>
      <c r="K1007" s="1" t="str">
        <f>IF(Table2[[#This Row],[In GSM?]],_xlfn.TEXTBEFORE(SUBSTITUTE(Table2[[#This Row],[rxn name]],"_REV-","_FWD-"),"_FWD-",,,,Table2[[#This Row],[rxn name]]),"")</f>
        <v/>
      </c>
      <c r="L1007" s="1" t="str">
        <f>IF(Table2[[#This Row],[In GSM?]],_xlfn.TEXTBEFORE(_xlfn.TEXTAFTER(Table2[[#This Row],[rxn name]],Table2[[#This Row],[b4 FWD/REV]]&amp;"_",,,,"FWD"),"-",,,,"FWD"),"")</f>
        <v/>
      </c>
      <c r="M1007" s="1" t="str" cm="1">
        <f t="array" ref="M1007">IF(Table2[[#This Row],[In GSM?]],_xlfn.SWITCH(Table2[[#This Row],[dir]],"FWD",Table2[[#This Row],[max]],"REV",-Table2[[#This Row],[min]])/1000,"")</f>
        <v/>
      </c>
      <c r="N1007" s="1" t="str" cm="1">
        <f t="array" ref="N1007">IF(Table2[[#This Row],[In GSM?]],_xlfn.SWITCH(Table2[[#This Row],[dir]],"FWD",Table2[[#This Row],[min]],"REV",-Table2[[#This Row],[max]])/1000,"")</f>
        <v/>
      </c>
      <c r="V1007" s="5"/>
    </row>
    <row r="1008" spans="1:22" ht="17" x14ac:dyDescent="0.25">
      <c r="A1008" t="s">
        <v>2109</v>
      </c>
      <c r="B1008">
        <v>0</v>
      </c>
      <c r="C1008">
        <v>9.3355307910735092</v>
      </c>
      <c r="E1008" s="5" t="s">
        <v>766</v>
      </c>
      <c r="F1008" s="1" t="str">
        <f t="shared" si="45"/>
        <v>PROWASTE-rt4410</v>
      </c>
      <c r="G1008" s="1">
        <f t="shared" si="46"/>
        <v>0</v>
      </c>
      <c r="H1008" s="1">
        <f t="shared" si="47"/>
        <v>0</v>
      </c>
      <c r="I1008" s="1" t="b">
        <f>OR(LEFT(Table2[[#This Row],[rxn]],4)="RXN-",Table2[[#This Row],[rxn]]="BIOSYN-BIODILAERO")</f>
        <v>0</v>
      </c>
      <c r="J1008" s="1" t="str">
        <f>IF(Table2[[#This Row],[In GSM?]],_xlfn.TEXTAFTER(Table2[[#This Row],[rxn]],"RXN-",,,,"BIOMASS_RT_CLIM"),"")</f>
        <v/>
      </c>
      <c r="K1008" s="1" t="str">
        <f>IF(Table2[[#This Row],[In GSM?]],_xlfn.TEXTBEFORE(SUBSTITUTE(Table2[[#This Row],[rxn name]],"_REV-","_FWD-"),"_FWD-",,,,Table2[[#This Row],[rxn name]]),"")</f>
        <v/>
      </c>
      <c r="L1008" s="1" t="str">
        <f>IF(Table2[[#This Row],[In GSM?]],_xlfn.TEXTBEFORE(_xlfn.TEXTAFTER(Table2[[#This Row],[rxn name]],Table2[[#This Row],[b4 FWD/REV]]&amp;"_",,,,"FWD"),"-",,,,"FWD"),"")</f>
        <v/>
      </c>
      <c r="M1008" s="1" t="str" cm="1">
        <f t="array" ref="M1008">IF(Table2[[#This Row],[In GSM?]],_xlfn.SWITCH(Table2[[#This Row],[dir]],"FWD",Table2[[#This Row],[max]],"REV",-Table2[[#This Row],[min]])/1000,"")</f>
        <v/>
      </c>
      <c r="N1008" s="1" t="str" cm="1">
        <f t="array" ref="N1008">IF(Table2[[#This Row],[In GSM?]],_xlfn.SWITCH(Table2[[#This Row],[dir]],"FWD",Table2[[#This Row],[min]],"REV",-Table2[[#This Row],[max]])/1000,"")</f>
        <v/>
      </c>
      <c r="V1008" s="5"/>
    </row>
    <row r="1009" spans="1:22" ht="17" x14ac:dyDescent="0.25">
      <c r="A1009" t="s">
        <v>2110</v>
      </c>
      <c r="B1009">
        <v>-17.335645689927599</v>
      </c>
      <c r="C1009">
        <v>0</v>
      </c>
      <c r="E1009" s="5" t="s">
        <v>767</v>
      </c>
      <c r="F1009" s="1" t="str">
        <f t="shared" si="45"/>
        <v>PROWASTE-rt4413</v>
      </c>
      <c r="G1009" s="1">
        <f t="shared" si="46"/>
        <v>0</v>
      </c>
      <c r="H1009" s="1">
        <f t="shared" si="47"/>
        <v>0</v>
      </c>
      <c r="I1009" s="1" t="b">
        <f>OR(LEFT(Table2[[#This Row],[rxn]],4)="RXN-",Table2[[#This Row],[rxn]]="BIOSYN-BIODILAERO")</f>
        <v>0</v>
      </c>
      <c r="J1009" s="1" t="str">
        <f>IF(Table2[[#This Row],[In GSM?]],_xlfn.TEXTAFTER(Table2[[#This Row],[rxn]],"RXN-",,,,"BIOMASS_RT_CLIM"),"")</f>
        <v/>
      </c>
      <c r="K1009" s="1" t="str">
        <f>IF(Table2[[#This Row],[In GSM?]],_xlfn.TEXTBEFORE(SUBSTITUTE(Table2[[#This Row],[rxn name]],"_REV-","_FWD-"),"_FWD-",,,,Table2[[#This Row],[rxn name]]),"")</f>
        <v/>
      </c>
      <c r="L1009" s="1" t="str">
        <f>IF(Table2[[#This Row],[In GSM?]],_xlfn.TEXTBEFORE(_xlfn.TEXTAFTER(Table2[[#This Row],[rxn name]],Table2[[#This Row],[b4 FWD/REV]]&amp;"_",,,,"FWD"),"-",,,,"FWD"),"")</f>
        <v/>
      </c>
      <c r="M1009" s="1" t="str" cm="1">
        <f t="array" ref="M1009">IF(Table2[[#This Row],[In GSM?]],_xlfn.SWITCH(Table2[[#This Row],[dir]],"FWD",Table2[[#This Row],[max]],"REV",-Table2[[#This Row],[min]])/1000,"")</f>
        <v/>
      </c>
      <c r="N1009" s="1" t="str" cm="1">
        <f t="array" ref="N1009">IF(Table2[[#This Row],[In GSM?]],_xlfn.SWITCH(Table2[[#This Row],[dir]],"FWD",Table2[[#This Row],[min]],"REV",-Table2[[#This Row],[max]])/1000,"")</f>
        <v/>
      </c>
      <c r="V1009" s="5"/>
    </row>
    <row r="1010" spans="1:22" ht="17" x14ac:dyDescent="0.25">
      <c r="A1010" t="s">
        <v>2111</v>
      </c>
      <c r="B1010">
        <v>-6.4552758116305498</v>
      </c>
      <c r="C1010">
        <v>0</v>
      </c>
      <c r="E1010" s="5" t="s">
        <v>768</v>
      </c>
      <c r="F1010" s="1" t="str">
        <f t="shared" si="45"/>
        <v>PROWASTE-rt4416</v>
      </c>
      <c r="G1010" s="1">
        <f t="shared" si="46"/>
        <v>0</v>
      </c>
      <c r="H1010" s="1">
        <f t="shared" si="47"/>
        <v>0</v>
      </c>
      <c r="I1010" s="1" t="b">
        <f>OR(LEFT(Table2[[#This Row],[rxn]],4)="RXN-",Table2[[#This Row],[rxn]]="BIOSYN-BIODILAERO")</f>
        <v>0</v>
      </c>
      <c r="J1010" s="1" t="str">
        <f>IF(Table2[[#This Row],[In GSM?]],_xlfn.TEXTAFTER(Table2[[#This Row],[rxn]],"RXN-",,,,"BIOMASS_RT_CLIM"),"")</f>
        <v/>
      </c>
      <c r="K1010" s="1" t="str">
        <f>IF(Table2[[#This Row],[In GSM?]],_xlfn.TEXTBEFORE(SUBSTITUTE(Table2[[#This Row],[rxn name]],"_REV-","_FWD-"),"_FWD-",,,,Table2[[#This Row],[rxn name]]),"")</f>
        <v/>
      </c>
      <c r="L1010" s="1" t="str">
        <f>IF(Table2[[#This Row],[In GSM?]],_xlfn.TEXTBEFORE(_xlfn.TEXTAFTER(Table2[[#This Row],[rxn name]],Table2[[#This Row],[b4 FWD/REV]]&amp;"_",,,,"FWD"),"-",,,,"FWD"),"")</f>
        <v/>
      </c>
      <c r="M1010" s="1" t="str" cm="1">
        <f t="array" ref="M1010">IF(Table2[[#This Row],[In GSM?]],_xlfn.SWITCH(Table2[[#This Row],[dir]],"FWD",Table2[[#This Row],[max]],"REV",-Table2[[#This Row],[min]])/1000,"")</f>
        <v/>
      </c>
      <c r="N1010" s="1" t="str" cm="1">
        <f t="array" ref="N1010">IF(Table2[[#This Row],[In GSM?]],_xlfn.SWITCH(Table2[[#This Row],[dir]],"FWD",Table2[[#This Row],[min]],"REV",-Table2[[#This Row],[max]])/1000,"")</f>
        <v/>
      </c>
      <c r="V1010" s="5"/>
    </row>
    <row r="1011" spans="1:22" ht="17" x14ac:dyDescent="0.25">
      <c r="A1011" t="s">
        <v>2112</v>
      </c>
      <c r="B1011">
        <v>0</v>
      </c>
      <c r="C1011">
        <v>0</v>
      </c>
      <c r="E1011" s="5" t="s">
        <v>769</v>
      </c>
      <c r="F1011" s="1" t="str">
        <f t="shared" si="45"/>
        <v>PROWASTE-rt4419</v>
      </c>
      <c r="G1011" s="1">
        <f t="shared" si="46"/>
        <v>0</v>
      </c>
      <c r="H1011" s="1">
        <f t="shared" si="47"/>
        <v>0</v>
      </c>
      <c r="I1011" s="1" t="b">
        <f>OR(LEFT(Table2[[#This Row],[rxn]],4)="RXN-",Table2[[#This Row],[rxn]]="BIOSYN-BIODILAERO")</f>
        <v>0</v>
      </c>
      <c r="J1011" s="1" t="str">
        <f>IF(Table2[[#This Row],[In GSM?]],_xlfn.TEXTAFTER(Table2[[#This Row],[rxn]],"RXN-",,,,"BIOMASS_RT_CLIM"),"")</f>
        <v/>
      </c>
      <c r="K1011" s="1" t="str">
        <f>IF(Table2[[#This Row],[In GSM?]],_xlfn.TEXTBEFORE(SUBSTITUTE(Table2[[#This Row],[rxn name]],"_REV-","_FWD-"),"_FWD-",,,,Table2[[#This Row],[rxn name]]),"")</f>
        <v/>
      </c>
      <c r="L1011" s="1" t="str">
        <f>IF(Table2[[#This Row],[In GSM?]],_xlfn.TEXTBEFORE(_xlfn.TEXTAFTER(Table2[[#This Row],[rxn name]],Table2[[#This Row],[b4 FWD/REV]]&amp;"_",,,,"FWD"),"-",,,,"FWD"),"")</f>
        <v/>
      </c>
      <c r="M1011" s="1" t="str" cm="1">
        <f t="array" ref="M1011">IF(Table2[[#This Row],[In GSM?]],_xlfn.SWITCH(Table2[[#This Row],[dir]],"FWD",Table2[[#This Row],[max]],"REV",-Table2[[#This Row],[min]])/1000,"")</f>
        <v/>
      </c>
      <c r="N1011" s="1" t="str" cm="1">
        <f t="array" ref="N1011">IF(Table2[[#This Row],[In GSM?]],_xlfn.SWITCH(Table2[[#This Row],[dir]],"FWD",Table2[[#This Row],[min]],"REV",-Table2[[#This Row],[max]])/1000,"")</f>
        <v/>
      </c>
      <c r="V1011" s="5"/>
    </row>
    <row r="1012" spans="1:22" ht="17" x14ac:dyDescent="0.25">
      <c r="A1012" t="s">
        <v>2113</v>
      </c>
      <c r="B1012">
        <v>0</v>
      </c>
      <c r="C1012">
        <v>6.4552758116304796</v>
      </c>
      <c r="E1012" s="5" t="s">
        <v>770</v>
      </c>
      <c r="F1012" s="1" t="str">
        <f t="shared" si="45"/>
        <v>PROWASTE-rt4427</v>
      </c>
      <c r="G1012" s="1">
        <f t="shared" si="46"/>
        <v>0</v>
      </c>
      <c r="H1012" s="1">
        <f t="shared" si="47"/>
        <v>0</v>
      </c>
      <c r="I1012" s="1" t="b">
        <f>OR(LEFT(Table2[[#This Row],[rxn]],4)="RXN-",Table2[[#This Row],[rxn]]="BIOSYN-BIODILAERO")</f>
        <v>0</v>
      </c>
      <c r="J1012" s="1" t="str">
        <f>IF(Table2[[#This Row],[In GSM?]],_xlfn.TEXTAFTER(Table2[[#This Row],[rxn]],"RXN-",,,,"BIOMASS_RT_CLIM"),"")</f>
        <v/>
      </c>
      <c r="K1012" s="1" t="str">
        <f>IF(Table2[[#This Row],[In GSM?]],_xlfn.TEXTBEFORE(SUBSTITUTE(Table2[[#This Row],[rxn name]],"_REV-","_FWD-"),"_FWD-",,,,Table2[[#This Row],[rxn name]]),"")</f>
        <v/>
      </c>
      <c r="L1012" s="1" t="str">
        <f>IF(Table2[[#This Row],[In GSM?]],_xlfn.TEXTBEFORE(_xlfn.TEXTAFTER(Table2[[#This Row],[rxn name]],Table2[[#This Row],[b4 FWD/REV]]&amp;"_",,,,"FWD"),"-",,,,"FWD"),"")</f>
        <v/>
      </c>
      <c r="M1012" s="1" t="str" cm="1">
        <f t="array" ref="M1012">IF(Table2[[#This Row],[In GSM?]],_xlfn.SWITCH(Table2[[#This Row],[dir]],"FWD",Table2[[#This Row],[max]],"REV",-Table2[[#This Row],[min]])/1000,"")</f>
        <v/>
      </c>
      <c r="N1012" s="1" t="str" cm="1">
        <f t="array" ref="N1012">IF(Table2[[#This Row],[In GSM?]],_xlfn.SWITCH(Table2[[#This Row],[dir]],"FWD",Table2[[#This Row],[min]],"REV",-Table2[[#This Row],[max]])/1000,"")</f>
        <v/>
      </c>
      <c r="V1012" s="5"/>
    </row>
    <row r="1013" spans="1:22" ht="17" x14ac:dyDescent="0.25">
      <c r="A1013" t="s">
        <v>2114</v>
      </c>
      <c r="B1013">
        <v>0</v>
      </c>
      <c r="C1013">
        <v>0</v>
      </c>
      <c r="E1013" s="5" t="s">
        <v>771</v>
      </c>
      <c r="F1013" s="1" t="str">
        <f t="shared" si="45"/>
        <v>PROWASTE-rt4445</v>
      </c>
      <c r="G1013" s="1">
        <f t="shared" si="46"/>
        <v>0</v>
      </c>
      <c r="H1013" s="1">
        <f t="shared" si="47"/>
        <v>0</v>
      </c>
      <c r="I1013" s="1" t="b">
        <f>OR(LEFT(Table2[[#This Row],[rxn]],4)="RXN-",Table2[[#This Row],[rxn]]="BIOSYN-BIODILAERO")</f>
        <v>0</v>
      </c>
      <c r="J1013" s="1" t="str">
        <f>IF(Table2[[#This Row],[In GSM?]],_xlfn.TEXTAFTER(Table2[[#This Row],[rxn]],"RXN-",,,,"BIOMASS_RT_CLIM"),"")</f>
        <v/>
      </c>
      <c r="K1013" s="1" t="str">
        <f>IF(Table2[[#This Row],[In GSM?]],_xlfn.TEXTBEFORE(SUBSTITUTE(Table2[[#This Row],[rxn name]],"_REV-","_FWD-"),"_FWD-",,,,Table2[[#This Row],[rxn name]]),"")</f>
        <v/>
      </c>
      <c r="L1013" s="1" t="str">
        <f>IF(Table2[[#This Row],[In GSM?]],_xlfn.TEXTBEFORE(_xlfn.TEXTAFTER(Table2[[#This Row],[rxn name]],Table2[[#This Row],[b4 FWD/REV]]&amp;"_",,,,"FWD"),"-",,,,"FWD"),"")</f>
        <v/>
      </c>
      <c r="M1013" s="1" t="str" cm="1">
        <f t="array" ref="M1013">IF(Table2[[#This Row],[In GSM?]],_xlfn.SWITCH(Table2[[#This Row],[dir]],"FWD",Table2[[#This Row],[max]],"REV",-Table2[[#This Row],[min]])/1000,"")</f>
        <v/>
      </c>
      <c r="N1013" s="1" t="str" cm="1">
        <f t="array" ref="N1013">IF(Table2[[#This Row],[In GSM?]],_xlfn.SWITCH(Table2[[#This Row],[dir]],"FWD",Table2[[#This Row],[min]],"REV",-Table2[[#This Row],[max]])/1000,"")</f>
        <v/>
      </c>
      <c r="V1013" s="5"/>
    </row>
    <row r="1014" spans="1:22" ht="17" x14ac:dyDescent="0.25">
      <c r="A1014" t="s">
        <v>2115</v>
      </c>
      <c r="B1014">
        <v>1.9115199999999999E-2</v>
      </c>
      <c r="C1014">
        <v>1.9115199999999999E-2</v>
      </c>
      <c r="E1014" s="5" t="s">
        <v>772</v>
      </c>
      <c r="F1014" s="1" t="str">
        <f t="shared" si="45"/>
        <v>PROWASTE-rt4453</v>
      </c>
      <c r="G1014" s="1">
        <f t="shared" si="46"/>
        <v>0</v>
      </c>
      <c r="H1014" s="1">
        <f t="shared" si="47"/>
        <v>0</v>
      </c>
      <c r="I1014" s="1" t="b">
        <f>OR(LEFT(Table2[[#This Row],[rxn]],4)="RXN-",Table2[[#This Row],[rxn]]="BIOSYN-BIODILAERO")</f>
        <v>0</v>
      </c>
      <c r="J1014" s="1" t="str">
        <f>IF(Table2[[#This Row],[In GSM?]],_xlfn.TEXTAFTER(Table2[[#This Row],[rxn]],"RXN-",,,,"BIOMASS_RT_CLIM"),"")</f>
        <v/>
      </c>
      <c r="K1014" s="1" t="str">
        <f>IF(Table2[[#This Row],[In GSM?]],_xlfn.TEXTBEFORE(SUBSTITUTE(Table2[[#This Row],[rxn name]],"_REV-","_FWD-"),"_FWD-",,,,Table2[[#This Row],[rxn name]]),"")</f>
        <v/>
      </c>
      <c r="L1014" s="1" t="str">
        <f>IF(Table2[[#This Row],[In GSM?]],_xlfn.TEXTBEFORE(_xlfn.TEXTAFTER(Table2[[#This Row],[rxn name]],Table2[[#This Row],[b4 FWD/REV]]&amp;"_",,,,"FWD"),"-",,,,"FWD"),"")</f>
        <v/>
      </c>
      <c r="M1014" s="1" t="str" cm="1">
        <f t="array" ref="M1014">IF(Table2[[#This Row],[In GSM?]],_xlfn.SWITCH(Table2[[#This Row],[dir]],"FWD",Table2[[#This Row],[max]],"REV",-Table2[[#This Row],[min]])/1000,"")</f>
        <v/>
      </c>
      <c r="N1014" s="1" t="str" cm="1">
        <f t="array" ref="N1014">IF(Table2[[#This Row],[In GSM?]],_xlfn.SWITCH(Table2[[#This Row],[dir]],"FWD",Table2[[#This Row],[min]],"REV",-Table2[[#This Row],[max]])/1000,"")</f>
        <v/>
      </c>
      <c r="V1014" s="5"/>
    </row>
    <row r="1015" spans="1:22" ht="17" x14ac:dyDescent="0.25">
      <c r="A1015" t="s">
        <v>2116</v>
      </c>
      <c r="B1015">
        <v>0</v>
      </c>
      <c r="C1015">
        <v>0</v>
      </c>
      <c r="E1015" s="5" t="s">
        <v>773</v>
      </c>
      <c r="F1015" s="1" t="str">
        <f t="shared" si="45"/>
        <v>PROWASTE-rt4454</v>
      </c>
      <c r="G1015" s="1">
        <f t="shared" si="46"/>
        <v>0</v>
      </c>
      <c r="H1015" s="1">
        <f t="shared" si="47"/>
        <v>0</v>
      </c>
      <c r="I1015" s="1" t="b">
        <f>OR(LEFT(Table2[[#This Row],[rxn]],4)="RXN-",Table2[[#This Row],[rxn]]="BIOSYN-BIODILAERO")</f>
        <v>0</v>
      </c>
      <c r="J1015" s="1" t="str">
        <f>IF(Table2[[#This Row],[In GSM?]],_xlfn.TEXTAFTER(Table2[[#This Row],[rxn]],"RXN-",,,,"BIOMASS_RT_CLIM"),"")</f>
        <v/>
      </c>
      <c r="K1015" s="1" t="str">
        <f>IF(Table2[[#This Row],[In GSM?]],_xlfn.TEXTBEFORE(SUBSTITUTE(Table2[[#This Row],[rxn name]],"_REV-","_FWD-"),"_FWD-",,,,Table2[[#This Row],[rxn name]]),"")</f>
        <v/>
      </c>
      <c r="L1015" s="1" t="str">
        <f>IF(Table2[[#This Row],[In GSM?]],_xlfn.TEXTBEFORE(_xlfn.TEXTAFTER(Table2[[#This Row],[rxn name]],Table2[[#This Row],[b4 FWD/REV]]&amp;"_",,,,"FWD"),"-",,,,"FWD"),"")</f>
        <v/>
      </c>
      <c r="M1015" s="1" t="str" cm="1">
        <f t="array" ref="M1015">IF(Table2[[#This Row],[In GSM?]],_xlfn.SWITCH(Table2[[#This Row],[dir]],"FWD",Table2[[#This Row],[max]],"REV",-Table2[[#This Row],[min]])/1000,"")</f>
        <v/>
      </c>
      <c r="N1015" s="1" t="str" cm="1">
        <f t="array" ref="N1015">IF(Table2[[#This Row],[In GSM?]],_xlfn.SWITCH(Table2[[#This Row],[dir]],"FWD",Table2[[#This Row],[min]],"REV",-Table2[[#This Row],[max]])/1000,"")</f>
        <v/>
      </c>
      <c r="V1015" s="5"/>
    </row>
    <row r="1016" spans="1:22" ht="17" x14ac:dyDescent="0.25">
      <c r="A1016" t="s">
        <v>2117</v>
      </c>
      <c r="B1016">
        <v>1.9115199999999999E-2</v>
      </c>
      <c r="C1016">
        <v>1.9115199999999999E-2</v>
      </c>
      <c r="E1016" s="5" t="s">
        <v>774</v>
      </c>
      <c r="F1016" s="1" t="str">
        <f t="shared" si="45"/>
        <v>PROWASTE-rt4475</v>
      </c>
      <c r="G1016" s="1">
        <f t="shared" si="46"/>
        <v>0</v>
      </c>
      <c r="H1016" s="1">
        <f t="shared" si="47"/>
        <v>0</v>
      </c>
      <c r="I1016" s="1" t="b">
        <f>OR(LEFT(Table2[[#This Row],[rxn]],4)="RXN-",Table2[[#This Row],[rxn]]="BIOSYN-BIODILAERO")</f>
        <v>0</v>
      </c>
      <c r="J1016" s="1" t="str">
        <f>IF(Table2[[#This Row],[In GSM?]],_xlfn.TEXTAFTER(Table2[[#This Row],[rxn]],"RXN-",,,,"BIOMASS_RT_CLIM"),"")</f>
        <v/>
      </c>
      <c r="K1016" s="1" t="str">
        <f>IF(Table2[[#This Row],[In GSM?]],_xlfn.TEXTBEFORE(SUBSTITUTE(Table2[[#This Row],[rxn name]],"_REV-","_FWD-"),"_FWD-",,,,Table2[[#This Row],[rxn name]]),"")</f>
        <v/>
      </c>
      <c r="L1016" s="1" t="str">
        <f>IF(Table2[[#This Row],[In GSM?]],_xlfn.TEXTBEFORE(_xlfn.TEXTAFTER(Table2[[#This Row],[rxn name]],Table2[[#This Row],[b4 FWD/REV]]&amp;"_",,,,"FWD"),"-",,,,"FWD"),"")</f>
        <v/>
      </c>
      <c r="M1016" s="1" t="str" cm="1">
        <f t="array" ref="M1016">IF(Table2[[#This Row],[In GSM?]],_xlfn.SWITCH(Table2[[#This Row],[dir]],"FWD",Table2[[#This Row],[max]],"REV",-Table2[[#This Row],[min]])/1000,"")</f>
        <v/>
      </c>
      <c r="N1016" s="1" t="str" cm="1">
        <f t="array" ref="N1016">IF(Table2[[#This Row],[In GSM?]],_xlfn.SWITCH(Table2[[#This Row],[dir]],"FWD",Table2[[#This Row],[min]],"REV",-Table2[[#This Row],[max]])/1000,"")</f>
        <v/>
      </c>
      <c r="V1016" s="5"/>
    </row>
    <row r="1017" spans="1:22" ht="17" x14ac:dyDescent="0.25">
      <c r="A1017" t="s">
        <v>2118</v>
      </c>
      <c r="B1017">
        <v>-105.154876725075</v>
      </c>
      <c r="C1017">
        <v>0</v>
      </c>
      <c r="E1017" s="5" t="s">
        <v>775</v>
      </c>
      <c r="F1017" s="1" t="str">
        <f t="shared" si="45"/>
        <v>PROWASTE-rt4487_c</v>
      </c>
      <c r="G1017" s="1">
        <f t="shared" si="46"/>
        <v>0</v>
      </c>
      <c r="H1017" s="1">
        <f t="shared" si="47"/>
        <v>0</v>
      </c>
      <c r="I1017" s="1" t="b">
        <f>OR(LEFT(Table2[[#This Row],[rxn]],4)="RXN-",Table2[[#This Row],[rxn]]="BIOSYN-BIODILAERO")</f>
        <v>0</v>
      </c>
      <c r="J1017" s="1" t="str">
        <f>IF(Table2[[#This Row],[In GSM?]],_xlfn.TEXTAFTER(Table2[[#This Row],[rxn]],"RXN-",,,,"BIOMASS_RT_CLIM"),"")</f>
        <v/>
      </c>
      <c r="K1017" s="1" t="str">
        <f>IF(Table2[[#This Row],[In GSM?]],_xlfn.TEXTBEFORE(SUBSTITUTE(Table2[[#This Row],[rxn name]],"_REV-","_FWD-"),"_FWD-",,,,Table2[[#This Row],[rxn name]]),"")</f>
        <v/>
      </c>
      <c r="L1017" s="1" t="str">
        <f>IF(Table2[[#This Row],[In GSM?]],_xlfn.TEXTBEFORE(_xlfn.TEXTAFTER(Table2[[#This Row],[rxn name]],Table2[[#This Row],[b4 FWD/REV]]&amp;"_",,,,"FWD"),"-",,,,"FWD"),"")</f>
        <v/>
      </c>
      <c r="M1017" s="1" t="str" cm="1">
        <f t="array" ref="M1017">IF(Table2[[#This Row],[In GSM?]],_xlfn.SWITCH(Table2[[#This Row],[dir]],"FWD",Table2[[#This Row],[max]],"REV",-Table2[[#This Row],[min]])/1000,"")</f>
        <v/>
      </c>
      <c r="N1017" s="1" t="str" cm="1">
        <f t="array" ref="N1017">IF(Table2[[#This Row],[In GSM?]],_xlfn.SWITCH(Table2[[#This Row],[dir]],"FWD",Table2[[#This Row],[min]],"REV",-Table2[[#This Row],[max]])/1000,"")</f>
        <v/>
      </c>
      <c r="V1017" s="5"/>
    </row>
    <row r="1018" spans="1:22" ht="17" x14ac:dyDescent="0.25">
      <c r="A1018" t="s">
        <v>2119</v>
      </c>
      <c r="B1018">
        <v>0</v>
      </c>
      <c r="C1018">
        <v>0</v>
      </c>
      <c r="E1018" s="5" t="s">
        <v>776</v>
      </c>
      <c r="F1018" s="1" t="str">
        <f t="shared" si="45"/>
        <v>PROWASTE-rt4487_n</v>
      </c>
      <c r="G1018" s="1">
        <f t="shared" si="46"/>
        <v>0</v>
      </c>
      <c r="H1018" s="1">
        <f t="shared" si="47"/>
        <v>0</v>
      </c>
      <c r="I1018" s="1" t="b">
        <f>OR(LEFT(Table2[[#This Row],[rxn]],4)="RXN-",Table2[[#This Row],[rxn]]="BIOSYN-BIODILAERO")</f>
        <v>0</v>
      </c>
      <c r="J1018" s="1" t="str">
        <f>IF(Table2[[#This Row],[In GSM?]],_xlfn.TEXTAFTER(Table2[[#This Row],[rxn]],"RXN-",,,,"BIOMASS_RT_CLIM"),"")</f>
        <v/>
      </c>
      <c r="K1018" s="1" t="str">
        <f>IF(Table2[[#This Row],[In GSM?]],_xlfn.TEXTBEFORE(SUBSTITUTE(Table2[[#This Row],[rxn name]],"_REV-","_FWD-"),"_FWD-",,,,Table2[[#This Row],[rxn name]]),"")</f>
        <v/>
      </c>
      <c r="L1018" s="1" t="str">
        <f>IF(Table2[[#This Row],[In GSM?]],_xlfn.TEXTBEFORE(_xlfn.TEXTAFTER(Table2[[#This Row],[rxn name]],Table2[[#This Row],[b4 FWD/REV]]&amp;"_",,,,"FWD"),"-",,,,"FWD"),"")</f>
        <v/>
      </c>
      <c r="M1018" s="1" t="str" cm="1">
        <f t="array" ref="M1018">IF(Table2[[#This Row],[In GSM?]],_xlfn.SWITCH(Table2[[#This Row],[dir]],"FWD",Table2[[#This Row],[max]],"REV",-Table2[[#This Row],[min]])/1000,"")</f>
        <v/>
      </c>
      <c r="N1018" s="1" t="str" cm="1">
        <f t="array" ref="N1018">IF(Table2[[#This Row],[In GSM?]],_xlfn.SWITCH(Table2[[#This Row],[dir]],"FWD",Table2[[#This Row],[min]],"REV",-Table2[[#This Row],[max]])/1000,"")</f>
        <v/>
      </c>
      <c r="V1018" s="5"/>
    </row>
    <row r="1019" spans="1:22" ht="17" x14ac:dyDescent="0.25">
      <c r="A1019" t="s">
        <v>2120</v>
      </c>
      <c r="B1019">
        <v>0</v>
      </c>
      <c r="C1019">
        <v>0</v>
      </c>
      <c r="E1019" s="5" t="s">
        <v>777</v>
      </c>
      <c r="F1019" s="1" t="str">
        <f t="shared" si="45"/>
        <v>PROWASTE-rt4499</v>
      </c>
      <c r="G1019" s="1">
        <f t="shared" si="46"/>
        <v>0</v>
      </c>
      <c r="H1019" s="1">
        <f t="shared" si="47"/>
        <v>0</v>
      </c>
      <c r="I1019" s="1" t="b">
        <f>OR(LEFT(Table2[[#This Row],[rxn]],4)="RXN-",Table2[[#This Row],[rxn]]="BIOSYN-BIODILAERO")</f>
        <v>0</v>
      </c>
      <c r="J1019" s="1" t="str">
        <f>IF(Table2[[#This Row],[In GSM?]],_xlfn.TEXTAFTER(Table2[[#This Row],[rxn]],"RXN-",,,,"BIOMASS_RT_CLIM"),"")</f>
        <v/>
      </c>
      <c r="K1019" s="1" t="str">
        <f>IF(Table2[[#This Row],[In GSM?]],_xlfn.TEXTBEFORE(SUBSTITUTE(Table2[[#This Row],[rxn name]],"_REV-","_FWD-"),"_FWD-",,,,Table2[[#This Row],[rxn name]]),"")</f>
        <v/>
      </c>
      <c r="L1019" s="1" t="str">
        <f>IF(Table2[[#This Row],[In GSM?]],_xlfn.TEXTBEFORE(_xlfn.TEXTAFTER(Table2[[#This Row],[rxn name]],Table2[[#This Row],[b4 FWD/REV]]&amp;"_",,,,"FWD"),"-",,,,"FWD"),"")</f>
        <v/>
      </c>
      <c r="M1019" s="1" t="str" cm="1">
        <f t="array" ref="M1019">IF(Table2[[#This Row],[In GSM?]],_xlfn.SWITCH(Table2[[#This Row],[dir]],"FWD",Table2[[#This Row],[max]],"REV",-Table2[[#This Row],[min]])/1000,"")</f>
        <v/>
      </c>
      <c r="N1019" s="1" t="str" cm="1">
        <f t="array" ref="N1019">IF(Table2[[#This Row],[In GSM?]],_xlfn.SWITCH(Table2[[#This Row],[dir]],"FWD",Table2[[#This Row],[min]],"REV",-Table2[[#This Row],[max]])/1000,"")</f>
        <v/>
      </c>
      <c r="V1019" s="5"/>
    </row>
    <row r="1020" spans="1:22" ht="17" x14ac:dyDescent="0.25">
      <c r="A1020" t="s">
        <v>2121</v>
      </c>
      <c r="B1020">
        <v>0</v>
      </c>
      <c r="C1020">
        <v>6.5019616147733004</v>
      </c>
      <c r="E1020" s="5" t="s">
        <v>778</v>
      </c>
      <c r="F1020" s="1" t="str">
        <f t="shared" si="45"/>
        <v>PROWASTE-rt4502</v>
      </c>
      <c r="G1020" s="1">
        <f t="shared" si="46"/>
        <v>0</v>
      </c>
      <c r="H1020" s="1">
        <f t="shared" si="47"/>
        <v>0</v>
      </c>
      <c r="I1020" s="1" t="b">
        <f>OR(LEFT(Table2[[#This Row],[rxn]],4)="RXN-",Table2[[#This Row],[rxn]]="BIOSYN-BIODILAERO")</f>
        <v>0</v>
      </c>
      <c r="J1020" s="1" t="str">
        <f>IF(Table2[[#This Row],[In GSM?]],_xlfn.TEXTAFTER(Table2[[#This Row],[rxn]],"RXN-",,,,"BIOMASS_RT_CLIM"),"")</f>
        <v/>
      </c>
      <c r="K1020" s="1" t="str">
        <f>IF(Table2[[#This Row],[In GSM?]],_xlfn.TEXTBEFORE(SUBSTITUTE(Table2[[#This Row],[rxn name]],"_REV-","_FWD-"),"_FWD-",,,,Table2[[#This Row],[rxn name]]),"")</f>
        <v/>
      </c>
      <c r="L1020" s="1" t="str">
        <f>IF(Table2[[#This Row],[In GSM?]],_xlfn.TEXTBEFORE(_xlfn.TEXTAFTER(Table2[[#This Row],[rxn name]],Table2[[#This Row],[b4 FWD/REV]]&amp;"_",,,,"FWD"),"-",,,,"FWD"),"")</f>
        <v/>
      </c>
      <c r="M1020" s="1" t="str" cm="1">
        <f t="array" ref="M1020">IF(Table2[[#This Row],[In GSM?]],_xlfn.SWITCH(Table2[[#This Row],[dir]],"FWD",Table2[[#This Row],[max]],"REV",-Table2[[#This Row],[min]])/1000,"")</f>
        <v/>
      </c>
      <c r="N1020" s="1" t="str" cm="1">
        <f t="array" ref="N1020">IF(Table2[[#This Row],[In GSM?]],_xlfn.SWITCH(Table2[[#This Row],[dir]],"FWD",Table2[[#This Row],[min]],"REV",-Table2[[#This Row],[max]])/1000,"")</f>
        <v/>
      </c>
      <c r="V1020" s="5"/>
    </row>
    <row r="1021" spans="1:22" ht="17" x14ac:dyDescent="0.25">
      <c r="A1021" t="s">
        <v>2122</v>
      </c>
      <c r="B1021">
        <v>0</v>
      </c>
      <c r="C1021">
        <v>50.261724962534799</v>
      </c>
      <c r="E1021" s="5" t="s">
        <v>779</v>
      </c>
      <c r="F1021" s="1" t="str">
        <f t="shared" si="45"/>
        <v>PROWASTE-rt4513_mm</v>
      </c>
      <c r="G1021" s="1">
        <f t="shared" si="46"/>
        <v>0</v>
      </c>
      <c r="H1021" s="1">
        <f t="shared" si="47"/>
        <v>0</v>
      </c>
      <c r="I1021" s="1" t="b">
        <f>OR(LEFT(Table2[[#This Row],[rxn]],4)="RXN-",Table2[[#This Row],[rxn]]="BIOSYN-BIODILAERO")</f>
        <v>0</v>
      </c>
      <c r="J1021" s="1" t="str">
        <f>IF(Table2[[#This Row],[In GSM?]],_xlfn.TEXTAFTER(Table2[[#This Row],[rxn]],"RXN-",,,,"BIOMASS_RT_CLIM"),"")</f>
        <v/>
      </c>
      <c r="K1021" s="1" t="str">
        <f>IF(Table2[[#This Row],[In GSM?]],_xlfn.TEXTBEFORE(SUBSTITUTE(Table2[[#This Row],[rxn name]],"_REV-","_FWD-"),"_FWD-",,,,Table2[[#This Row],[rxn name]]),"")</f>
        <v/>
      </c>
      <c r="L1021" s="1" t="str">
        <f>IF(Table2[[#This Row],[In GSM?]],_xlfn.TEXTBEFORE(_xlfn.TEXTAFTER(Table2[[#This Row],[rxn name]],Table2[[#This Row],[b4 FWD/REV]]&amp;"_",,,,"FWD"),"-",,,,"FWD"),"")</f>
        <v/>
      </c>
      <c r="M1021" s="1" t="str" cm="1">
        <f t="array" ref="M1021">IF(Table2[[#This Row],[In GSM?]],_xlfn.SWITCH(Table2[[#This Row],[dir]],"FWD",Table2[[#This Row],[max]],"REV",-Table2[[#This Row],[min]])/1000,"")</f>
        <v/>
      </c>
      <c r="N1021" s="1" t="str" cm="1">
        <f t="array" ref="N1021">IF(Table2[[#This Row],[In GSM?]],_xlfn.SWITCH(Table2[[#This Row],[dir]],"FWD",Table2[[#This Row],[min]],"REV",-Table2[[#This Row],[max]])/1000,"")</f>
        <v/>
      </c>
      <c r="V1021" s="5"/>
    </row>
    <row r="1022" spans="1:22" ht="17" x14ac:dyDescent="0.25">
      <c r="A1022" t="s">
        <v>2123</v>
      </c>
      <c r="B1022">
        <v>0</v>
      </c>
      <c r="C1022">
        <v>12.910551623260901</v>
      </c>
      <c r="E1022" s="5" t="s">
        <v>780</v>
      </c>
      <c r="F1022" s="1" t="str">
        <f t="shared" si="45"/>
        <v>PROWASTE-rt4513_rm</v>
      </c>
      <c r="G1022" s="1">
        <f t="shared" si="46"/>
        <v>0</v>
      </c>
      <c r="H1022" s="1">
        <f t="shared" si="47"/>
        <v>0</v>
      </c>
      <c r="I1022" s="1" t="b">
        <f>OR(LEFT(Table2[[#This Row],[rxn]],4)="RXN-",Table2[[#This Row],[rxn]]="BIOSYN-BIODILAERO")</f>
        <v>0</v>
      </c>
      <c r="J1022" s="1" t="str">
        <f>IF(Table2[[#This Row],[In GSM?]],_xlfn.TEXTAFTER(Table2[[#This Row],[rxn]],"RXN-",,,,"BIOMASS_RT_CLIM"),"")</f>
        <v/>
      </c>
      <c r="K1022" s="1" t="str">
        <f>IF(Table2[[#This Row],[In GSM?]],_xlfn.TEXTBEFORE(SUBSTITUTE(Table2[[#This Row],[rxn name]],"_REV-","_FWD-"),"_FWD-",,,,Table2[[#This Row],[rxn name]]),"")</f>
        <v/>
      </c>
      <c r="L1022" s="1" t="str">
        <f>IF(Table2[[#This Row],[In GSM?]],_xlfn.TEXTBEFORE(_xlfn.TEXTAFTER(Table2[[#This Row],[rxn name]],Table2[[#This Row],[b4 FWD/REV]]&amp;"_",,,,"FWD"),"-",,,,"FWD"),"")</f>
        <v/>
      </c>
      <c r="M1022" s="1" t="str" cm="1">
        <f t="array" ref="M1022">IF(Table2[[#This Row],[In GSM?]],_xlfn.SWITCH(Table2[[#This Row],[dir]],"FWD",Table2[[#This Row],[max]],"REV",-Table2[[#This Row],[min]])/1000,"")</f>
        <v/>
      </c>
      <c r="N1022" s="1" t="str" cm="1">
        <f t="array" ref="N1022">IF(Table2[[#This Row],[In GSM?]],_xlfn.SWITCH(Table2[[#This Row],[dir]],"FWD",Table2[[#This Row],[min]],"REV",-Table2[[#This Row],[max]])/1000,"")</f>
        <v/>
      </c>
      <c r="V1022" s="5"/>
    </row>
    <row r="1023" spans="1:22" ht="17" x14ac:dyDescent="0.25">
      <c r="A1023" t="s">
        <v>2124</v>
      </c>
      <c r="B1023">
        <v>-16.2763551710919</v>
      </c>
      <c r="C1023">
        <v>45.526954819467697</v>
      </c>
      <c r="E1023" s="5" t="s">
        <v>781</v>
      </c>
      <c r="F1023" s="1" t="str">
        <f t="shared" si="45"/>
        <v>PROWASTE-rt4526</v>
      </c>
      <c r="G1023" s="1">
        <f t="shared" si="46"/>
        <v>0</v>
      </c>
      <c r="H1023" s="1">
        <f t="shared" si="47"/>
        <v>0</v>
      </c>
      <c r="I1023" s="1" t="b">
        <f>OR(LEFT(Table2[[#This Row],[rxn]],4)="RXN-",Table2[[#This Row],[rxn]]="BIOSYN-BIODILAERO")</f>
        <v>0</v>
      </c>
      <c r="J1023" s="1" t="str">
        <f>IF(Table2[[#This Row],[In GSM?]],_xlfn.TEXTAFTER(Table2[[#This Row],[rxn]],"RXN-",,,,"BIOMASS_RT_CLIM"),"")</f>
        <v/>
      </c>
      <c r="K1023" s="1" t="str">
        <f>IF(Table2[[#This Row],[In GSM?]],_xlfn.TEXTBEFORE(SUBSTITUTE(Table2[[#This Row],[rxn name]],"_REV-","_FWD-"),"_FWD-",,,,Table2[[#This Row],[rxn name]]),"")</f>
        <v/>
      </c>
      <c r="L1023" s="1" t="str">
        <f>IF(Table2[[#This Row],[In GSM?]],_xlfn.TEXTBEFORE(_xlfn.TEXTAFTER(Table2[[#This Row],[rxn name]],Table2[[#This Row],[b4 FWD/REV]]&amp;"_",,,,"FWD"),"-",,,,"FWD"),"")</f>
        <v/>
      </c>
      <c r="M1023" s="1" t="str" cm="1">
        <f t="array" ref="M1023">IF(Table2[[#This Row],[In GSM?]],_xlfn.SWITCH(Table2[[#This Row],[dir]],"FWD",Table2[[#This Row],[max]],"REV",-Table2[[#This Row],[min]])/1000,"")</f>
        <v/>
      </c>
      <c r="N1023" s="1" t="str" cm="1">
        <f t="array" ref="N1023">IF(Table2[[#This Row],[In GSM?]],_xlfn.SWITCH(Table2[[#This Row],[dir]],"FWD",Table2[[#This Row],[min]],"REV",-Table2[[#This Row],[max]])/1000,"")</f>
        <v/>
      </c>
      <c r="V1023" s="5"/>
    </row>
    <row r="1024" spans="1:22" ht="17" x14ac:dyDescent="0.25">
      <c r="A1024" t="s">
        <v>2125</v>
      </c>
      <c r="B1024" s="2">
        <v>-1.0000000000009999E-5</v>
      </c>
      <c r="C1024" s="2">
        <v>-9.9999999999961197E-6</v>
      </c>
      <c r="E1024" s="5" t="s">
        <v>782</v>
      </c>
      <c r="F1024" s="1" t="str">
        <f t="shared" si="45"/>
        <v>PROWASTE-rt4530</v>
      </c>
      <c r="G1024" s="1">
        <f t="shared" si="46"/>
        <v>0</v>
      </c>
      <c r="H1024" s="1">
        <f t="shared" si="47"/>
        <v>0</v>
      </c>
      <c r="I1024" s="1" t="b">
        <f>OR(LEFT(Table2[[#This Row],[rxn]],4)="RXN-",Table2[[#This Row],[rxn]]="BIOSYN-BIODILAERO")</f>
        <v>0</v>
      </c>
      <c r="J1024" s="1" t="str">
        <f>IF(Table2[[#This Row],[In GSM?]],_xlfn.TEXTAFTER(Table2[[#This Row],[rxn]],"RXN-",,,,"BIOMASS_RT_CLIM"),"")</f>
        <v/>
      </c>
      <c r="K1024" s="1" t="str">
        <f>IF(Table2[[#This Row],[In GSM?]],_xlfn.TEXTBEFORE(SUBSTITUTE(Table2[[#This Row],[rxn name]],"_REV-","_FWD-"),"_FWD-",,,,Table2[[#This Row],[rxn name]]),"")</f>
        <v/>
      </c>
      <c r="L1024" s="1" t="str">
        <f>IF(Table2[[#This Row],[In GSM?]],_xlfn.TEXTBEFORE(_xlfn.TEXTAFTER(Table2[[#This Row],[rxn name]],Table2[[#This Row],[b4 FWD/REV]]&amp;"_",,,,"FWD"),"-",,,,"FWD"),"")</f>
        <v/>
      </c>
      <c r="M1024" s="1" t="str" cm="1">
        <f t="array" ref="M1024">IF(Table2[[#This Row],[In GSM?]],_xlfn.SWITCH(Table2[[#This Row],[dir]],"FWD",Table2[[#This Row],[max]],"REV",-Table2[[#This Row],[min]])/1000,"")</f>
        <v/>
      </c>
      <c r="N1024" s="1" t="str" cm="1">
        <f t="array" ref="N1024">IF(Table2[[#This Row],[In GSM?]],_xlfn.SWITCH(Table2[[#This Row],[dir]],"FWD",Table2[[#This Row],[min]],"REV",-Table2[[#This Row],[max]])/1000,"")</f>
        <v/>
      </c>
      <c r="V1024" s="5"/>
    </row>
    <row r="1025" spans="1:22" ht="17" x14ac:dyDescent="0.25">
      <c r="A1025" t="s">
        <v>2126</v>
      </c>
      <c r="B1025" s="2">
        <v>-2.000000000001E-5</v>
      </c>
      <c r="C1025">
        <v>0</v>
      </c>
      <c r="E1025" s="5" t="s">
        <v>783</v>
      </c>
      <c r="F1025" s="1" t="str">
        <f t="shared" si="45"/>
        <v>PROWASTE-rt4534</v>
      </c>
      <c r="G1025" s="1">
        <f t="shared" si="46"/>
        <v>0</v>
      </c>
      <c r="H1025" s="1">
        <f t="shared" si="47"/>
        <v>0</v>
      </c>
      <c r="I1025" s="1" t="b">
        <f>OR(LEFT(Table2[[#This Row],[rxn]],4)="RXN-",Table2[[#This Row],[rxn]]="BIOSYN-BIODILAERO")</f>
        <v>0</v>
      </c>
      <c r="J1025" s="1" t="str">
        <f>IF(Table2[[#This Row],[In GSM?]],_xlfn.TEXTAFTER(Table2[[#This Row],[rxn]],"RXN-",,,,"BIOMASS_RT_CLIM"),"")</f>
        <v/>
      </c>
      <c r="K1025" s="1" t="str">
        <f>IF(Table2[[#This Row],[In GSM?]],_xlfn.TEXTBEFORE(SUBSTITUTE(Table2[[#This Row],[rxn name]],"_REV-","_FWD-"),"_FWD-",,,,Table2[[#This Row],[rxn name]]),"")</f>
        <v/>
      </c>
      <c r="L1025" s="1" t="str">
        <f>IF(Table2[[#This Row],[In GSM?]],_xlfn.TEXTBEFORE(_xlfn.TEXTAFTER(Table2[[#This Row],[rxn name]],Table2[[#This Row],[b4 FWD/REV]]&amp;"_",,,,"FWD"),"-",,,,"FWD"),"")</f>
        <v/>
      </c>
      <c r="M1025" s="1" t="str" cm="1">
        <f t="array" ref="M1025">IF(Table2[[#This Row],[In GSM?]],_xlfn.SWITCH(Table2[[#This Row],[dir]],"FWD",Table2[[#This Row],[max]],"REV",-Table2[[#This Row],[min]])/1000,"")</f>
        <v/>
      </c>
      <c r="N1025" s="1" t="str" cm="1">
        <f t="array" ref="N1025">IF(Table2[[#This Row],[In GSM?]],_xlfn.SWITCH(Table2[[#This Row],[dir]],"FWD",Table2[[#This Row],[min]],"REV",-Table2[[#This Row],[max]])/1000,"")</f>
        <v/>
      </c>
      <c r="V1025" s="5"/>
    </row>
    <row r="1026" spans="1:22" ht="17" x14ac:dyDescent="0.25">
      <c r="A1026" t="s">
        <v>2127</v>
      </c>
      <c r="B1026">
        <v>0</v>
      </c>
      <c r="C1026" s="2">
        <v>1.9999999999996099E-5</v>
      </c>
      <c r="E1026" s="5" t="s">
        <v>784</v>
      </c>
      <c r="F1026" s="1" t="str">
        <f t="shared" ref="F1026:F1089" si="48">_xlfn.TEXTBEFORE(E1026," ")</f>
        <v>PROWASTE-rt4541</v>
      </c>
      <c r="G1026" s="1">
        <f t="shared" ref="G1026:G1089" si="49">_xlfn.NUMBERVALUE(SUBSTITUTE(_xlfn.TEXTBEFORE(_xlfn.TEXTAFTER(E1026," ")," ",-1)," ",""))</f>
        <v>0</v>
      </c>
      <c r="H1026" s="1">
        <f t="shared" ref="H1026:H1089" si="50">_xlfn.NUMBERVALUE(_xlfn.TEXTAFTER(E1026," ",-1))</f>
        <v>0</v>
      </c>
      <c r="I1026" s="1" t="b">
        <f>OR(LEFT(Table2[[#This Row],[rxn]],4)="RXN-",Table2[[#This Row],[rxn]]="BIOSYN-BIODILAERO")</f>
        <v>0</v>
      </c>
      <c r="J1026" s="1" t="str">
        <f>IF(Table2[[#This Row],[In GSM?]],_xlfn.TEXTAFTER(Table2[[#This Row],[rxn]],"RXN-",,,,"BIOMASS_RT_CLIM"),"")</f>
        <v/>
      </c>
      <c r="K1026" s="1" t="str">
        <f>IF(Table2[[#This Row],[In GSM?]],_xlfn.TEXTBEFORE(SUBSTITUTE(Table2[[#This Row],[rxn name]],"_REV-","_FWD-"),"_FWD-",,,,Table2[[#This Row],[rxn name]]),"")</f>
        <v/>
      </c>
      <c r="L1026" s="1" t="str">
        <f>IF(Table2[[#This Row],[In GSM?]],_xlfn.TEXTBEFORE(_xlfn.TEXTAFTER(Table2[[#This Row],[rxn name]],Table2[[#This Row],[b4 FWD/REV]]&amp;"_",,,,"FWD"),"-",,,,"FWD"),"")</f>
        <v/>
      </c>
      <c r="M1026" s="1" t="str" cm="1">
        <f t="array" ref="M1026">IF(Table2[[#This Row],[In GSM?]],_xlfn.SWITCH(Table2[[#This Row],[dir]],"FWD",Table2[[#This Row],[max]],"REV",-Table2[[#This Row],[min]])/1000,"")</f>
        <v/>
      </c>
      <c r="N1026" s="1" t="str" cm="1">
        <f t="array" ref="N1026">IF(Table2[[#This Row],[In GSM?]],_xlfn.SWITCH(Table2[[#This Row],[dir]],"FWD",Table2[[#This Row],[min]],"REV",-Table2[[#This Row],[max]])/1000,"")</f>
        <v/>
      </c>
      <c r="V1026" s="5"/>
    </row>
    <row r="1027" spans="1:22" ht="17" x14ac:dyDescent="0.25">
      <c r="A1027" t="s">
        <v>2128</v>
      </c>
      <c r="B1027">
        <v>0</v>
      </c>
      <c r="C1027">
        <v>12.5654312406337</v>
      </c>
      <c r="E1027" s="5" t="s">
        <v>785</v>
      </c>
      <c r="F1027" s="1" t="str">
        <f t="shared" si="48"/>
        <v>PROWASTE-rt4544</v>
      </c>
      <c r="G1027" s="1">
        <f t="shared" si="49"/>
        <v>0</v>
      </c>
      <c r="H1027" s="1">
        <f t="shared" si="50"/>
        <v>0</v>
      </c>
      <c r="I1027" s="1" t="b">
        <f>OR(LEFT(Table2[[#This Row],[rxn]],4)="RXN-",Table2[[#This Row],[rxn]]="BIOSYN-BIODILAERO")</f>
        <v>0</v>
      </c>
      <c r="J1027" s="1" t="str">
        <f>IF(Table2[[#This Row],[In GSM?]],_xlfn.TEXTAFTER(Table2[[#This Row],[rxn]],"RXN-",,,,"BIOMASS_RT_CLIM"),"")</f>
        <v/>
      </c>
      <c r="K1027" s="1" t="str">
        <f>IF(Table2[[#This Row],[In GSM?]],_xlfn.TEXTBEFORE(SUBSTITUTE(Table2[[#This Row],[rxn name]],"_REV-","_FWD-"),"_FWD-",,,,Table2[[#This Row],[rxn name]]),"")</f>
        <v/>
      </c>
      <c r="L1027" s="1" t="str">
        <f>IF(Table2[[#This Row],[In GSM?]],_xlfn.TEXTBEFORE(_xlfn.TEXTAFTER(Table2[[#This Row],[rxn name]],Table2[[#This Row],[b4 FWD/REV]]&amp;"_",,,,"FWD"),"-",,,,"FWD"),"")</f>
        <v/>
      </c>
      <c r="M1027" s="1" t="str" cm="1">
        <f t="array" ref="M1027">IF(Table2[[#This Row],[In GSM?]],_xlfn.SWITCH(Table2[[#This Row],[dir]],"FWD",Table2[[#This Row],[max]],"REV",-Table2[[#This Row],[min]])/1000,"")</f>
        <v/>
      </c>
      <c r="N1027" s="1" t="str" cm="1">
        <f t="array" ref="N1027">IF(Table2[[#This Row],[In GSM?]],_xlfn.SWITCH(Table2[[#This Row],[dir]],"FWD",Table2[[#This Row],[min]],"REV",-Table2[[#This Row],[max]])/1000,"")</f>
        <v/>
      </c>
      <c r="V1027" s="5"/>
    </row>
    <row r="1028" spans="1:22" ht="17" x14ac:dyDescent="0.25">
      <c r="A1028" t="s">
        <v>2129</v>
      </c>
      <c r="B1028">
        <v>0</v>
      </c>
      <c r="C1028">
        <v>12.5654312406337</v>
      </c>
      <c r="E1028" s="5" t="s">
        <v>786</v>
      </c>
      <c r="F1028" s="1" t="str">
        <f t="shared" si="48"/>
        <v>PROWASTE-rt4548</v>
      </c>
      <c r="G1028" s="1">
        <f t="shared" si="49"/>
        <v>0</v>
      </c>
      <c r="H1028" s="1">
        <f t="shared" si="50"/>
        <v>0</v>
      </c>
      <c r="I1028" s="1" t="b">
        <f>OR(LEFT(Table2[[#This Row],[rxn]],4)="RXN-",Table2[[#This Row],[rxn]]="BIOSYN-BIODILAERO")</f>
        <v>0</v>
      </c>
      <c r="J1028" s="1" t="str">
        <f>IF(Table2[[#This Row],[In GSM?]],_xlfn.TEXTAFTER(Table2[[#This Row],[rxn]],"RXN-",,,,"BIOMASS_RT_CLIM"),"")</f>
        <v/>
      </c>
      <c r="K1028" s="1" t="str">
        <f>IF(Table2[[#This Row],[In GSM?]],_xlfn.TEXTBEFORE(SUBSTITUTE(Table2[[#This Row],[rxn name]],"_REV-","_FWD-"),"_FWD-",,,,Table2[[#This Row],[rxn name]]),"")</f>
        <v/>
      </c>
      <c r="L1028" s="1" t="str">
        <f>IF(Table2[[#This Row],[In GSM?]],_xlfn.TEXTBEFORE(_xlfn.TEXTAFTER(Table2[[#This Row],[rxn name]],Table2[[#This Row],[b4 FWD/REV]]&amp;"_",,,,"FWD"),"-",,,,"FWD"),"")</f>
        <v/>
      </c>
      <c r="M1028" s="1" t="str" cm="1">
        <f t="array" ref="M1028">IF(Table2[[#This Row],[In GSM?]],_xlfn.SWITCH(Table2[[#This Row],[dir]],"FWD",Table2[[#This Row],[max]],"REV",-Table2[[#This Row],[min]])/1000,"")</f>
        <v/>
      </c>
      <c r="N1028" s="1" t="str" cm="1">
        <f t="array" ref="N1028">IF(Table2[[#This Row],[In GSM?]],_xlfn.SWITCH(Table2[[#This Row],[dir]],"FWD",Table2[[#This Row],[min]],"REV",-Table2[[#This Row],[max]])/1000,"")</f>
        <v/>
      </c>
      <c r="V1028" s="5"/>
    </row>
    <row r="1029" spans="1:22" ht="17" x14ac:dyDescent="0.25">
      <c r="A1029" t="s">
        <v>2130</v>
      </c>
      <c r="B1029">
        <v>0</v>
      </c>
      <c r="C1029">
        <v>0</v>
      </c>
      <c r="E1029" s="5" t="s">
        <v>787</v>
      </c>
      <c r="F1029" s="1" t="str">
        <f t="shared" si="48"/>
        <v>PROWASTE-rt4555</v>
      </c>
      <c r="G1029" s="1">
        <f t="shared" si="49"/>
        <v>0</v>
      </c>
      <c r="H1029" s="1">
        <f t="shared" si="50"/>
        <v>0</v>
      </c>
      <c r="I1029" s="1" t="b">
        <f>OR(LEFT(Table2[[#This Row],[rxn]],4)="RXN-",Table2[[#This Row],[rxn]]="BIOSYN-BIODILAERO")</f>
        <v>0</v>
      </c>
      <c r="J1029" s="1" t="str">
        <f>IF(Table2[[#This Row],[In GSM?]],_xlfn.TEXTAFTER(Table2[[#This Row],[rxn]],"RXN-",,,,"BIOMASS_RT_CLIM"),"")</f>
        <v/>
      </c>
      <c r="K1029" s="1" t="str">
        <f>IF(Table2[[#This Row],[In GSM?]],_xlfn.TEXTBEFORE(SUBSTITUTE(Table2[[#This Row],[rxn name]],"_REV-","_FWD-"),"_FWD-",,,,Table2[[#This Row],[rxn name]]),"")</f>
        <v/>
      </c>
      <c r="L1029" s="1" t="str">
        <f>IF(Table2[[#This Row],[In GSM?]],_xlfn.TEXTBEFORE(_xlfn.TEXTAFTER(Table2[[#This Row],[rxn name]],Table2[[#This Row],[b4 FWD/REV]]&amp;"_",,,,"FWD"),"-",,,,"FWD"),"")</f>
        <v/>
      </c>
      <c r="M1029" s="1" t="str" cm="1">
        <f t="array" ref="M1029">IF(Table2[[#This Row],[In GSM?]],_xlfn.SWITCH(Table2[[#This Row],[dir]],"FWD",Table2[[#This Row],[max]],"REV",-Table2[[#This Row],[min]])/1000,"")</f>
        <v/>
      </c>
      <c r="N1029" s="1" t="str" cm="1">
        <f t="array" ref="N1029">IF(Table2[[#This Row],[In GSM?]],_xlfn.SWITCH(Table2[[#This Row],[dir]],"FWD",Table2[[#This Row],[min]],"REV",-Table2[[#This Row],[max]])/1000,"")</f>
        <v/>
      </c>
      <c r="V1029" s="5"/>
    </row>
    <row r="1030" spans="1:22" ht="17" x14ac:dyDescent="0.25">
      <c r="A1030" t="s">
        <v>2131</v>
      </c>
      <c r="B1030">
        <v>0</v>
      </c>
      <c r="C1030">
        <v>0</v>
      </c>
      <c r="E1030" s="5" t="s">
        <v>788</v>
      </c>
      <c r="F1030" s="1" t="str">
        <f t="shared" si="48"/>
        <v>PROWASTE-rt4558</v>
      </c>
      <c r="G1030" s="1">
        <f t="shared" si="49"/>
        <v>0</v>
      </c>
      <c r="H1030" s="1">
        <f t="shared" si="50"/>
        <v>0</v>
      </c>
      <c r="I1030" s="1" t="b">
        <f>OR(LEFT(Table2[[#This Row],[rxn]],4)="RXN-",Table2[[#This Row],[rxn]]="BIOSYN-BIODILAERO")</f>
        <v>0</v>
      </c>
      <c r="J1030" s="1" t="str">
        <f>IF(Table2[[#This Row],[In GSM?]],_xlfn.TEXTAFTER(Table2[[#This Row],[rxn]],"RXN-",,,,"BIOMASS_RT_CLIM"),"")</f>
        <v/>
      </c>
      <c r="K1030" s="1" t="str">
        <f>IF(Table2[[#This Row],[In GSM?]],_xlfn.TEXTBEFORE(SUBSTITUTE(Table2[[#This Row],[rxn name]],"_REV-","_FWD-"),"_FWD-",,,,Table2[[#This Row],[rxn name]]),"")</f>
        <v/>
      </c>
      <c r="L1030" s="1" t="str">
        <f>IF(Table2[[#This Row],[In GSM?]],_xlfn.TEXTBEFORE(_xlfn.TEXTAFTER(Table2[[#This Row],[rxn name]],Table2[[#This Row],[b4 FWD/REV]]&amp;"_",,,,"FWD"),"-",,,,"FWD"),"")</f>
        <v/>
      </c>
      <c r="M1030" s="1" t="str" cm="1">
        <f t="array" ref="M1030">IF(Table2[[#This Row],[In GSM?]],_xlfn.SWITCH(Table2[[#This Row],[dir]],"FWD",Table2[[#This Row],[max]],"REV",-Table2[[#This Row],[min]])/1000,"")</f>
        <v/>
      </c>
      <c r="N1030" s="1" t="str" cm="1">
        <f t="array" ref="N1030">IF(Table2[[#This Row],[In GSM?]],_xlfn.SWITCH(Table2[[#This Row],[dir]],"FWD",Table2[[#This Row],[min]],"REV",-Table2[[#This Row],[max]])/1000,"")</f>
        <v/>
      </c>
      <c r="V1030" s="5"/>
    </row>
    <row r="1031" spans="1:22" ht="17" x14ac:dyDescent="0.25">
      <c r="A1031" t="s">
        <v>2132</v>
      </c>
      <c r="B1031">
        <v>0</v>
      </c>
      <c r="C1031">
        <v>0</v>
      </c>
      <c r="E1031" s="5" t="s">
        <v>789</v>
      </c>
      <c r="F1031" s="1" t="str">
        <f t="shared" si="48"/>
        <v>PROWASTE-rt4559</v>
      </c>
      <c r="G1031" s="1">
        <f t="shared" si="49"/>
        <v>0</v>
      </c>
      <c r="H1031" s="1">
        <f t="shared" si="50"/>
        <v>0</v>
      </c>
      <c r="I1031" s="1" t="b">
        <f>OR(LEFT(Table2[[#This Row],[rxn]],4)="RXN-",Table2[[#This Row],[rxn]]="BIOSYN-BIODILAERO")</f>
        <v>0</v>
      </c>
      <c r="J1031" s="1" t="str">
        <f>IF(Table2[[#This Row],[In GSM?]],_xlfn.TEXTAFTER(Table2[[#This Row],[rxn]],"RXN-",,,,"BIOMASS_RT_CLIM"),"")</f>
        <v/>
      </c>
      <c r="K1031" s="1" t="str">
        <f>IF(Table2[[#This Row],[In GSM?]],_xlfn.TEXTBEFORE(SUBSTITUTE(Table2[[#This Row],[rxn name]],"_REV-","_FWD-"),"_FWD-",,,,Table2[[#This Row],[rxn name]]),"")</f>
        <v/>
      </c>
      <c r="L1031" s="1" t="str">
        <f>IF(Table2[[#This Row],[In GSM?]],_xlfn.TEXTBEFORE(_xlfn.TEXTAFTER(Table2[[#This Row],[rxn name]],Table2[[#This Row],[b4 FWD/REV]]&amp;"_",,,,"FWD"),"-",,,,"FWD"),"")</f>
        <v/>
      </c>
      <c r="M1031" s="1" t="str" cm="1">
        <f t="array" ref="M1031">IF(Table2[[#This Row],[In GSM?]],_xlfn.SWITCH(Table2[[#This Row],[dir]],"FWD",Table2[[#This Row],[max]],"REV",-Table2[[#This Row],[min]])/1000,"")</f>
        <v/>
      </c>
      <c r="N1031" s="1" t="str" cm="1">
        <f t="array" ref="N1031">IF(Table2[[#This Row],[In GSM?]],_xlfn.SWITCH(Table2[[#This Row],[dir]],"FWD",Table2[[#This Row],[min]],"REV",-Table2[[#This Row],[max]])/1000,"")</f>
        <v/>
      </c>
      <c r="V1031" s="5"/>
    </row>
    <row r="1032" spans="1:22" ht="17" x14ac:dyDescent="0.25">
      <c r="A1032" t="s">
        <v>2133</v>
      </c>
      <c r="B1032">
        <v>0</v>
      </c>
      <c r="C1032">
        <v>0</v>
      </c>
      <c r="E1032" s="5" t="s">
        <v>790</v>
      </c>
      <c r="F1032" s="1" t="str">
        <f t="shared" si="48"/>
        <v>PROWASTE-rt4576</v>
      </c>
      <c r="G1032" s="1">
        <f t="shared" si="49"/>
        <v>0</v>
      </c>
      <c r="H1032" s="1">
        <f t="shared" si="50"/>
        <v>0</v>
      </c>
      <c r="I1032" s="1" t="b">
        <f>OR(LEFT(Table2[[#This Row],[rxn]],4)="RXN-",Table2[[#This Row],[rxn]]="BIOSYN-BIODILAERO")</f>
        <v>0</v>
      </c>
      <c r="J1032" s="1" t="str">
        <f>IF(Table2[[#This Row],[In GSM?]],_xlfn.TEXTAFTER(Table2[[#This Row],[rxn]],"RXN-",,,,"BIOMASS_RT_CLIM"),"")</f>
        <v/>
      </c>
      <c r="K1032" s="1" t="str">
        <f>IF(Table2[[#This Row],[In GSM?]],_xlfn.TEXTBEFORE(SUBSTITUTE(Table2[[#This Row],[rxn name]],"_REV-","_FWD-"),"_FWD-",,,,Table2[[#This Row],[rxn name]]),"")</f>
        <v/>
      </c>
      <c r="L1032" s="1" t="str">
        <f>IF(Table2[[#This Row],[In GSM?]],_xlfn.TEXTBEFORE(_xlfn.TEXTAFTER(Table2[[#This Row],[rxn name]],Table2[[#This Row],[b4 FWD/REV]]&amp;"_",,,,"FWD"),"-",,,,"FWD"),"")</f>
        <v/>
      </c>
      <c r="M1032" s="1" t="str" cm="1">
        <f t="array" ref="M1032">IF(Table2[[#This Row],[In GSM?]],_xlfn.SWITCH(Table2[[#This Row],[dir]],"FWD",Table2[[#This Row],[max]],"REV",-Table2[[#This Row],[min]])/1000,"")</f>
        <v/>
      </c>
      <c r="N1032" s="1" t="str" cm="1">
        <f t="array" ref="N1032">IF(Table2[[#This Row],[In GSM?]],_xlfn.SWITCH(Table2[[#This Row],[dir]],"FWD",Table2[[#This Row],[min]],"REV",-Table2[[#This Row],[max]])/1000,"")</f>
        <v/>
      </c>
      <c r="V1032" s="5"/>
    </row>
    <row r="1033" spans="1:22" ht="17" x14ac:dyDescent="0.25">
      <c r="A1033" t="s">
        <v>2134</v>
      </c>
      <c r="B1033">
        <v>0</v>
      </c>
      <c r="C1033">
        <v>0</v>
      </c>
      <c r="E1033" s="5" t="s">
        <v>791</v>
      </c>
      <c r="F1033" s="1" t="str">
        <f t="shared" si="48"/>
        <v>PROWASTE-rt4593</v>
      </c>
      <c r="G1033" s="1">
        <f t="shared" si="49"/>
        <v>0</v>
      </c>
      <c r="H1033" s="1">
        <f t="shared" si="50"/>
        <v>0</v>
      </c>
      <c r="I1033" s="1" t="b">
        <f>OR(LEFT(Table2[[#This Row],[rxn]],4)="RXN-",Table2[[#This Row],[rxn]]="BIOSYN-BIODILAERO")</f>
        <v>0</v>
      </c>
      <c r="J1033" s="1" t="str">
        <f>IF(Table2[[#This Row],[In GSM?]],_xlfn.TEXTAFTER(Table2[[#This Row],[rxn]],"RXN-",,,,"BIOMASS_RT_CLIM"),"")</f>
        <v/>
      </c>
      <c r="K1033" s="1" t="str">
        <f>IF(Table2[[#This Row],[In GSM?]],_xlfn.TEXTBEFORE(SUBSTITUTE(Table2[[#This Row],[rxn name]],"_REV-","_FWD-"),"_FWD-",,,,Table2[[#This Row],[rxn name]]),"")</f>
        <v/>
      </c>
      <c r="L1033" s="1" t="str">
        <f>IF(Table2[[#This Row],[In GSM?]],_xlfn.TEXTBEFORE(_xlfn.TEXTAFTER(Table2[[#This Row],[rxn name]],Table2[[#This Row],[b4 FWD/REV]]&amp;"_",,,,"FWD"),"-",,,,"FWD"),"")</f>
        <v/>
      </c>
      <c r="M1033" s="1" t="str" cm="1">
        <f t="array" ref="M1033">IF(Table2[[#This Row],[In GSM?]],_xlfn.SWITCH(Table2[[#This Row],[dir]],"FWD",Table2[[#This Row],[max]],"REV",-Table2[[#This Row],[min]])/1000,"")</f>
        <v/>
      </c>
      <c r="N1033" s="1" t="str" cm="1">
        <f t="array" ref="N1033">IF(Table2[[#This Row],[In GSM?]],_xlfn.SWITCH(Table2[[#This Row],[dir]],"FWD",Table2[[#This Row],[min]],"REV",-Table2[[#This Row],[max]])/1000,"")</f>
        <v/>
      </c>
      <c r="V1033" s="5"/>
    </row>
    <row r="1034" spans="1:22" ht="17" x14ac:dyDescent="0.25">
      <c r="A1034" t="s">
        <v>2135</v>
      </c>
      <c r="B1034">
        <v>0</v>
      </c>
      <c r="C1034">
        <v>0</v>
      </c>
      <c r="E1034" s="5" t="s">
        <v>792</v>
      </c>
      <c r="F1034" s="1" t="str">
        <f t="shared" si="48"/>
        <v>PROWASTE-rt4597</v>
      </c>
      <c r="G1034" s="1">
        <f t="shared" si="49"/>
        <v>0</v>
      </c>
      <c r="H1034" s="1">
        <f t="shared" si="50"/>
        <v>0</v>
      </c>
      <c r="I1034" s="1" t="b">
        <f>OR(LEFT(Table2[[#This Row],[rxn]],4)="RXN-",Table2[[#This Row],[rxn]]="BIOSYN-BIODILAERO")</f>
        <v>0</v>
      </c>
      <c r="J1034" s="1" t="str">
        <f>IF(Table2[[#This Row],[In GSM?]],_xlfn.TEXTAFTER(Table2[[#This Row],[rxn]],"RXN-",,,,"BIOMASS_RT_CLIM"),"")</f>
        <v/>
      </c>
      <c r="K1034" s="1" t="str">
        <f>IF(Table2[[#This Row],[In GSM?]],_xlfn.TEXTBEFORE(SUBSTITUTE(Table2[[#This Row],[rxn name]],"_REV-","_FWD-"),"_FWD-",,,,Table2[[#This Row],[rxn name]]),"")</f>
        <v/>
      </c>
      <c r="L1034" s="1" t="str">
        <f>IF(Table2[[#This Row],[In GSM?]],_xlfn.TEXTBEFORE(_xlfn.TEXTAFTER(Table2[[#This Row],[rxn name]],Table2[[#This Row],[b4 FWD/REV]]&amp;"_",,,,"FWD"),"-",,,,"FWD"),"")</f>
        <v/>
      </c>
      <c r="M1034" s="1" t="str" cm="1">
        <f t="array" ref="M1034">IF(Table2[[#This Row],[In GSM?]],_xlfn.SWITCH(Table2[[#This Row],[dir]],"FWD",Table2[[#This Row],[max]],"REV",-Table2[[#This Row],[min]])/1000,"")</f>
        <v/>
      </c>
      <c r="N1034" s="1" t="str" cm="1">
        <f t="array" ref="N1034">IF(Table2[[#This Row],[In GSM?]],_xlfn.SWITCH(Table2[[#This Row],[dir]],"FWD",Table2[[#This Row],[min]],"REV",-Table2[[#This Row],[max]])/1000,"")</f>
        <v/>
      </c>
      <c r="V1034" s="5"/>
    </row>
    <row r="1035" spans="1:22" ht="17" x14ac:dyDescent="0.25">
      <c r="A1035" t="s">
        <v>2136</v>
      </c>
      <c r="B1035">
        <v>0</v>
      </c>
      <c r="C1035">
        <v>0</v>
      </c>
      <c r="E1035" s="5" t="s">
        <v>793</v>
      </c>
      <c r="F1035" s="1" t="str">
        <f t="shared" si="48"/>
        <v>PROWASTE-rt4598</v>
      </c>
      <c r="G1035" s="1">
        <f t="shared" si="49"/>
        <v>0</v>
      </c>
      <c r="H1035" s="1">
        <f t="shared" si="50"/>
        <v>0</v>
      </c>
      <c r="I1035" s="1" t="b">
        <f>OR(LEFT(Table2[[#This Row],[rxn]],4)="RXN-",Table2[[#This Row],[rxn]]="BIOSYN-BIODILAERO")</f>
        <v>0</v>
      </c>
      <c r="J1035" s="1" t="str">
        <f>IF(Table2[[#This Row],[In GSM?]],_xlfn.TEXTAFTER(Table2[[#This Row],[rxn]],"RXN-",,,,"BIOMASS_RT_CLIM"),"")</f>
        <v/>
      </c>
      <c r="K1035" s="1" t="str">
        <f>IF(Table2[[#This Row],[In GSM?]],_xlfn.TEXTBEFORE(SUBSTITUTE(Table2[[#This Row],[rxn name]],"_REV-","_FWD-"),"_FWD-",,,,Table2[[#This Row],[rxn name]]),"")</f>
        <v/>
      </c>
      <c r="L1035" s="1" t="str">
        <f>IF(Table2[[#This Row],[In GSM?]],_xlfn.TEXTBEFORE(_xlfn.TEXTAFTER(Table2[[#This Row],[rxn name]],Table2[[#This Row],[b4 FWD/REV]]&amp;"_",,,,"FWD"),"-",,,,"FWD"),"")</f>
        <v/>
      </c>
      <c r="M1035" s="1" t="str" cm="1">
        <f t="array" ref="M1035">IF(Table2[[#This Row],[In GSM?]],_xlfn.SWITCH(Table2[[#This Row],[dir]],"FWD",Table2[[#This Row],[max]],"REV",-Table2[[#This Row],[min]])/1000,"")</f>
        <v/>
      </c>
      <c r="N1035" s="1" t="str" cm="1">
        <f t="array" ref="N1035">IF(Table2[[#This Row],[In GSM?]],_xlfn.SWITCH(Table2[[#This Row],[dir]],"FWD",Table2[[#This Row],[min]],"REV",-Table2[[#This Row],[max]])/1000,"")</f>
        <v/>
      </c>
      <c r="V1035" s="5"/>
    </row>
    <row r="1036" spans="1:22" ht="17" x14ac:dyDescent="0.25">
      <c r="A1036" t="s">
        <v>2137</v>
      </c>
      <c r="B1036">
        <v>0</v>
      </c>
      <c r="C1036">
        <v>157.73231508761199</v>
      </c>
      <c r="E1036" s="5" t="s">
        <v>794</v>
      </c>
      <c r="F1036" s="1" t="str">
        <f t="shared" si="48"/>
        <v>PROWASTE-rt4606</v>
      </c>
      <c r="G1036" s="1">
        <f t="shared" si="49"/>
        <v>0</v>
      </c>
      <c r="H1036" s="1">
        <f t="shared" si="50"/>
        <v>0</v>
      </c>
      <c r="I1036" s="1" t="b">
        <f>OR(LEFT(Table2[[#This Row],[rxn]],4)="RXN-",Table2[[#This Row],[rxn]]="BIOSYN-BIODILAERO")</f>
        <v>0</v>
      </c>
      <c r="J1036" s="1" t="str">
        <f>IF(Table2[[#This Row],[In GSM?]],_xlfn.TEXTAFTER(Table2[[#This Row],[rxn]],"RXN-",,,,"BIOMASS_RT_CLIM"),"")</f>
        <v/>
      </c>
      <c r="K1036" s="1" t="str">
        <f>IF(Table2[[#This Row],[In GSM?]],_xlfn.TEXTBEFORE(SUBSTITUTE(Table2[[#This Row],[rxn name]],"_REV-","_FWD-"),"_FWD-",,,,Table2[[#This Row],[rxn name]]),"")</f>
        <v/>
      </c>
      <c r="L1036" s="1" t="str">
        <f>IF(Table2[[#This Row],[In GSM?]],_xlfn.TEXTBEFORE(_xlfn.TEXTAFTER(Table2[[#This Row],[rxn name]],Table2[[#This Row],[b4 FWD/REV]]&amp;"_",,,,"FWD"),"-",,,,"FWD"),"")</f>
        <v/>
      </c>
      <c r="M1036" s="1" t="str" cm="1">
        <f t="array" ref="M1036">IF(Table2[[#This Row],[In GSM?]],_xlfn.SWITCH(Table2[[#This Row],[dir]],"FWD",Table2[[#This Row],[max]],"REV",-Table2[[#This Row],[min]])/1000,"")</f>
        <v/>
      </c>
      <c r="N1036" s="1" t="str" cm="1">
        <f t="array" ref="N1036">IF(Table2[[#This Row],[In GSM?]],_xlfn.SWITCH(Table2[[#This Row],[dir]],"FWD",Table2[[#This Row],[min]],"REV",-Table2[[#This Row],[max]])/1000,"")</f>
        <v/>
      </c>
      <c r="V1036" s="5"/>
    </row>
    <row r="1037" spans="1:22" ht="17" x14ac:dyDescent="0.25">
      <c r="A1037" t="s">
        <v>2138</v>
      </c>
      <c r="B1037">
        <v>-157.73233753761301</v>
      </c>
      <c r="C1037">
        <v>0.82057092233240103</v>
      </c>
      <c r="E1037" s="5" t="s">
        <v>795</v>
      </c>
      <c r="F1037" s="1" t="str">
        <f t="shared" si="48"/>
        <v>PROWASTE-rt4609</v>
      </c>
      <c r="G1037" s="1">
        <f t="shared" si="49"/>
        <v>0</v>
      </c>
      <c r="H1037" s="1">
        <f t="shared" si="50"/>
        <v>0</v>
      </c>
      <c r="I1037" s="1" t="b">
        <f>OR(LEFT(Table2[[#This Row],[rxn]],4)="RXN-",Table2[[#This Row],[rxn]]="BIOSYN-BIODILAERO")</f>
        <v>0</v>
      </c>
      <c r="J1037" s="1" t="str">
        <f>IF(Table2[[#This Row],[In GSM?]],_xlfn.TEXTAFTER(Table2[[#This Row],[rxn]],"RXN-",,,,"BIOMASS_RT_CLIM"),"")</f>
        <v/>
      </c>
      <c r="K1037" s="1" t="str">
        <f>IF(Table2[[#This Row],[In GSM?]],_xlfn.TEXTBEFORE(SUBSTITUTE(Table2[[#This Row],[rxn name]],"_REV-","_FWD-"),"_FWD-",,,,Table2[[#This Row],[rxn name]]),"")</f>
        <v/>
      </c>
      <c r="L1037" s="1" t="str">
        <f>IF(Table2[[#This Row],[In GSM?]],_xlfn.TEXTBEFORE(_xlfn.TEXTAFTER(Table2[[#This Row],[rxn name]],Table2[[#This Row],[b4 FWD/REV]]&amp;"_",,,,"FWD"),"-",,,,"FWD"),"")</f>
        <v/>
      </c>
      <c r="M1037" s="1" t="str" cm="1">
        <f t="array" ref="M1037">IF(Table2[[#This Row],[In GSM?]],_xlfn.SWITCH(Table2[[#This Row],[dir]],"FWD",Table2[[#This Row],[max]],"REV",-Table2[[#This Row],[min]])/1000,"")</f>
        <v/>
      </c>
      <c r="N1037" s="1" t="str" cm="1">
        <f t="array" ref="N1037">IF(Table2[[#This Row],[In GSM?]],_xlfn.SWITCH(Table2[[#This Row],[dir]],"FWD",Table2[[#This Row],[min]],"REV",-Table2[[#This Row],[max]])/1000,"")</f>
        <v/>
      </c>
      <c r="V1037" s="5"/>
    </row>
    <row r="1038" spans="1:22" ht="17" x14ac:dyDescent="0.25">
      <c r="A1038" t="s">
        <v>2139</v>
      </c>
      <c r="B1038">
        <v>-1.9115199999999999E-2</v>
      </c>
      <c r="C1038">
        <v>-1.9115199999999999E-2</v>
      </c>
      <c r="E1038" s="5" t="s">
        <v>796</v>
      </c>
      <c r="F1038" s="1" t="str">
        <f t="shared" si="48"/>
        <v>PROWASTE-rt4634</v>
      </c>
      <c r="G1038" s="1">
        <f t="shared" si="49"/>
        <v>0</v>
      </c>
      <c r="H1038" s="1">
        <f t="shared" si="50"/>
        <v>0</v>
      </c>
      <c r="I1038" s="1" t="b">
        <f>OR(LEFT(Table2[[#This Row],[rxn]],4)="RXN-",Table2[[#This Row],[rxn]]="BIOSYN-BIODILAERO")</f>
        <v>0</v>
      </c>
      <c r="J1038" s="1" t="str">
        <f>IF(Table2[[#This Row],[In GSM?]],_xlfn.TEXTAFTER(Table2[[#This Row],[rxn]],"RXN-",,,,"BIOMASS_RT_CLIM"),"")</f>
        <v/>
      </c>
      <c r="K1038" s="1" t="str">
        <f>IF(Table2[[#This Row],[In GSM?]],_xlfn.TEXTBEFORE(SUBSTITUTE(Table2[[#This Row],[rxn name]],"_REV-","_FWD-"),"_FWD-",,,,Table2[[#This Row],[rxn name]]),"")</f>
        <v/>
      </c>
      <c r="L1038" s="1" t="str">
        <f>IF(Table2[[#This Row],[In GSM?]],_xlfn.TEXTBEFORE(_xlfn.TEXTAFTER(Table2[[#This Row],[rxn name]],Table2[[#This Row],[b4 FWD/REV]]&amp;"_",,,,"FWD"),"-",,,,"FWD"),"")</f>
        <v/>
      </c>
      <c r="M1038" s="1" t="str" cm="1">
        <f t="array" ref="M1038">IF(Table2[[#This Row],[In GSM?]],_xlfn.SWITCH(Table2[[#This Row],[dir]],"FWD",Table2[[#This Row],[max]],"REV",-Table2[[#This Row],[min]])/1000,"")</f>
        <v/>
      </c>
      <c r="N1038" s="1" t="str" cm="1">
        <f t="array" ref="N1038">IF(Table2[[#This Row],[In GSM?]],_xlfn.SWITCH(Table2[[#This Row],[dir]],"FWD",Table2[[#This Row],[min]],"REV",-Table2[[#This Row],[max]])/1000,"")</f>
        <v/>
      </c>
      <c r="V1038" s="5"/>
    </row>
    <row r="1039" spans="1:22" ht="17" x14ac:dyDescent="0.25">
      <c r="A1039" t="s">
        <v>2140</v>
      </c>
      <c r="B1039">
        <v>-78.866675646563294</v>
      </c>
      <c r="C1039">
        <v>19.9776355662183</v>
      </c>
      <c r="E1039" s="5" t="s">
        <v>797</v>
      </c>
      <c r="F1039" s="1" t="str">
        <f t="shared" si="48"/>
        <v>PROWASTE-rt4639</v>
      </c>
      <c r="G1039" s="1">
        <f t="shared" si="49"/>
        <v>0</v>
      </c>
      <c r="H1039" s="1">
        <f t="shared" si="50"/>
        <v>0</v>
      </c>
      <c r="I1039" s="1" t="b">
        <f>OR(LEFT(Table2[[#This Row],[rxn]],4)="RXN-",Table2[[#This Row],[rxn]]="BIOSYN-BIODILAERO")</f>
        <v>0</v>
      </c>
      <c r="J1039" s="1" t="str">
        <f>IF(Table2[[#This Row],[In GSM?]],_xlfn.TEXTAFTER(Table2[[#This Row],[rxn]],"RXN-",,,,"BIOMASS_RT_CLIM"),"")</f>
        <v/>
      </c>
      <c r="K1039" s="1" t="str">
        <f>IF(Table2[[#This Row],[In GSM?]],_xlfn.TEXTBEFORE(SUBSTITUTE(Table2[[#This Row],[rxn name]],"_REV-","_FWD-"),"_FWD-",,,,Table2[[#This Row],[rxn name]]),"")</f>
        <v/>
      </c>
      <c r="L1039" s="1" t="str">
        <f>IF(Table2[[#This Row],[In GSM?]],_xlfn.TEXTBEFORE(_xlfn.TEXTAFTER(Table2[[#This Row],[rxn name]],Table2[[#This Row],[b4 FWD/REV]]&amp;"_",,,,"FWD"),"-",,,,"FWD"),"")</f>
        <v/>
      </c>
      <c r="M1039" s="1" t="str" cm="1">
        <f t="array" ref="M1039">IF(Table2[[#This Row],[In GSM?]],_xlfn.SWITCH(Table2[[#This Row],[dir]],"FWD",Table2[[#This Row],[max]],"REV",-Table2[[#This Row],[min]])/1000,"")</f>
        <v/>
      </c>
      <c r="N1039" s="1" t="str" cm="1">
        <f t="array" ref="N1039">IF(Table2[[#This Row],[In GSM?]],_xlfn.SWITCH(Table2[[#This Row],[dir]],"FWD",Table2[[#This Row],[min]],"REV",-Table2[[#This Row],[max]])/1000,"")</f>
        <v/>
      </c>
      <c r="V1039" s="5"/>
    </row>
    <row r="1040" spans="1:22" ht="17" x14ac:dyDescent="0.25">
      <c r="A1040" t="s">
        <v>2141</v>
      </c>
      <c r="B1040">
        <v>-157.73231508761299</v>
      </c>
      <c r="C1040">
        <v>0</v>
      </c>
      <c r="E1040" s="5" t="s">
        <v>798</v>
      </c>
      <c r="F1040" s="1" t="str">
        <f t="shared" si="48"/>
        <v>PROWASTE-rt4649</v>
      </c>
      <c r="G1040" s="1">
        <f t="shared" si="49"/>
        <v>0</v>
      </c>
      <c r="H1040" s="1">
        <f t="shared" si="50"/>
        <v>0</v>
      </c>
      <c r="I1040" s="1" t="b">
        <f>OR(LEFT(Table2[[#This Row],[rxn]],4)="RXN-",Table2[[#This Row],[rxn]]="BIOSYN-BIODILAERO")</f>
        <v>0</v>
      </c>
      <c r="J1040" s="1" t="str">
        <f>IF(Table2[[#This Row],[In GSM?]],_xlfn.TEXTAFTER(Table2[[#This Row],[rxn]],"RXN-",,,,"BIOMASS_RT_CLIM"),"")</f>
        <v/>
      </c>
      <c r="K1040" s="1" t="str">
        <f>IF(Table2[[#This Row],[In GSM?]],_xlfn.TEXTBEFORE(SUBSTITUTE(Table2[[#This Row],[rxn name]],"_REV-","_FWD-"),"_FWD-",,,,Table2[[#This Row],[rxn name]]),"")</f>
        <v/>
      </c>
      <c r="L1040" s="1" t="str">
        <f>IF(Table2[[#This Row],[In GSM?]],_xlfn.TEXTBEFORE(_xlfn.TEXTAFTER(Table2[[#This Row],[rxn name]],Table2[[#This Row],[b4 FWD/REV]]&amp;"_",,,,"FWD"),"-",,,,"FWD"),"")</f>
        <v/>
      </c>
      <c r="M1040" s="1" t="str" cm="1">
        <f t="array" ref="M1040">IF(Table2[[#This Row],[In GSM?]],_xlfn.SWITCH(Table2[[#This Row],[dir]],"FWD",Table2[[#This Row],[max]],"REV",-Table2[[#This Row],[min]])/1000,"")</f>
        <v/>
      </c>
      <c r="N1040" s="1" t="str" cm="1">
        <f t="array" ref="N1040">IF(Table2[[#This Row],[In GSM?]],_xlfn.SWITCH(Table2[[#This Row],[dir]],"FWD",Table2[[#This Row],[min]],"REV",-Table2[[#This Row],[max]])/1000,"")</f>
        <v/>
      </c>
      <c r="V1040" s="5"/>
    </row>
    <row r="1041" spans="1:22" ht="17" x14ac:dyDescent="0.25">
      <c r="A1041" t="s">
        <v>2142</v>
      </c>
      <c r="B1041">
        <v>-52.577438362537698</v>
      </c>
      <c r="C1041">
        <v>4.2005764552112197</v>
      </c>
      <c r="E1041" s="5" t="s">
        <v>799</v>
      </c>
      <c r="F1041" s="1" t="str">
        <f t="shared" si="48"/>
        <v>PROWASTE-rt4673</v>
      </c>
      <c r="G1041" s="1">
        <f t="shared" si="49"/>
        <v>0</v>
      </c>
      <c r="H1041" s="1">
        <f t="shared" si="50"/>
        <v>0</v>
      </c>
      <c r="I1041" s="1" t="b">
        <f>OR(LEFT(Table2[[#This Row],[rxn]],4)="RXN-",Table2[[#This Row],[rxn]]="BIOSYN-BIODILAERO")</f>
        <v>0</v>
      </c>
      <c r="J1041" s="1" t="str">
        <f>IF(Table2[[#This Row],[In GSM?]],_xlfn.TEXTAFTER(Table2[[#This Row],[rxn]],"RXN-",,,,"BIOMASS_RT_CLIM"),"")</f>
        <v/>
      </c>
      <c r="K1041" s="1" t="str">
        <f>IF(Table2[[#This Row],[In GSM?]],_xlfn.TEXTBEFORE(SUBSTITUTE(Table2[[#This Row],[rxn name]],"_REV-","_FWD-"),"_FWD-",,,,Table2[[#This Row],[rxn name]]),"")</f>
        <v/>
      </c>
      <c r="L1041" s="1" t="str">
        <f>IF(Table2[[#This Row],[In GSM?]],_xlfn.TEXTBEFORE(_xlfn.TEXTAFTER(Table2[[#This Row],[rxn name]],Table2[[#This Row],[b4 FWD/REV]]&amp;"_",,,,"FWD"),"-",,,,"FWD"),"")</f>
        <v/>
      </c>
      <c r="M1041" s="1" t="str" cm="1">
        <f t="array" ref="M1041">IF(Table2[[#This Row],[In GSM?]],_xlfn.SWITCH(Table2[[#This Row],[dir]],"FWD",Table2[[#This Row],[max]],"REV",-Table2[[#This Row],[min]])/1000,"")</f>
        <v/>
      </c>
      <c r="N1041" s="1" t="str" cm="1">
        <f t="array" ref="N1041">IF(Table2[[#This Row],[In GSM?]],_xlfn.SWITCH(Table2[[#This Row],[dir]],"FWD",Table2[[#This Row],[min]],"REV",-Table2[[#This Row],[max]])/1000,"")</f>
        <v/>
      </c>
      <c r="V1041" s="5"/>
    </row>
    <row r="1042" spans="1:22" ht="17" x14ac:dyDescent="0.25">
      <c r="A1042" t="s">
        <v>2143</v>
      </c>
      <c r="B1042">
        <v>0</v>
      </c>
      <c r="C1042">
        <v>315.46463017522501</v>
      </c>
      <c r="E1042" s="5" t="s">
        <v>800</v>
      </c>
      <c r="F1042" s="1" t="str">
        <f t="shared" si="48"/>
        <v>PROWASTE-rt4674</v>
      </c>
      <c r="G1042" s="1">
        <f t="shared" si="49"/>
        <v>0</v>
      </c>
      <c r="H1042" s="1">
        <f t="shared" si="50"/>
        <v>0</v>
      </c>
      <c r="I1042" s="1" t="b">
        <f>OR(LEFT(Table2[[#This Row],[rxn]],4)="RXN-",Table2[[#This Row],[rxn]]="BIOSYN-BIODILAERO")</f>
        <v>0</v>
      </c>
      <c r="J1042" s="1" t="str">
        <f>IF(Table2[[#This Row],[In GSM?]],_xlfn.TEXTAFTER(Table2[[#This Row],[rxn]],"RXN-",,,,"BIOMASS_RT_CLIM"),"")</f>
        <v/>
      </c>
      <c r="K1042" s="1" t="str">
        <f>IF(Table2[[#This Row],[In GSM?]],_xlfn.TEXTBEFORE(SUBSTITUTE(Table2[[#This Row],[rxn name]],"_REV-","_FWD-"),"_FWD-",,,,Table2[[#This Row],[rxn name]]),"")</f>
        <v/>
      </c>
      <c r="L1042" s="1" t="str">
        <f>IF(Table2[[#This Row],[In GSM?]],_xlfn.TEXTBEFORE(_xlfn.TEXTAFTER(Table2[[#This Row],[rxn name]],Table2[[#This Row],[b4 FWD/REV]]&amp;"_",,,,"FWD"),"-",,,,"FWD"),"")</f>
        <v/>
      </c>
      <c r="M1042" s="1" t="str" cm="1">
        <f t="array" ref="M1042">IF(Table2[[#This Row],[In GSM?]],_xlfn.SWITCH(Table2[[#This Row],[dir]],"FWD",Table2[[#This Row],[max]],"REV",-Table2[[#This Row],[min]])/1000,"")</f>
        <v/>
      </c>
      <c r="N1042" s="1" t="str" cm="1">
        <f t="array" ref="N1042">IF(Table2[[#This Row],[In GSM?]],_xlfn.SWITCH(Table2[[#This Row],[dir]],"FWD",Table2[[#This Row],[min]],"REV",-Table2[[#This Row],[max]])/1000,"")</f>
        <v/>
      </c>
      <c r="V1042" s="5"/>
    </row>
    <row r="1043" spans="1:22" ht="17" x14ac:dyDescent="0.25">
      <c r="A1043" t="s">
        <v>2144</v>
      </c>
      <c r="B1043">
        <v>4.0404999999999998E-4</v>
      </c>
      <c r="C1043">
        <v>4.0404999999999998E-4</v>
      </c>
      <c r="E1043" s="5" t="s">
        <v>801</v>
      </c>
      <c r="F1043" s="1" t="str">
        <f t="shared" si="48"/>
        <v>PROWASTE-rt4676</v>
      </c>
      <c r="G1043" s="1">
        <f t="shared" si="49"/>
        <v>0</v>
      </c>
      <c r="H1043" s="1">
        <f t="shared" si="50"/>
        <v>0</v>
      </c>
      <c r="I1043" s="1" t="b">
        <f>OR(LEFT(Table2[[#This Row],[rxn]],4)="RXN-",Table2[[#This Row],[rxn]]="BIOSYN-BIODILAERO")</f>
        <v>0</v>
      </c>
      <c r="J1043" s="1" t="str">
        <f>IF(Table2[[#This Row],[In GSM?]],_xlfn.TEXTAFTER(Table2[[#This Row],[rxn]],"RXN-",,,,"BIOMASS_RT_CLIM"),"")</f>
        <v/>
      </c>
      <c r="K1043" s="1" t="str">
        <f>IF(Table2[[#This Row],[In GSM?]],_xlfn.TEXTBEFORE(SUBSTITUTE(Table2[[#This Row],[rxn name]],"_REV-","_FWD-"),"_FWD-",,,,Table2[[#This Row],[rxn name]]),"")</f>
        <v/>
      </c>
      <c r="L1043" s="1" t="str">
        <f>IF(Table2[[#This Row],[In GSM?]],_xlfn.TEXTBEFORE(_xlfn.TEXTAFTER(Table2[[#This Row],[rxn name]],Table2[[#This Row],[b4 FWD/REV]]&amp;"_",,,,"FWD"),"-",,,,"FWD"),"")</f>
        <v/>
      </c>
      <c r="M1043" s="1" t="str" cm="1">
        <f t="array" ref="M1043">IF(Table2[[#This Row],[In GSM?]],_xlfn.SWITCH(Table2[[#This Row],[dir]],"FWD",Table2[[#This Row],[max]],"REV",-Table2[[#This Row],[min]])/1000,"")</f>
        <v/>
      </c>
      <c r="N1043" s="1" t="str" cm="1">
        <f t="array" ref="N1043">IF(Table2[[#This Row],[In GSM?]],_xlfn.SWITCH(Table2[[#This Row],[dir]],"FWD",Table2[[#This Row],[min]],"REV",-Table2[[#This Row],[max]])/1000,"")</f>
        <v/>
      </c>
      <c r="V1043" s="5"/>
    </row>
    <row r="1044" spans="1:22" ht="17" x14ac:dyDescent="0.25">
      <c r="A1044" t="s">
        <v>2145</v>
      </c>
      <c r="B1044">
        <v>0</v>
      </c>
      <c r="C1044">
        <v>0</v>
      </c>
      <c r="E1044" s="5" t="s">
        <v>802</v>
      </c>
      <c r="F1044" s="1" t="str">
        <f t="shared" si="48"/>
        <v>PROWASTE-rt4680</v>
      </c>
      <c r="G1044" s="1">
        <f t="shared" si="49"/>
        <v>0</v>
      </c>
      <c r="H1044" s="1">
        <f t="shared" si="50"/>
        <v>0</v>
      </c>
      <c r="I1044" s="1" t="b">
        <f>OR(LEFT(Table2[[#This Row],[rxn]],4)="RXN-",Table2[[#This Row],[rxn]]="BIOSYN-BIODILAERO")</f>
        <v>0</v>
      </c>
      <c r="J1044" s="1" t="str">
        <f>IF(Table2[[#This Row],[In GSM?]],_xlfn.TEXTAFTER(Table2[[#This Row],[rxn]],"RXN-",,,,"BIOMASS_RT_CLIM"),"")</f>
        <v/>
      </c>
      <c r="K1044" s="1" t="str">
        <f>IF(Table2[[#This Row],[In GSM?]],_xlfn.TEXTBEFORE(SUBSTITUTE(Table2[[#This Row],[rxn name]],"_REV-","_FWD-"),"_FWD-",,,,Table2[[#This Row],[rxn name]]),"")</f>
        <v/>
      </c>
      <c r="L1044" s="1" t="str">
        <f>IF(Table2[[#This Row],[In GSM?]],_xlfn.TEXTBEFORE(_xlfn.TEXTAFTER(Table2[[#This Row],[rxn name]],Table2[[#This Row],[b4 FWD/REV]]&amp;"_",,,,"FWD"),"-",,,,"FWD"),"")</f>
        <v/>
      </c>
      <c r="M1044" s="1" t="str" cm="1">
        <f t="array" ref="M1044">IF(Table2[[#This Row],[In GSM?]],_xlfn.SWITCH(Table2[[#This Row],[dir]],"FWD",Table2[[#This Row],[max]],"REV",-Table2[[#This Row],[min]])/1000,"")</f>
        <v/>
      </c>
      <c r="N1044" s="1" t="str" cm="1">
        <f t="array" ref="N1044">IF(Table2[[#This Row],[In GSM?]],_xlfn.SWITCH(Table2[[#This Row],[dir]],"FWD",Table2[[#This Row],[min]],"REV",-Table2[[#This Row],[max]])/1000,"")</f>
        <v/>
      </c>
      <c r="V1044" s="5"/>
    </row>
    <row r="1045" spans="1:22" ht="17" x14ac:dyDescent="0.25">
      <c r="A1045" t="s">
        <v>2146</v>
      </c>
      <c r="B1045">
        <v>-0.91314192631840796</v>
      </c>
      <c r="C1045">
        <v>0</v>
      </c>
      <c r="E1045" s="5" t="s">
        <v>803</v>
      </c>
      <c r="F1045" s="1" t="str">
        <f t="shared" si="48"/>
        <v>PROWASTE-rt4692</v>
      </c>
      <c r="G1045" s="1">
        <f t="shared" si="49"/>
        <v>0</v>
      </c>
      <c r="H1045" s="1">
        <f t="shared" si="50"/>
        <v>0</v>
      </c>
      <c r="I1045" s="1" t="b">
        <f>OR(LEFT(Table2[[#This Row],[rxn]],4)="RXN-",Table2[[#This Row],[rxn]]="BIOSYN-BIODILAERO")</f>
        <v>0</v>
      </c>
      <c r="J1045" s="1" t="str">
        <f>IF(Table2[[#This Row],[In GSM?]],_xlfn.TEXTAFTER(Table2[[#This Row],[rxn]],"RXN-",,,,"BIOMASS_RT_CLIM"),"")</f>
        <v/>
      </c>
      <c r="K1045" s="1" t="str">
        <f>IF(Table2[[#This Row],[In GSM?]],_xlfn.TEXTBEFORE(SUBSTITUTE(Table2[[#This Row],[rxn name]],"_REV-","_FWD-"),"_FWD-",,,,Table2[[#This Row],[rxn name]]),"")</f>
        <v/>
      </c>
      <c r="L1045" s="1" t="str">
        <f>IF(Table2[[#This Row],[In GSM?]],_xlfn.TEXTBEFORE(_xlfn.TEXTAFTER(Table2[[#This Row],[rxn name]],Table2[[#This Row],[b4 FWD/REV]]&amp;"_",,,,"FWD"),"-",,,,"FWD"),"")</f>
        <v/>
      </c>
      <c r="M1045" s="1" t="str" cm="1">
        <f t="array" ref="M1045">IF(Table2[[#This Row],[In GSM?]],_xlfn.SWITCH(Table2[[#This Row],[dir]],"FWD",Table2[[#This Row],[max]],"REV",-Table2[[#This Row],[min]])/1000,"")</f>
        <v/>
      </c>
      <c r="N1045" s="1" t="str" cm="1">
        <f t="array" ref="N1045">IF(Table2[[#This Row],[In GSM?]],_xlfn.SWITCH(Table2[[#This Row],[dir]],"FWD",Table2[[#This Row],[min]],"REV",-Table2[[#This Row],[max]])/1000,"")</f>
        <v/>
      </c>
      <c r="V1045" s="5"/>
    </row>
    <row r="1046" spans="1:22" ht="17" x14ac:dyDescent="0.25">
      <c r="A1046" t="s">
        <v>2147</v>
      </c>
      <c r="B1046">
        <v>-0.898485002781507</v>
      </c>
      <c r="C1046">
        <v>0</v>
      </c>
      <c r="E1046" s="5" t="s">
        <v>804</v>
      </c>
      <c r="F1046" s="1" t="str">
        <f t="shared" si="48"/>
        <v>PROWASTE-rt4701</v>
      </c>
      <c r="G1046" s="1">
        <f t="shared" si="49"/>
        <v>0</v>
      </c>
      <c r="H1046" s="1">
        <f t="shared" si="50"/>
        <v>0</v>
      </c>
      <c r="I1046" s="1" t="b">
        <f>OR(LEFT(Table2[[#This Row],[rxn]],4)="RXN-",Table2[[#This Row],[rxn]]="BIOSYN-BIODILAERO")</f>
        <v>0</v>
      </c>
      <c r="J1046" s="1" t="str">
        <f>IF(Table2[[#This Row],[In GSM?]],_xlfn.TEXTAFTER(Table2[[#This Row],[rxn]],"RXN-",,,,"BIOMASS_RT_CLIM"),"")</f>
        <v/>
      </c>
      <c r="K1046" s="1" t="str">
        <f>IF(Table2[[#This Row],[In GSM?]],_xlfn.TEXTBEFORE(SUBSTITUTE(Table2[[#This Row],[rxn name]],"_REV-","_FWD-"),"_FWD-",,,,Table2[[#This Row],[rxn name]]),"")</f>
        <v/>
      </c>
      <c r="L1046" s="1" t="str">
        <f>IF(Table2[[#This Row],[In GSM?]],_xlfn.TEXTBEFORE(_xlfn.TEXTAFTER(Table2[[#This Row],[rxn name]],Table2[[#This Row],[b4 FWD/REV]]&amp;"_",,,,"FWD"),"-",,,,"FWD"),"")</f>
        <v/>
      </c>
      <c r="M1046" s="1" t="str" cm="1">
        <f t="array" ref="M1046">IF(Table2[[#This Row],[In GSM?]],_xlfn.SWITCH(Table2[[#This Row],[dir]],"FWD",Table2[[#This Row],[max]],"REV",-Table2[[#This Row],[min]])/1000,"")</f>
        <v/>
      </c>
      <c r="N1046" s="1" t="str" cm="1">
        <f t="array" ref="N1046">IF(Table2[[#This Row],[In GSM?]],_xlfn.SWITCH(Table2[[#This Row],[dir]],"FWD",Table2[[#This Row],[min]],"REV",-Table2[[#This Row],[max]])/1000,"")</f>
        <v/>
      </c>
      <c r="V1046" s="5"/>
    </row>
    <row r="1047" spans="1:22" ht="17" x14ac:dyDescent="0.25">
      <c r="A1047" t="s">
        <v>2148</v>
      </c>
      <c r="B1047">
        <v>0</v>
      </c>
      <c r="C1047">
        <v>0</v>
      </c>
      <c r="E1047" s="5" t="s">
        <v>805</v>
      </c>
      <c r="F1047" s="1" t="str">
        <f t="shared" si="48"/>
        <v>PROWASTE-rt4714</v>
      </c>
      <c r="G1047" s="1">
        <f t="shared" si="49"/>
        <v>0</v>
      </c>
      <c r="H1047" s="1">
        <f t="shared" si="50"/>
        <v>0</v>
      </c>
      <c r="I1047" s="1" t="b">
        <f>OR(LEFT(Table2[[#This Row],[rxn]],4)="RXN-",Table2[[#This Row],[rxn]]="BIOSYN-BIODILAERO")</f>
        <v>0</v>
      </c>
      <c r="J1047" s="1" t="str">
        <f>IF(Table2[[#This Row],[In GSM?]],_xlfn.TEXTAFTER(Table2[[#This Row],[rxn]],"RXN-",,,,"BIOMASS_RT_CLIM"),"")</f>
        <v/>
      </c>
      <c r="K1047" s="1" t="str">
        <f>IF(Table2[[#This Row],[In GSM?]],_xlfn.TEXTBEFORE(SUBSTITUTE(Table2[[#This Row],[rxn name]],"_REV-","_FWD-"),"_FWD-",,,,Table2[[#This Row],[rxn name]]),"")</f>
        <v/>
      </c>
      <c r="L1047" s="1" t="str">
        <f>IF(Table2[[#This Row],[In GSM?]],_xlfn.TEXTBEFORE(_xlfn.TEXTAFTER(Table2[[#This Row],[rxn name]],Table2[[#This Row],[b4 FWD/REV]]&amp;"_",,,,"FWD"),"-",,,,"FWD"),"")</f>
        <v/>
      </c>
      <c r="M1047" s="1" t="str" cm="1">
        <f t="array" ref="M1047">IF(Table2[[#This Row],[In GSM?]],_xlfn.SWITCH(Table2[[#This Row],[dir]],"FWD",Table2[[#This Row],[max]],"REV",-Table2[[#This Row],[min]])/1000,"")</f>
        <v/>
      </c>
      <c r="N1047" s="1" t="str" cm="1">
        <f t="array" ref="N1047">IF(Table2[[#This Row],[In GSM?]],_xlfn.SWITCH(Table2[[#This Row],[dir]],"FWD",Table2[[#This Row],[min]],"REV",-Table2[[#This Row],[max]])/1000,"")</f>
        <v/>
      </c>
      <c r="V1047" s="5"/>
    </row>
    <row r="1048" spans="1:22" ht="17" x14ac:dyDescent="0.25">
      <c r="A1048" t="s">
        <v>2149</v>
      </c>
      <c r="B1048">
        <v>0</v>
      </c>
      <c r="C1048">
        <v>0</v>
      </c>
      <c r="E1048" s="5" t="s">
        <v>806</v>
      </c>
      <c r="F1048" s="1" t="str">
        <f t="shared" si="48"/>
        <v>PROWASTE-rt4719</v>
      </c>
      <c r="G1048" s="1">
        <f t="shared" si="49"/>
        <v>0</v>
      </c>
      <c r="H1048" s="1">
        <f t="shared" si="50"/>
        <v>0</v>
      </c>
      <c r="I1048" s="1" t="b">
        <f>OR(LEFT(Table2[[#This Row],[rxn]],4)="RXN-",Table2[[#This Row],[rxn]]="BIOSYN-BIODILAERO")</f>
        <v>0</v>
      </c>
      <c r="J1048" s="1" t="str">
        <f>IF(Table2[[#This Row],[In GSM?]],_xlfn.TEXTAFTER(Table2[[#This Row],[rxn]],"RXN-",,,,"BIOMASS_RT_CLIM"),"")</f>
        <v/>
      </c>
      <c r="K1048" s="1" t="str">
        <f>IF(Table2[[#This Row],[In GSM?]],_xlfn.TEXTBEFORE(SUBSTITUTE(Table2[[#This Row],[rxn name]],"_REV-","_FWD-"),"_FWD-",,,,Table2[[#This Row],[rxn name]]),"")</f>
        <v/>
      </c>
      <c r="L1048" s="1" t="str">
        <f>IF(Table2[[#This Row],[In GSM?]],_xlfn.TEXTBEFORE(_xlfn.TEXTAFTER(Table2[[#This Row],[rxn name]],Table2[[#This Row],[b4 FWD/REV]]&amp;"_",,,,"FWD"),"-",,,,"FWD"),"")</f>
        <v/>
      </c>
      <c r="M1048" s="1" t="str" cm="1">
        <f t="array" ref="M1048">IF(Table2[[#This Row],[In GSM?]],_xlfn.SWITCH(Table2[[#This Row],[dir]],"FWD",Table2[[#This Row],[max]],"REV",-Table2[[#This Row],[min]])/1000,"")</f>
        <v/>
      </c>
      <c r="N1048" s="1" t="str" cm="1">
        <f t="array" ref="N1048">IF(Table2[[#This Row],[In GSM?]],_xlfn.SWITCH(Table2[[#This Row],[dir]],"FWD",Table2[[#This Row],[min]],"REV",-Table2[[#This Row],[max]])/1000,"")</f>
        <v/>
      </c>
      <c r="V1048" s="5"/>
    </row>
    <row r="1049" spans="1:22" ht="17" x14ac:dyDescent="0.25">
      <c r="A1049" t="s">
        <v>2150</v>
      </c>
      <c r="B1049">
        <v>0</v>
      </c>
      <c r="C1049">
        <v>0</v>
      </c>
      <c r="E1049" s="5" t="s">
        <v>807</v>
      </c>
      <c r="F1049" s="1" t="str">
        <f t="shared" si="48"/>
        <v>PROWASTE-rt4722</v>
      </c>
      <c r="G1049" s="1">
        <f t="shared" si="49"/>
        <v>0</v>
      </c>
      <c r="H1049" s="1">
        <f t="shared" si="50"/>
        <v>0</v>
      </c>
      <c r="I1049" s="1" t="b">
        <f>OR(LEFT(Table2[[#This Row],[rxn]],4)="RXN-",Table2[[#This Row],[rxn]]="BIOSYN-BIODILAERO")</f>
        <v>0</v>
      </c>
      <c r="J1049" s="1" t="str">
        <f>IF(Table2[[#This Row],[In GSM?]],_xlfn.TEXTAFTER(Table2[[#This Row],[rxn]],"RXN-",,,,"BIOMASS_RT_CLIM"),"")</f>
        <v/>
      </c>
      <c r="K1049" s="1" t="str">
        <f>IF(Table2[[#This Row],[In GSM?]],_xlfn.TEXTBEFORE(SUBSTITUTE(Table2[[#This Row],[rxn name]],"_REV-","_FWD-"),"_FWD-",,,,Table2[[#This Row],[rxn name]]),"")</f>
        <v/>
      </c>
      <c r="L1049" s="1" t="str">
        <f>IF(Table2[[#This Row],[In GSM?]],_xlfn.TEXTBEFORE(_xlfn.TEXTAFTER(Table2[[#This Row],[rxn name]],Table2[[#This Row],[b4 FWD/REV]]&amp;"_",,,,"FWD"),"-",,,,"FWD"),"")</f>
        <v/>
      </c>
      <c r="M1049" s="1" t="str" cm="1">
        <f t="array" ref="M1049">IF(Table2[[#This Row],[In GSM?]],_xlfn.SWITCH(Table2[[#This Row],[dir]],"FWD",Table2[[#This Row],[max]],"REV",-Table2[[#This Row],[min]])/1000,"")</f>
        <v/>
      </c>
      <c r="N1049" s="1" t="str" cm="1">
        <f t="array" ref="N1049">IF(Table2[[#This Row],[In GSM?]],_xlfn.SWITCH(Table2[[#This Row],[dir]],"FWD",Table2[[#This Row],[min]],"REV",-Table2[[#This Row],[max]])/1000,"")</f>
        <v/>
      </c>
      <c r="V1049" s="5"/>
    </row>
    <row r="1050" spans="1:22" ht="17" x14ac:dyDescent="0.25">
      <c r="A1050" t="s">
        <v>2151</v>
      </c>
      <c r="B1050">
        <v>0</v>
      </c>
      <c r="C1050">
        <v>4.7720077623775499</v>
      </c>
      <c r="E1050" s="5" t="s">
        <v>808</v>
      </c>
      <c r="F1050" s="1" t="str">
        <f t="shared" si="48"/>
        <v>PROWASTE-rt4736</v>
      </c>
      <c r="G1050" s="1">
        <f t="shared" si="49"/>
        <v>0</v>
      </c>
      <c r="H1050" s="1">
        <f t="shared" si="50"/>
        <v>0</v>
      </c>
      <c r="I1050" s="1" t="b">
        <f>OR(LEFT(Table2[[#This Row],[rxn]],4)="RXN-",Table2[[#This Row],[rxn]]="BIOSYN-BIODILAERO")</f>
        <v>0</v>
      </c>
      <c r="J1050" s="1" t="str">
        <f>IF(Table2[[#This Row],[In GSM?]],_xlfn.TEXTAFTER(Table2[[#This Row],[rxn]],"RXN-",,,,"BIOMASS_RT_CLIM"),"")</f>
        <v/>
      </c>
      <c r="K1050" s="1" t="str">
        <f>IF(Table2[[#This Row],[In GSM?]],_xlfn.TEXTBEFORE(SUBSTITUTE(Table2[[#This Row],[rxn name]],"_REV-","_FWD-"),"_FWD-",,,,Table2[[#This Row],[rxn name]]),"")</f>
        <v/>
      </c>
      <c r="L1050" s="1" t="str">
        <f>IF(Table2[[#This Row],[In GSM?]],_xlfn.TEXTBEFORE(_xlfn.TEXTAFTER(Table2[[#This Row],[rxn name]],Table2[[#This Row],[b4 FWD/REV]]&amp;"_",,,,"FWD"),"-",,,,"FWD"),"")</f>
        <v/>
      </c>
      <c r="M1050" s="1" t="str" cm="1">
        <f t="array" ref="M1050">IF(Table2[[#This Row],[In GSM?]],_xlfn.SWITCH(Table2[[#This Row],[dir]],"FWD",Table2[[#This Row],[max]],"REV",-Table2[[#This Row],[min]])/1000,"")</f>
        <v/>
      </c>
      <c r="N1050" s="1" t="str" cm="1">
        <f t="array" ref="N1050">IF(Table2[[#This Row],[In GSM?]],_xlfn.SWITCH(Table2[[#This Row],[dir]],"FWD",Table2[[#This Row],[min]],"REV",-Table2[[#This Row],[max]])/1000,"")</f>
        <v/>
      </c>
      <c r="V1050" s="5"/>
    </row>
    <row r="1051" spans="1:22" ht="17" x14ac:dyDescent="0.25">
      <c r="A1051" t="s">
        <v>2152</v>
      </c>
      <c r="B1051">
        <v>-4.7720077623775596</v>
      </c>
      <c r="C1051">
        <v>0</v>
      </c>
      <c r="E1051" s="5" t="s">
        <v>809</v>
      </c>
      <c r="F1051" s="1" t="str">
        <f t="shared" si="48"/>
        <v>PROWASTE-rt4763</v>
      </c>
      <c r="G1051" s="1">
        <f t="shared" si="49"/>
        <v>0</v>
      </c>
      <c r="H1051" s="1">
        <f t="shared" si="50"/>
        <v>0</v>
      </c>
      <c r="I1051" s="1" t="b">
        <f>OR(LEFT(Table2[[#This Row],[rxn]],4)="RXN-",Table2[[#This Row],[rxn]]="BIOSYN-BIODILAERO")</f>
        <v>0</v>
      </c>
      <c r="J1051" s="1" t="str">
        <f>IF(Table2[[#This Row],[In GSM?]],_xlfn.TEXTAFTER(Table2[[#This Row],[rxn]],"RXN-",,,,"BIOMASS_RT_CLIM"),"")</f>
        <v/>
      </c>
      <c r="K1051" s="1" t="str">
        <f>IF(Table2[[#This Row],[In GSM?]],_xlfn.TEXTBEFORE(SUBSTITUTE(Table2[[#This Row],[rxn name]],"_REV-","_FWD-"),"_FWD-",,,,Table2[[#This Row],[rxn name]]),"")</f>
        <v/>
      </c>
      <c r="L1051" s="1" t="str">
        <f>IF(Table2[[#This Row],[In GSM?]],_xlfn.TEXTBEFORE(_xlfn.TEXTAFTER(Table2[[#This Row],[rxn name]],Table2[[#This Row],[b4 FWD/REV]]&amp;"_",,,,"FWD"),"-",,,,"FWD"),"")</f>
        <v/>
      </c>
      <c r="M1051" s="1" t="str" cm="1">
        <f t="array" ref="M1051">IF(Table2[[#This Row],[In GSM?]],_xlfn.SWITCH(Table2[[#This Row],[dir]],"FWD",Table2[[#This Row],[max]],"REV",-Table2[[#This Row],[min]])/1000,"")</f>
        <v/>
      </c>
      <c r="N1051" s="1" t="str" cm="1">
        <f t="array" ref="N1051">IF(Table2[[#This Row],[In GSM?]],_xlfn.SWITCH(Table2[[#This Row],[dir]],"FWD",Table2[[#This Row],[min]],"REV",-Table2[[#This Row],[max]])/1000,"")</f>
        <v/>
      </c>
      <c r="V1051" s="5"/>
    </row>
    <row r="1052" spans="1:22" ht="17" x14ac:dyDescent="0.25">
      <c r="A1052" t="s">
        <v>2153</v>
      </c>
      <c r="B1052">
        <v>0</v>
      </c>
      <c r="C1052">
        <v>1.8941375114772301</v>
      </c>
      <c r="E1052" s="5" t="s">
        <v>810</v>
      </c>
      <c r="F1052" s="1" t="str">
        <f t="shared" si="48"/>
        <v>PROWASTE-rt4767</v>
      </c>
      <c r="G1052" s="1">
        <f t="shared" si="49"/>
        <v>0</v>
      </c>
      <c r="H1052" s="1">
        <f t="shared" si="50"/>
        <v>0</v>
      </c>
      <c r="I1052" s="1" t="b">
        <f>OR(LEFT(Table2[[#This Row],[rxn]],4)="RXN-",Table2[[#This Row],[rxn]]="BIOSYN-BIODILAERO")</f>
        <v>0</v>
      </c>
      <c r="J1052" s="1" t="str">
        <f>IF(Table2[[#This Row],[In GSM?]],_xlfn.TEXTAFTER(Table2[[#This Row],[rxn]],"RXN-",,,,"BIOMASS_RT_CLIM"),"")</f>
        <v/>
      </c>
      <c r="K1052" s="1" t="str">
        <f>IF(Table2[[#This Row],[In GSM?]],_xlfn.TEXTBEFORE(SUBSTITUTE(Table2[[#This Row],[rxn name]],"_REV-","_FWD-"),"_FWD-",,,,Table2[[#This Row],[rxn name]]),"")</f>
        <v/>
      </c>
      <c r="L1052" s="1" t="str">
        <f>IF(Table2[[#This Row],[In GSM?]],_xlfn.TEXTBEFORE(_xlfn.TEXTAFTER(Table2[[#This Row],[rxn name]],Table2[[#This Row],[b4 FWD/REV]]&amp;"_",,,,"FWD"),"-",,,,"FWD"),"")</f>
        <v/>
      </c>
      <c r="M1052" s="1" t="str" cm="1">
        <f t="array" ref="M1052">IF(Table2[[#This Row],[In GSM?]],_xlfn.SWITCH(Table2[[#This Row],[dir]],"FWD",Table2[[#This Row],[max]],"REV",-Table2[[#This Row],[min]])/1000,"")</f>
        <v/>
      </c>
      <c r="N1052" s="1" t="str" cm="1">
        <f t="array" ref="N1052">IF(Table2[[#This Row],[In GSM?]],_xlfn.SWITCH(Table2[[#This Row],[dir]],"FWD",Table2[[#This Row],[min]],"REV",-Table2[[#This Row],[max]])/1000,"")</f>
        <v/>
      </c>
      <c r="V1052" s="5"/>
    </row>
    <row r="1053" spans="1:22" ht="17" x14ac:dyDescent="0.25">
      <c r="A1053" t="s">
        <v>2154</v>
      </c>
      <c r="B1053">
        <v>0</v>
      </c>
      <c r="C1053">
        <v>1.8299294602406999</v>
      </c>
      <c r="E1053" s="5" t="s">
        <v>811</v>
      </c>
      <c r="F1053" s="1" t="str">
        <f t="shared" si="48"/>
        <v>PROWASTE-rt4769</v>
      </c>
      <c r="G1053" s="1">
        <f t="shared" si="49"/>
        <v>0</v>
      </c>
      <c r="H1053" s="1">
        <f t="shared" si="50"/>
        <v>0</v>
      </c>
      <c r="I1053" s="1" t="b">
        <f>OR(LEFT(Table2[[#This Row],[rxn]],4)="RXN-",Table2[[#This Row],[rxn]]="BIOSYN-BIODILAERO")</f>
        <v>0</v>
      </c>
      <c r="J1053" s="1" t="str">
        <f>IF(Table2[[#This Row],[In GSM?]],_xlfn.TEXTAFTER(Table2[[#This Row],[rxn]],"RXN-",,,,"BIOMASS_RT_CLIM"),"")</f>
        <v/>
      </c>
      <c r="K1053" s="1" t="str">
        <f>IF(Table2[[#This Row],[In GSM?]],_xlfn.TEXTBEFORE(SUBSTITUTE(Table2[[#This Row],[rxn name]],"_REV-","_FWD-"),"_FWD-",,,,Table2[[#This Row],[rxn name]]),"")</f>
        <v/>
      </c>
      <c r="L1053" s="1" t="str">
        <f>IF(Table2[[#This Row],[In GSM?]],_xlfn.TEXTBEFORE(_xlfn.TEXTAFTER(Table2[[#This Row],[rxn name]],Table2[[#This Row],[b4 FWD/REV]]&amp;"_",,,,"FWD"),"-",,,,"FWD"),"")</f>
        <v/>
      </c>
      <c r="M1053" s="1" t="str" cm="1">
        <f t="array" ref="M1053">IF(Table2[[#This Row],[In GSM?]],_xlfn.SWITCH(Table2[[#This Row],[dir]],"FWD",Table2[[#This Row],[max]],"REV",-Table2[[#This Row],[min]])/1000,"")</f>
        <v/>
      </c>
      <c r="N1053" s="1" t="str" cm="1">
        <f t="array" ref="N1053">IF(Table2[[#This Row],[In GSM?]],_xlfn.SWITCH(Table2[[#This Row],[dir]],"FWD",Table2[[#This Row],[min]],"REV",-Table2[[#This Row],[max]])/1000,"")</f>
        <v/>
      </c>
      <c r="V1053" s="5"/>
    </row>
    <row r="1054" spans="1:22" ht="17" x14ac:dyDescent="0.25">
      <c r="A1054" t="s">
        <v>2155</v>
      </c>
      <c r="B1054">
        <v>0</v>
      </c>
      <c r="C1054">
        <v>1.8941375114772301</v>
      </c>
      <c r="E1054" s="5" t="s">
        <v>812</v>
      </c>
      <c r="F1054" s="1" t="str">
        <f t="shared" si="48"/>
        <v>PROWASTE-rt4772</v>
      </c>
      <c r="G1054" s="1">
        <f t="shared" si="49"/>
        <v>0</v>
      </c>
      <c r="H1054" s="1">
        <f t="shared" si="50"/>
        <v>0</v>
      </c>
      <c r="I1054" s="1" t="b">
        <f>OR(LEFT(Table2[[#This Row],[rxn]],4)="RXN-",Table2[[#This Row],[rxn]]="BIOSYN-BIODILAERO")</f>
        <v>0</v>
      </c>
      <c r="J1054" s="1" t="str">
        <f>IF(Table2[[#This Row],[In GSM?]],_xlfn.TEXTAFTER(Table2[[#This Row],[rxn]],"RXN-",,,,"BIOMASS_RT_CLIM"),"")</f>
        <v/>
      </c>
      <c r="K1054" s="1" t="str">
        <f>IF(Table2[[#This Row],[In GSM?]],_xlfn.TEXTBEFORE(SUBSTITUTE(Table2[[#This Row],[rxn name]],"_REV-","_FWD-"),"_FWD-",,,,Table2[[#This Row],[rxn name]]),"")</f>
        <v/>
      </c>
      <c r="L1054" s="1" t="str">
        <f>IF(Table2[[#This Row],[In GSM?]],_xlfn.TEXTBEFORE(_xlfn.TEXTAFTER(Table2[[#This Row],[rxn name]],Table2[[#This Row],[b4 FWD/REV]]&amp;"_",,,,"FWD"),"-",,,,"FWD"),"")</f>
        <v/>
      </c>
      <c r="M1054" s="1" t="str" cm="1">
        <f t="array" ref="M1054">IF(Table2[[#This Row],[In GSM?]],_xlfn.SWITCH(Table2[[#This Row],[dir]],"FWD",Table2[[#This Row],[max]],"REV",-Table2[[#This Row],[min]])/1000,"")</f>
        <v/>
      </c>
      <c r="N1054" s="1" t="str" cm="1">
        <f t="array" ref="N1054">IF(Table2[[#This Row],[In GSM?]],_xlfn.SWITCH(Table2[[#This Row],[dir]],"FWD",Table2[[#This Row],[min]],"REV",-Table2[[#This Row],[max]])/1000,"")</f>
        <v/>
      </c>
      <c r="V1054" s="5"/>
    </row>
    <row r="1055" spans="1:22" ht="17" x14ac:dyDescent="0.25">
      <c r="A1055" t="s">
        <v>2156</v>
      </c>
      <c r="B1055">
        <v>0</v>
      </c>
      <c r="C1055">
        <v>0</v>
      </c>
      <c r="E1055" s="5" t="s">
        <v>813</v>
      </c>
      <c r="F1055" s="1" t="str">
        <f t="shared" si="48"/>
        <v>PROWASTE-rt4793</v>
      </c>
      <c r="G1055" s="1">
        <f t="shared" si="49"/>
        <v>0</v>
      </c>
      <c r="H1055" s="1">
        <f t="shared" si="50"/>
        <v>0</v>
      </c>
      <c r="I1055" s="1" t="b">
        <f>OR(LEFT(Table2[[#This Row],[rxn]],4)="RXN-",Table2[[#This Row],[rxn]]="BIOSYN-BIODILAERO")</f>
        <v>0</v>
      </c>
      <c r="J1055" s="1" t="str">
        <f>IF(Table2[[#This Row],[In GSM?]],_xlfn.TEXTAFTER(Table2[[#This Row],[rxn]],"RXN-",,,,"BIOMASS_RT_CLIM"),"")</f>
        <v/>
      </c>
      <c r="K1055" s="1" t="str">
        <f>IF(Table2[[#This Row],[In GSM?]],_xlfn.TEXTBEFORE(SUBSTITUTE(Table2[[#This Row],[rxn name]],"_REV-","_FWD-"),"_FWD-",,,,Table2[[#This Row],[rxn name]]),"")</f>
        <v/>
      </c>
      <c r="L1055" s="1" t="str">
        <f>IF(Table2[[#This Row],[In GSM?]],_xlfn.TEXTBEFORE(_xlfn.TEXTAFTER(Table2[[#This Row],[rxn name]],Table2[[#This Row],[b4 FWD/REV]]&amp;"_",,,,"FWD"),"-",,,,"FWD"),"")</f>
        <v/>
      </c>
      <c r="M1055" s="1" t="str" cm="1">
        <f t="array" ref="M1055">IF(Table2[[#This Row],[In GSM?]],_xlfn.SWITCH(Table2[[#This Row],[dir]],"FWD",Table2[[#This Row],[max]],"REV",-Table2[[#This Row],[min]])/1000,"")</f>
        <v/>
      </c>
      <c r="N1055" s="1" t="str" cm="1">
        <f t="array" ref="N1055">IF(Table2[[#This Row],[In GSM?]],_xlfn.SWITCH(Table2[[#This Row],[dir]],"FWD",Table2[[#This Row],[min]],"REV",-Table2[[#This Row],[max]])/1000,"")</f>
        <v/>
      </c>
      <c r="V1055" s="5"/>
    </row>
    <row r="1056" spans="1:22" ht="17" x14ac:dyDescent="0.25">
      <c r="A1056" t="s">
        <v>2157</v>
      </c>
      <c r="B1056">
        <v>0</v>
      </c>
      <c r="C1056">
        <v>0</v>
      </c>
      <c r="E1056" s="5" t="s">
        <v>814</v>
      </c>
      <c r="F1056" s="1" t="str">
        <f t="shared" si="48"/>
        <v>PROWASTE-rt4799</v>
      </c>
      <c r="G1056" s="1">
        <f t="shared" si="49"/>
        <v>0</v>
      </c>
      <c r="H1056" s="1">
        <f t="shared" si="50"/>
        <v>0</v>
      </c>
      <c r="I1056" s="1" t="b">
        <f>OR(LEFT(Table2[[#This Row],[rxn]],4)="RXN-",Table2[[#This Row],[rxn]]="BIOSYN-BIODILAERO")</f>
        <v>0</v>
      </c>
      <c r="J1056" s="1" t="str">
        <f>IF(Table2[[#This Row],[In GSM?]],_xlfn.TEXTAFTER(Table2[[#This Row],[rxn]],"RXN-",,,,"BIOMASS_RT_CLIM"),"")</f>
        <v/>
      </c>
      <c r="K1056" s="1" t="str">
        <f>IF(Table2[[#This Row],[In GSM?]],_xlfn.TEXTBEFORE(SUBSTITUTE(Table2[[#This Row],[rxn name]],"_REV-","_FWD-"),"_FWD-",,,,Table2[[#This Row],[rxn name]]),"")</f>
        <v/>
      </c>
      <c r="L1056" s="1" t="str">
        <f>IF(Table2[[#This Row],[In GSM?]],_xlfn.TEXTBEFORE(_xlfn.TEXTAFTER(Table2[[#This Row],[rxn name]],Table2[[#This Row],[b4 FWD/REV]]&amp;"_",,,,"FWD"),"-",,,,"FWD"),"")</f>
        <v/>
      </c>
      <c r="M1056" s="1" t="str" cm="1">
        <f t="array" ref="M1056">IF(Table2[[#This Row],[In GSM?]],_xlfn.SWITCH(Table2[[#This Row],[dir]],"FWD",Table2[[#This Row],[max]],"REV",-Table2[[#This Row],[min]])/1000,"")</f>
        <v/>
      </c>
      <c r="N1056" s="1" t="str" cm="1">
        <f t="array" ref="N1056">IF(Table2[[#This Row],[In GSM?]],_xlfn.SWITCH(Table2[[#This Row],[dir]],"FWD",Table2[[#This Row],[min]],"REV",-Table2[[#This Row],[max]])/1000,"")</f>
        <v/>
      </c>
      <c r="V1056" s="5"/>
    </row>
    <row r="1057" spans="1:22" ht="17" x14ac:dyDescent="0.25">
      <c r="A1057" t="s">
        <v>2158</v>
      </c>
      <c r="B1057">
        <v>0</v>
      </c>
      <c r="C1057">
        <v>0</v>
      </c>
      <c r="E1057" s="5" t="s">
        <v>815</v>
      </c>
      <c r="F1057" s="1" t="str">
        <f t="shared" si="48"/>
        <v>PROWASTE-rt4804</v>
      </c>
      <c r="G1057" s="1">
        <f t="shared" si="49"/>
        <v>0</v>
      </c>
      <c r="H1057" s="1">
        <f t="shared" si="50"/>
        <v>0</v>
      </c>
      <c r="I1057" s="1" t="b">
        <f>OR(LEFT(Table2[[#This Row],[rxn]],4)="RXN-",Table2[[#This Row],[rxn]]="BIOSYN-BIODILAERO")</f>
        <v>0</v>
      </c>
      <c r="J1057" s="1" t="str">
        <f>IF(Table2[[#This Row],[In GSM?]],_xlfn.TEXTAFTER(Table2[[#This Row],[rxn]],"RXN-",,,,"BIOMASS_RT_CLIM"),"")</f>
        <v/>
      </c>
      <c r="K1057" s="1" t="str">
        <f>IF(Table2[[#This Row],[In GSM?]],_xlfn.TEXTBEFORE(SUBSTITUTE(Table2[[#This Row],[rxn name]],"_REV-","_FWD-"),"_FWD-",,,,Table2[[#This Row],[rxn name]]),"")</f>
        <v/>
      </c>
      <c r="L1057" s="1" t="str">
        <f>IF(Table2[[#This Row],[In GSM?]],_xlfn.TEXTBEFORE(_xlfn.TEXTAFTER(Table2[[#This Row],[rxn name]],Table2[[#This Row],[b4 FWD/REV]]&amp;"_",,,,"FWD"),"-",,,,"FWD"),"")</f>
        <v/>
      </c>
      <c r="M1057" s="1" t="str" cm="1">
        <f t="array" ref="M1057">IF(Table2[[#This Row],[In GSM?]],_xlfn.SWITCH(Table2[[#This Row],[dir]],"FWD",Table2[[#This Row],[max]],"REV",-Table2[[#This Row],[min]])/1000,"")</f>
        <v/>
      </c>
      <c r="N1057" s="1" t="str" cm="1">
        <f t="array" ref="N1057">IF(Table2[[#This Row],[In GSM?]],_xlfn.SWITCH(Table2[[#This Row],[dir]],"FWD",Table2[[#This Row],[min]],"REV",-Table2[[#This Row],[max]])/1000,"")</f>
        <v/>
      </c>
      <c r="V1057" s="5"/>
    </row>
    <row r="1058" spans="1:22" ht="17" x14ac:dyDescent="0.25">
      <c r="A1058" t="s">
        <v>2159</v>
      </c>
      <c r="B1058">
        <v>0</v>
      </c>
      <c r="C1058">
        <v>0</v>
      </c>
      <c r="E1058" s="5" t="s">
        <v>816</v>
      </c>
      <c r="F1058" s="1" t="str">
        <f t="shared" si="48"/>
        <v>PROWASTE-rt4822_c</v>
      </c>
      <c r="G1058" s="1">
        <f t="shared" si="49"/>
        <v>0</v>
      </c>
      <c r="H1058" s="1">
        <f t="shared" si="50"/>
        <v>0</v>
      </c>
      <c r="I1058" s="1" t="b">
        <f>OR(LEFT(Table2[[#This Row],[rxn]],4)="RXN-",Table2[[#This Row],[rxn]]="BIOSYN-BIODILAERO")</f>
        <v>0</v>
      </c>
      <c r="J1058" s="1" t="str">
        <f>IF(Table2[[#This Row],[In GSM?]],_xlfn.TEXTAFTER(Table2[[#This Row],[rxn]],"RXN-",,,,"BIOMASS_RT_CLIM"),"")</f>
        <v/>
      </c>
      <c r="K1058" s="1" t="str">
        <f>IF(Table2[[#This Row],[In GSM?]],_xlfn.TEXTBEFORE(SUBSTITUTE(Table2[[#This Row],[rxn name]],"_REV-","_FWD-"),"_FWD-",,,,Table2[[#This Row],[rxn name]]),"")</f>
        <v/>
      </c>
      <c r="L1058" s="1" t="str">
        <f>IF(Table2[[#This Row],[In GSM?]],_xlfn.TEXTBEFORE(_xlfn.TEXTAFTER(Table2[[#This Row],[rxn name]],Table2[[#This Row],[b4 FWD/REV]]&amp;"_",,,,"FWD"),"-",,,,"FWD"),"")</f>
        <v/>
      </c>
      <c r="M1058" s="1" t="str" cm="1">
        <f t="array" ref="M1058">IF(Table2[[#This Row],[In GSM?]],_xlfn.SWITCH(Table2[[#This Row],[dir]],"FWD",Table2[[#This Row],[max]],"REV",-Table2[[#This Row],[min]])/1000,"")</f>
        <v/>
      </c>
      <c r="N1058" s="1" t="str" cm="1">
        <f t="array" ref="N1058">IF(Table2[[#This Row],[In GSM?]],_xlfn.SWITCH(Table2[[#This Row],[dir]],"FWD",Table2[[#This Row],[min]],"REV",-Table2[[#This Row],[max]])/1000,"")</f>
        <v/>
      </c>
      <c r="V1058" s="5"/>
    </row>
    <row r="1059" spans="1:22" ht="17" x14ac:dyDescent="0.25">
      <c r="A1059" t="s">
        <v>2160</v>
      </c>
      <c r="B1059">
        <v>0</v>
      </c>
      <c r="C1059">
        <v>61.2341247165187</v>
      </c>
      <c r="E1059" s="5" t="s">
        <v>817</v>
      </c>
      <c r="F1059" s="1" t="str">
        <f t="shared" si="48"/>
        <v>PROWASTE-rt4822_n</v>
      </c>
      <c r="G1059" s="1">
        <f t="shared" si="49"/>
        <v>0</v>
      </c>
      <c r="H1059" s="1">
        <f t="shared" si="50"/>
        <v>0</v>
      </c>
      <c r="I1059" s="1" t="b">
        <f>OR(LEFT(Table2[[#This Row],[rxn]],4)="RXN-",Table2[[#This Row],[rxn]]="BIOSYN-BIODILAERO")</f>
        <v>0</v>
      </c>
      <c r="J1059" s="1" t="str">
        <f>IF(Table2[[#This Row],[In GSM?]],_xlfn.TEXTAFTER(Table2[[#This Row],[rxn]],"RXN-",,,,"BIOMASS_RT_CLIM"),"")</f>
        <v/>
      </c>
      <c r="K1059" s="1" t="str">
        <f>IF(Table2[[#This Row],[In GSM?]],_xlfn.TEXTBEFORE(SUBSTITUTE(Table2[[#This Row],[rxn name]],"_REV-","_FWD-"),"_FWD-",,,,Table2[[#This Row],[rxn name]]),"")</f>
        <v/>
      </c>
      <c r="L1059" s="1" t="str">
        <f>IF(Table2[[#This Row],[In GSM?]],_xlfn.TEXTBEFORE(_xlfn.TEXTAFTER(Table2[[#This Row],[rxn name]],Table2[[#This Row],[b4 FWD/REV]]&amp;"_",,,,"FWD"),"-",,,,"FWD"),"")</f>
        <v/>
      </c>
      <c r="M1059" s="1" t="str" cm="1">
        <f t="array" ref="M1059">IF(Table2[[#This Row],[In GSM?]],_xlfn.SWITCH(Table2[[#This Row],[dir]],"FWD",Table2[[#This Row],[max]],"REV",-Table2[[#This Row],[min]])/1000,"")</f>
        <v/>
      </c>
      <c r="N1059" s="1" t="str" cm="1">
        <f t="array" ref="N1059">IF(Table2[[#This Row],[In GSM?]],_xlfn.SWITCH(Table2[[#This Row],[dir]],"FWD",Table2[[#This Row],[min]],"REV",-Table2[[#This Row],[max]])/1000,"")</f>
        <v/>
      </c>
      <c r="V1059" s="5"/>
    </row>
    <row r="1060" spans="1:22" ht="17" x14ac:dyDescent="0.25">
      <c r="A1060" t="s">
        <v>2161</v>
      </c>
      <c r="B1060" s="2">
        <v>-7.64E-5</v>
      </c>
      <c r="C1060" s="2">
        <v>-7.64E-5</v>
      </c>
      <c r="E1060" s="5" t="s">
        <v>818</v>
      </c>
      <c r="F1060" s="1" t="str">
        <f t="shared" si="48"/>
        <v>PROWASTE-rt4846</v>
      </c>
      <c r="G1060" s="1">
        <f t="shared" si="49"/>
        <v>0</v>
      </c>
      <c r="H1060" s="1">
        <f t="shared" si="50"/>
        <v>0</v>
      </c>
      <c r="I1060" s="1" t="b">
        <f>OR(LEFT(Table2[[#This Row],[rxn]],4)="RXN-",Table2[[#This Row],[rxn]]="BIOSYN-BIODILAERO")</f>
        <v>0</v>
      </c>
      <c r="J1060" s="1" t="str">
        <f>IF(Table2[[#This Row],[In GSM?]],_xlfn.TEXTAFTER(Table2[[#This Row],[rxn]],"RXN-",,,,"BIOMASS_RT_CLIM"),"")</f>
        <v/>
      </c>
      <c r="K1060" s="1" t="str">
        <f>IF(Table2[[#This Row],[In GSM?]],_xlfn.TEXTBEFORE(SUBSTITUTE(Table2[[#This Row],[rxn name]],"_REV-","_FWD-"),"_FWD-",,,,Table2[[#This Row],[rxn name]]),"")</f>
        <v/>
      </c>
      <c r="L1060" s="1" t="str">
        <f>IF(Table2[[#This Row],[In GSM?]],_xlfn.TEXTBEFORE(_xlfn.TEXTAFTER(Table2[[#This Row],[rxn name]],Table2[[#This Row],[b4 FWD/REV]]&amp;"_",,,,"FWD"),"-",,,,"FWD"),"")</f>
        <v/>
      </c>
      <c r="M1060" s="1" t="str" cm="1">
        <f t="array" ref="M1060">IF(Table2[[#This Row],[In GSM?]],_xlfn.SWITCH(Table2[[#This Row],[dir]],"FWD",Table2[[#This Row],[max]],"REV",-Table2[[#This Row],[min]])/1000,"")</f>
        <v/>
      </c>
      <c r="N1060" s="1" t="str" cm="1">
        <f t="array" ref="N1060">IF(Table2[[#This Row],[In GSM?]],_xlfn.SWITCH(Table2[[#This Row],[dir]],"FWD",Table2[[#This Row],[min]],"REV",-Table2[[#This Row],[max]])/1000,"")</f>
        <v/>
      </c>
      <c r="V1060" s="5"/>
    </row>
    <row r="1061" spans="1:22" ht="17" x14ac:dyDescent="0.25">
      <c r="A1061" t="s">
        <v>2162</v>
      </c>
      <c r="B1061">
        <v>0</v>
      </c>
      <c r="C1061">
        <v>0</v>
      </c>
      <c r="E1061" s="5" t="s">
        <v>819</v>
      </c>
      <c r="F1061" s="1" t="str">
        <f t="shared" si="48"/>
        <v>PROWASTE-rt4860</v>
      </c>
      <c r="G1061" s="1">
        <f t="shared" si="49"/>
        <v>0</v>
      </c>
      <c r="H1061" s="1">
        <f t="shared" si="50"/>
        <v>0</v>
      </c>
      <c r="I1061" s="1" t="b">
        <f>OR(LEFT(Table2[[#This Row],[rxn]],4)="RXN-",Table2[[#This Row],[rxn]]="BIOSYN-BIODILAERO")</f>
        <v>0</v>
      </c>
      <c r="J1061" s="1" t="str">
        <f>IF(Table2[[#This Row],[In GSM?]],_xlfn.TEXTAFTER(Table2[[#This Row],[rxn]],"RXN-",,,,"BIOMASS_RT_CLIM"),"")</f>
        <v/>
      </c>
      <c r="K1061" s="1" t="str">
        <f>IF(Table2[[#This Row],[In GSM?]],_xlfn.TEXTBEFORE(SUBSTITUTE(Table2[[#This Row],[rxn name]],"_REV-","_FWD-"),"_FWD-",,,,Table2[[#This Row],[rxn name]]),"")</f>
        <v/>
      </c>
      <c r="L1061" s="1" t="str">
        <f>IF(Table2[[#This Row],[In GSM?]],_xlfn.TEXTBEFORE(_xlfn.TEXTAFTER(Table2[[#This Row],[rxn name]],Table2[[#This Row],[b4 FWD/REV]]&amp;"_",,,,"FWD"),"-",,,,"FWD"),"")</f>
        <v/>
      </c>
      <c r="M1061" s="1" t="str" cm="1">
        <f t="array" ref="M1061">IF(Table2[[#This Row],[In GSM?]],_xlfn.SWITCH(Table2[[#This Row],[dir]],"FWD",Table2[[#This Row],[max]],"REV",-Table2[[#This Row],[min]])/1000,"")</f>
        <v/>
      </c>
      <c r="N1061" s="1" t="str" cm="1">
        <f t="array" ref="N1061">IF(Table2[[#This Row],[In GSM?]],_xlfn.SWITCH(Table2[[#This Row],[dir]],"FWD",Table2[[#This Row],[min]],"REV",-Table2[[#This Row],[max]])/1000,"")</f>
        <v/>
      </c>
      <c r="V1061" s="5"/>
    </row>
    <row r="1062" spans="1:22" ht="17" x14ac:dyDescent="0.25">
      <c r="A1062" t="s">
        <v>2163</v>
      </c>
      <c r="B1062">
        <v>0</v>
      </c>
      <c r="C1062">
        <v>0</v>
      </c>
      <c r="E1062" s="5" t="s">
        <v>820</v>
      </c>
      <c r="F1062" s="1" t="str">
        <f t="shared" si="48"/>
        <v>PROWASTE-rt4862</v>
      </c>
      <c r="G1062" s="1">
        <f t="shared" si="49"/>
        <v>0</v>
      </c>
      <c r="H1062" s="1">
        <f t="shared" si="50"/>
        <v>0</v>
      </c>
      <c r="I1062" s="1" t="b">
        <f>OR(LEFT(Table2[[#This Row],[rxn]],4)="RXN-",Table2[[#This Row],[rxn]]="BIOSYN-BIODILAERO")</f>
        <v>0</v>
      </c>
      <c r="J1062" s="1" t="str">
        <f>IF(Table2[[#This Row],[In GSM?]],_xlfn.TEXTAFTER(Table2[[#This Row],[rxn]],"RXN-",,,,"BIOMASS_RT_CLIM"),"")</f>
        <v/>
      </c>
      <c r="K1062" s="1" t="str">
        <f>IF(Table2[[#This Row],[In GSM?]],_xlfn.TEXTBEFORE(SUBSTITUTE(Table2[[#This Row],[rxn name]],"_REV-","_FWD-"),"_FWD-",,,,Table2[[#This Row],[rxn name]]),"")</f>
        <v/>
      </c>
      <c r="L1062" s="1" t="str">
        <f>IF(Table2[[#This Row],[In GSM?]],_xlfn.TEXTBEFORE(_xlfn.TEXTAFTER(Table2[[#This Row],[rxn name]],Table2[[#This Row],[b4 FWD/REV]]&amp;"_",,,,"FWD"),"-",,,,"FWD"),"")</f>
        <v/>
      </c>
      <c r="M1062" s="1" t="str" cm="1">
        <f t="array" ref="M1062">IF(Table2[[#This Row],[In GSM?]],_xlfn.SWITCH(Table2[[#This Row],[dir]],"FWD",Table2[[#This Row],[max]],"REV",-Table2[[#This Row],[min]])/1000,"")</f>
        <v/>
      </c>
      <c r="N1062" s="1" t="str" cm="1">
        <f t="array" ref="N1062">IF(Table2[[#This Row],[In GSM?]],_xlfn.SWITCH(Table2[[#This Row],[dir]],"FWD",Table2[[#This Row],[min]],"REV",-Table2[[#This Row],[max]])/1000,"")</f>
        <v/>
      </c>
      <c r="V1062" s="5"/>
    </row>
    <row r="1063" spans="1:22" ht="17" x14ac:dyDescent="0.25">
      <c r="A1063" t="s">
        <v>2164</v>
      </c>
      <c r="B1063">
        <v>0</v>
      </c>
      <c r="C1063">
        <v>0</v>
      </c>
      <c r="E1063" s="5" t="s">
        <v>821</v>
      </c>
      <c r="F1063" s="1" t="str">
        <f t="shared" si="48"/>
        <v>PROWASTE-rt4871</v>
      </c>
      <c r="G1063" s="1">
        <f t="shared" si="49"/>
        <v>0</v>
      </c>
      <c r="H1063" s="1">
        <f t="shared" si="50"/>
        <v>0</v>
      </c>
      <c r="I1063" s="1" t="b">
        <f>OR(LEFT(Table2[[#This Row],[rxn]],4)="RXN-",Table2[[#This Row],[rxn]]="BIOSYN-BIODILAERO")</f>
        <v>0</v>
      </c>
      <c r="J1063" s="1" t="str">
        <f>IF(Table2[[#This Row],[In GSM?]],_xlfn.TEXTAFTER(Table2[[#This Row],[rxn]],"RXN-",,,,"BIOMASS_RT_CLIM"),"")</f>
        <v/>
      </c>
      <c r="K1063" s="1" t="str">
        <f>IF(Table2[[#This Row],[In GSM?]],_xlfn.TEXTBEFORE(SUBSTITUTE(Table2[[#This Row],[rxn name]],"_REV-","_FWD-"),"_FWD-",,,,Table2[[#This Row],[rxn name]]),"")</f>
        <v/>
      </c>
      <c r="L1063" s="1" t="str">
        <f>IF(Table2[[#This Row],[In GSM?]],_xlfn.TEXTBEFORE(_xlfn.TEXTAFTER(Table2[[#This Row],[rxn name]],Table2[[#This Row],[b4 FWD/REV]]&amp;"_",,,,"FWD"),"-",,,,"FWD"),"")</f>
        <v/>
      </c>
      <c r="M1063" s="1" t="str" cm="1">
        <f t="array" ref="M1063">IF(Table2[[#This Row],[In GSM?]],_xlfn.SWITCH(Table2[[#This Row],[dir]],"FWD",Table2[[#This Row],[max]],"REV",-Table2[[#This Row],[min]])/1000,"")</f>
        <v/>
      </c>
      <c r="N1063" s="1" t="str" cm="1">
        <f t="array" ref="N1063">IF(Table2[[#This Row],[In GSM?]],_xlfn.SWITCH(Table2[[#This Row],[dir]],"FWD",Table2[[#This Row],[min]],"REV",-Table2[[#This Row],[max]])/1000,"")</f>
        <v/>
      </c>
      <c r="V1063" s="5"/>
    </row>
    <row r="1064" spans="1:22" ht="17" x14ac:dyDescent="0.25">
      <c r="A1064" t="s">
        <v>2165</v>
      </c>
      <c r="B1064">
        <v>0</v>
      </c>
      <c r="C1064">
        <v>0</v>
      </c>
      <c r="E1064" s="5" t="s">
        <v>822</v>
      </c>
      <c r="F1064" s="1" t="str">
        <f t="shared" si="48"/>
        <v>PROWASTE-rt4881</v>
      </c>
      <c r="G1064" s="1">
        <f t="shared" si="49"/>
        <v>0</v>
      </c>
      <c r="H1064" s="1">
        <f t="shared" si="50"/>
        <v>0</v>
      </c>
      <c r="I1064" s="1" t="b">
        <f>OR(LEFT(Table2[[#This Row],[rxn]],4)="RXN-",Table2[[#This Row],[rxn]]="BIOSYN-BIODILAERO")</f>
        <v>0</v>
      </c>
      <c r="J1064" s="1" t="str">
        <f>IF(Table2[[#This Row],[In GSM?]],_xlfn.TEXTAFTER(Table2[[#This Row],[rxn]],"RXN-",,,,"BIOMASS_RT_CLIM"),"")</f>
        <v/>
      </c>
      <c r="K1064" s="1" t="str">
        <f>IF(Table2[[#This Row],[In GSM?]],_xlfn.TEXTBEFORE(SUBSTITUTE(Table2[[#This Row],[rxn name]],"_REV-","_FWD-"),"_FWD-",,,,Table2[[#This Row],[rxn name]]),"")</f>
        <v/>
      </c>
      <c r="L1064" s="1" t="str">
        <f>IF(Table2[[#This Row],[In GSM?]],_xlfn.TEXTBEFORE(_xlfn.TEXTAFTER(Table2[[#This Row],[rxn name]],Table2[[#This Row],[b4 FWD/REV]]&amp;"_",,,,"FWD"),"-",,,,"FWD"),"")</f>
        <v/>
      </c>
      <c r="M1064" s="1" t="str" cm="1">
        <f t="array" ref="M1064">IF(Table2[[#This Row],[In GSM?]],_xlfn.SWITCH(Table2[[#This Row],[dir]],"FWD",Table2[[#This Row],[max]],"REV",-Table2[[#This Row],[min]])/1000,"")</f>
        <v/>
      </c>
      <c r="N1064" s="1" t="str" cm="1">
        <f t="array" ref="N1064">IF(Table2[[#This Row],[In GSM?]],_xlfn.SWITCH(Table2[[#This Row],[dir]],"FWD",Table2[[#This Row],[min]],"REV",-Table2[[#This Row],[max]])/1000,"")</f>
        <v/>
      </c>
      <c r="V1064" s="5"/>
    </row>
    <row r="1065" spans="1:22" ht="17" x14ac:dyDescent="0.25">
      <c r="A1065" t="s">
        <v>2166</v>
      </c>
      <c r="B1065">
        <v>0</v>
      </c>
      <c r="C1065">
        <v>4.00247992897682</v>
      </c>
      <c r="E1065" s="5" t="s">
        <v>823</v>
      </c>
      <c r="F1065" s="1" t="str">
        <f t="shared" si="48"/>
        <v>PROWASTE-rt4892</v>
      </c>
      <c r="G1065" s="1">
        <f t="shared" si="49"/>
        <v>0</v>
      </c>
      <c r="H1065" s="1">
        <f t="shared" si="50"/>
        <v>0</v>
      </c>
      <c r="I1065" s="1" t="b">
        <f>OR(LEFT(Table2[[#This Row],[rxn]],4)="RXN-",Table2[[#This Row],[rxn]]="BIOSYN-BIODILAERO")</f>
        <v>0</v>
      </c>
      <c r="J1065" s="1" t="str">
        <f>IF(Table2[[#This Row],[In GSM?]],_xlfn.TEXTAFTER(Table2[[#This Row],[rxn]],"RXN-",,,,"BIOMASS_RT_CLIM"),"")</f>
        <v/>
      </c>
      <c r="K1065" s="1" t="str">
        <f>IF(Table2[[#This Row],[In GSM?]],_xlfn.TEXTBEFORE(SUBSTITUTE(Table2[[#This Row],[rxn name]],"_REV-","_FWD-"),"_FWD-",,,,Table2[[#This Row],[rxn name]]),"")</f>
        <v/>
      </c>
      <c r="L1065" s="1" t="str">
        <f>IF(Table2[[#This Row],[In GSM?]],_xlfn.TEXTBEFORE(_xlfn.TEXTAFTER(Table2[[#This Row],[rxn name]],Table2[[#This Row],[b4 FWD/REV]]&amp;"_",,,,"FWD"),"-",,,,"FWD"),"")</f>
        <v/>
      </c>
      <c r="M1065" s="1" t="str" cm="1">
        <f t="array" ref="M1065">IF(Table2[[#This Row],[In GSM?]],_xlfn.SWITCH(Table2[[#This Row],[dir]],"FWD",Table2[[#This Row],[max]],"REV",-Table2[[#This Row],[min]])/1000,"")</f>
        <v/>
      </c>
      <c r="N1065" s="1" t="str" cm="1">
        <f t="array" ref="N1065">IF(Table2[[#This Row],[In GSM?]],_xlfn.SWITCH(Table2[[#This Row],[dir]],"FWD",Table2[[#This Row],[min]],"REV",-Table2[[#This Row],[max]])/1000,"")</f>
        <v/>
      </c>
      <c r="V1065" s="5"/>
    </row>
    <row r="1066" spans="1:22" ht="17" x14ac:dyDescent="0.25">
      <c r="A1066" t="s">
        <v>2167</v>
      </c>
      <c r="B1066">
        <v>0</v>
      </c>
      <c r="C1066">
        <v>0</v>
      </c>
      <c r="E1066" s="5" t="s">
        <v>824</v>
      </c>
      <c r="F1066" s="1" t="str">
        <f t="shared" si="48"/>
        <v>PROWASTE-rt4894</v>
      </c>
      <c r="G1066" s="1">
        <f t="shared" si="49"/>
        <v>0</v>
      </c>
      <c r="H1066" s="1">
        <f t="shared" si="50"/>
        <v>0</v>
      </c>
      <c r="I1066" s="1" t="b">
        <f>OR(LEFT(Table2[[#This Row],[rxn]],4)="RXN-",Table2[[#This Row],[rxn]]="BIOSYN-BIODILAERO")</f>
        <v>0</v>
      </c>
      <c r="J1066" s="1" t="str">
        <f>IF(Table2[[#This Row],[In GSM?]],_xlfn.TEXTAFTER(Table2[[#This Row],[rxn]],"RXN-",,,,"BIOMASS_RT_CLIM"),"")</f>
        <v/>
      </c>
      <c r="K1066" s="1" t="str">
        <f>IF(Table2[[#This Row],[In GSM?]],_xlfn.TEXTBEFORE(SUBSTITUTE(Table2[[#This Row],[rxn name]],"_REV-","_FWD-"),"_FWD-",,,,Table2[[#This Row],[rxn name]]),"")</f>
        <v/>
      </c>
      <c r="L1066" s="1" t="str">
        <f>IF(Table2[[#This Row],[In GSM?]],_xlfn.TEXTBEFORE(_xlfn.TEXTAFTER(Table2[[#This Row],[rxn name]],Table2[[#This Row],[b4 FWD/REV]]&amp;"_",,,,"FWD"),"-",,,,"FWD"),"")</f>
        <v/>
      </c>
      <c r="M1066" s="1" t="str" cm="1">
        <f t="array" ref="M1066">IF(Table2[[#This Row],[In GSM?]],_xlfn.SWITCH(Table2[[#This Row],[dir]],"FWD",Table2[[#This Row],[max]],"REV",-Table2[[#This Row],[min]])/1000,"")</f>
        <v/>
      </c>
      <c r="N1066" s="1" t="str" cm="1">
        <f t="array" ref="N1066">IF(Table2[[#This Row],[In GSM?]],_xlfn.SWITCH(Table2[[#This Row],[dir]],"FWD",Table2[[#This Row],[min]],"REV",-Table2[[#This Row],[max]])/1000,"")</f>
        <v/>
      </c>
      <c r="V1066" s="5"/>
    </row>
    <row r="1067" spans="1:22" ht="17" x14ac:dyDescent="0.25">
      <c r="A1067" t="s">
        <v>2168</v>
      </c>
      <c r="B1067">
        <v>0</v>
      </c>
      <c r="C1067">
        <v>4.00247992897682</v>
      </c>
      <c r="E1067" s="5" t="s">
        <v>825</v>
      </c>
      <c r="F1067" s="1" t="str">
        <f t="shared" si="48"/>
        <v>PROWASTE-rt4896</v>
      </c>
      <c r="G1067" s="1">
        <f t="shared" si="49"/>
        <v>0</v>
      </c>
      <c r="H1067" s="1">
        <f t="shared" si="50"/>
        <v>0</v>
      </c>
      <c r="I1067" s="1" t="b">
        <f>OR(LEFT(Table2[[#This Row],[rxn]],4)="RXN-",Table2[[#This Row],[rxn]]="BIOSYN-BIODILAERO")</f>
        <v>0</v>
      </c>
      <c r="J1067" s="1" t="str">
        <f>IF(Table2[[#This Row],[In GSM?]],_xlfn.TEXTAFTER(Table2[[#This Row],[rxn]],"RXN-",,,,"BIOMASS_RT_CLIM"),"")</f>
        <v/>
      </c>
      <c r="K1067" s="1" t="str">
        <f>IF(Table2[[#This Row],[In GSM?]],_xlfn.TEXTBEFORE(SUBSTITUTE(Table2[[#This Row],[rxn name]],"_REV-","_FWD-"),"_FWD-",,,,Table2[[#This Row],[rxn name]]),"")</f>
        <v/>
      </c>
      <c r="L1067" s="1" t="str">
        <f>IF(Table2[[#This Row],[In GSM?]],_xlfn.TEXTBEFORE(_xlfn.TEXTAFTER(Table2[[#This Row],[rxn name]],Table2[[#This Row],[b4 FWD/REV]]&amp;"_",,,,"FWD"),"-",,,,"FWD"),"")</f>
        <v/>
      </c>
      <c r="M1067" s="1" t="str" cm="1">
        <f t="array" ref="M1067">IF(Table2[[#This Row],[In GSM?]],_xlfn.SWITCH(Table2[[#This Row],[dir]],"FWD",Table2[[#This Row],[max]],"REV",-Table2[[#This Row],[min]])/1000,"")</f>
        <v/>
      </c>
      <c r="N1067" s="1" t="str" cm="1">
        <f t="array" ref="N1067">IF(Table2[[#This Row],[In GSM?]],_xlfn.SWITCH(Table2[[#This Row],[dir]],"FWD",Table2[[#This Row],[min]],"REV",-Table2[[#This Row],[max]])/1000,"")</f>
        <v/>
      </c>
      <c r="V1067" s="5"/>
    </row>
    <row r="1068" spans="1:22" ht="17" x14ac:dyDescent="0.25">
      <c r="A1068" t="s">
        <v>2169</v>
      </c>
      <c r="B1068">
        <v>-4.00247992897682</v>
      </c>
      <c r="C1068">
        <v>0</v>
      </c>
      <c r="E1068" s="5" t="s">
        <v>826</v>
      </c>
      <c r="F1068" s="1" t="str">
        <f t="shared" si="48"/>
        <v>PROWASTE-rt4897</v>
      </c>
      <c r="G1068" s="1">
        <f t="shared" si="49"/>
        <v>0</v>
      </c>
      <c r="H1068" s="1">
        <f t="shared" si="50"/>
        <v>0</v>
      </c>
      <c r="I1068" s="1" t="b">
        <f>OR(LEFT(Table2[[#This Row],[rxn]],4)="RXN-",Table2[[#This Row],[rxn]]="BIOSYN-BIODILAERO")</f>
        <v>0</v>
      </c>
      <c r="J1068" s="1" t="str">
        <f>IF(Table2[[#This Row],[In GSM?]],_xlfn.TEXTAFTER(Table2[[#This Row],[rxn]],"RXN-",,,,"BIOMASS_RT_CLIM"),"")</f>
        <v/>
      </c>
      <c r="K1068" s="1" t="str">
        <f>IF(Table2[[#This Row],[In GSM?]],_xlfn.TEXTBEFORE(SUBSTITUTE(Table2[[#This Row],[rxn name]],"_REV-","_FWD-"),"_FWD-",,,,Table2[[#This Row],[rxn name]]),"")</f>
        <v/>
      </c>
      <c r="L1068" s="1" t="str">
        <f>IF(Table2[[#This Row],[In GSM?]],_xlfn.TEXTBEFORE(_xlfn.TEXTAFTER(Table2[[#This Row],[rxn name]],Table2[[#This Row],[b4 FWD/REV]]&amp;"_",,,,"FWD"),"-",,,,"FWD"),"")</f>
        <v/>
      </c>
      <c r="M1068" s="1" t="str" cm="1">
        <f t="array" ref="M1068">IF(Table2[[#This Row],[In GSM?]],_xlfn.SWITCH(Table2[[#This Row],[dir]],"FWD",Table2[[#This Row],[max]],"REV",-Table2[[#This Row],[min]])/1000,"")</f>
        <v/>
      </c>
      <c r="N1068" s="1" t="str" cm="1">
        <f t="array" ref="N1068">IF(Table2[[#This Row],[In GSM?]],_xlfn.SWITCH(Table2[[#This Row],[dir]],"FWD",Table2[[#This Row],[min]],"REV",-Table2[[#This Row],[max]])/1000,"")</f>
        <v/>
      </c>
      <c r="V1068" s="5"/>
    </row>
    <row r="1069" spans="1:22" ht="17" x14ac:dyDescent="0.25">
      <c r="A1069" t="s">
        <v>2170</v>
      </c>
      <c r="B1069">
        <v>0</v>
      </c>
      <c r="C1069">
        <v>4.2886052711851104</v>
      </c>
      <c r="E1069" s="5" t="s">
        <v>827</v>
      </c>
      <c r="F1069" s="1" t="str">
        <f t="shared" si="48"/>
        <v>PROWASTE-rt4907</v>
      </c>
      <c r="G1069" s="1">
        <f t="shared" si="49"/>
        <v>0</v>
      </c>
      <c r="H1069" s="1">
        <f t="shared" si="50"/>
        <v>0</v>
      </c>
      <c r="I1069" s="1" t="b">
        <f>OR(LEFT(Table2[[#This Row],[rxn]],4)="RXN-",Table2[[#This Row],[rxn]]="BIOSYN-BIODILAERO")</f>
        <v>0</v>
      </c>
      <c r="J1069" s="1" t="str">
        <f>IF(Table2[[#This Row],[In GSM?]],_xlfn.TEXTAFTER(Table2[[#This Row],[rxn]],"RXN-",,,,"BIOMASS_RT_CLIM"),"")</f>
        <v/>
      </c>
      <c r="K1069" s="1" t="str">
        <f>IF(Table2[[#This Row],[In GSM?]],_xlfn.TEXTBEFORE(SUBSTITUTE(Table2[[#This Row],[rxn name]],"_REV-","_FWD-"),"_FWD-",,,,Table2[[#This Row],[rxn name]]),"")</f>
        <v/>
      </c>
      <c r="L1069" s="1" t="str">
        <f>IF(Table2[[#This Row],[In GSM?]],_xlfn.TEXTBEFORE(_xlfn.TEXTAFTER(Table2[[#This Row],[rxn name]],Table2[[#This Row],[b4 FWD/REV]]&amp;"_",,,,"FWD"),"-",,,,"FWD"),"")</f>
        <v/>
      </c>
      <c r="M1069" s="1" t="str" cm="1">
        <f t="array" ref="M1069">IF(Table2[[#This Row],[In GSM?]],_xlfn.SWITCH(Table2[[#This Row],[dir]],"FWD",Table2[[#This Row],[max]],"REV",-Table2[[#This Row],[min]])/1000,"")</f>
        <v/>
      </c>
      <c r="N1069" s="1" t="str" cm="1">
        <f t="array" ref="N1069">IF(Table2[[#This Row],[In GSM?]],_xlfn.SWITCH(Table2[[#This Row],[dir]],"FWD",Table2[[#This Row],[min]],"REV",-Table2[[#This Row],[max]])/1000,"")</f>
        <v/>
      </c>
      <c r="V1069" s="5"/>
    </row>
    <row r="1070" spans="1:22" ht="17" x14ac:dyDescent="0.25">
      <c r="A1070" t="s">
        <v>2171</v>
      </c>
      <c r="B1070">
        <v>0</v>
      </c>
      <c r="C1070">
        <v>0</v>
      </c>
      <c r="E1070" s="5" t="s">
        <v>828</v>
      </c>
      <c r="F1070" s="1" t="str">
        <f t="shared" si="48"/>
        <v>PROWASTE-rt4913</v>
      </c>
      <c r="G1070" s="1">
        <f t="shared" si="49"/>
        <v>0</v>
      </c>
      <c r="H1070" s="1">
        <f t="shared" si="50"/>
        <v>0</v>
      </c>
      <c r="I1070" s="1" t="b">
        <f>OR(LEFT(Table2[[#This Row],[rxn]],4)="RXN-",Table2[[#This Row],[rxn]]="BIOSYN-BIODILAERO")</f>
        <v>0</v>
      </c>
      <c r="J1070" s="1" t="str">
        <f>IF(Table2[[#This Row],[In GSM?]],_xlfn.TEXTAFTER(Table2[[#This Row],[rxn]],"RXN-",,,,"BIOMASS_RT_CLIM"),"")</f>
        <v/>
      </c>
      <c r="K1070" s="1" t="str">
        <f>IF(Table2[[#This Row],[In GSM?]],_xlfn.TEXTBEFORE(SUBSTITUTE(Table2[[#This Row],[rxn name]],"_REV-","_FWD-"),"_FWD-",,,,Table2[[#This Row],[rxn name]]),"")</f>
        <v/>
      </c>
      <c r="L1070" s="1" t="str">
        <f>IF(Table2[[#This Row],[In GSM?]],_xlfn.TEXTBEFORE(_xlfn.TEXTAFTER(Table2[[#This Row],[rxn name]],Table2[[#This Row],[b4 FWD/REV]]&amp;"_",,,,"FWD"),"-",,,,"FWD"),"")</f>
        <v/>
      </c>
      <c r="M1070" s="1" t="str" cm="1">
        <f t="array" ref="M1070">IF(Table2[[#This Row],[In GSM?]],_xlfn.SWITCH(Table2[[#This Row],[dir]],"FWD",Table2[[#This Row],[max]],"REV",-Table2[[#This Row],[min]])/1000,"")</f>
        <v/>
      </c>
      <c r="N1070" s="1" t="str" cm="1">
        <f t="array" ref="N1070">IF(Table2[[#This Row],[In GSM?]],_xlfn.SWITCH(Table2[[#This Row],[dir]],"FWD",Table2[[#This Row],[min]],"REV",-Table2[[#This Row],[max]])/1000,"")</f>
        <v/>
      </c>
      <c r="V1070" s="5"/>
    </row>
    <row r="1071" spans="1:22" ht="17" x14ac:dyDescent="0.25">
      <c r="A1071" t="s">
        <v>2172</v>
      </c>
      <c r="B1071">
        <v>0</v>
      </c>
      <c r="C1071">
        <v>0</v>
      </c>
      <c r="E1071" s="5" t="s">
        <v>829</v>
      </c>
      <c r="F1071" s="1" t="str">
        <f t="shared" si="48"/>
        <v>PROWASTE-rt4914</v>
      </c>
      <c r="G1071" s="1">
        <f t="shared" si="49"/>
        <v>0</v>
      </c>
      <c r="H1071" s="1">
        <f t="shared" si="50"/>
        <v>0</v>
      </c>
      <c r="I1071" s="1" t="b">
        <f>OR(LEFT(Table2[[#This Row],[rxn]],4)="RXN-",Table2[[#This Row],[rxn]]="BIOSYN-BIODILAERO")</f>
        <v>0</v>
      </c>
      <c r="J1071" s="1" t="str">
        <f>IF(Table2[[#This Row],[In GSM?]],_xlfn.TEXTAFTER(Table2[[#This Row],[rxn]],"RXN-",,,,"BIOMASS_RT_CLIM"),"")</f>
        <v/>
      </c>
      <c r="K1071" s="1" t="str">
        <f>IF(Table2[[#This Row],[In GSM?]],_xlfn.TEXTBEFORE(SUBSTITUTE(Table2[[#This Row],[rxn name]],"_REV-","_FWD-"),"_FWD-",,,,Table2[[#This Row],[rxn name]]),"")</f>
        <v/>
      </c>
      <c r="L1071" s="1" t="str">
        <f>IF(Table2[[#This Row],[In GSM?]],_xlfn.TEXTBEFORE(_xlfn.TEXTAFTER(Table2[[#This Row],[rxn name]],Table2[[#This Row],[b4 FWD/REV]]&amp;"_",,,,"FWD"),"-",,,,"FWD"),"")</f>
        <v/>
      </c>
      <c r="M1071" s="1" t="str" cm="1">
        <f t="array" ref="M1071">IF(Table2[[#This Row],[In GSM?]],_xlfn.SWITCH(Table2[[#This Row],[dir]],"FWD",Table2[[#This Row],[max]],"REV",-Table2[[#This Row],[min]])/1000,"")</f>
        <v/>
      </c>
      <c r="N1071" s="1" t="str" cm="1">
        <f t="array" ref="N1071">IF(Table2[[#This Row],[In GSM?]],_xlfn.SWITCH(Table2[[#This Row],[dir]],"FWD",Table2[[#This Row],[min]],"REV",-Table2[[#This Row],[max]])/1000,"")</f>
        <v/>
      </c>
      <c r="V1071" s="5"/>
    </row>
    <row r="1072" spans="1:22" ht="17" x14ac:dyDescent="0.25">
      <c r="A1072" t="s">
        <v>2173</v>
      </c>
      <c r="B1072">
        <v>0</v>
      </c>
      <c r="C1072">
        <v>7.1802464232192698</v>
      </c>
      <c r="E1072" s="5" t="s">
        <v>830</v>
      </c>
      <c r="F1072" s="1" t="str">
        <f t="shared" si="48"/>
        <v>PROWASTE-rt4917</v>
      </c>
      <c r="G1072" s="1">
        <f t="shared" si="49"/>
        <v>0</v>
      </c>
      <c r="H1072" s="1">
        <f t="shared" si="50"/>
        <v>0</v>
      </c>
      <c r="I1072" s="1" t="b">
        <f>OR(LEFT(Table2[[#This Row],[rxn]],4)="RXN-",Table2[[#This Row],[rxn]]="BIOSYN-BIODILAERO")</f>
        <v>0</v>
      </c>
      <c r="J1072" s="1" t="str">
        <f>IF(Table2[[#This Row],[In GSM?]],_xlfn.TEXTAFTER(Table2[[#This Row],[rxn]],"RXN-",,,,"BIOMASS_RT_CLIM"),"")</f>
        <v/>
      </c>
      <c r="K1072" s="1" t="str">
        <f>IF(Table2[[#This Row],[In GSM?]],_xlfn.TEXTBEFORE(SUBSTITUTE(Table2[[#This Row],[rxn name]],"_REV-","_FWD-"),"_FWD-",,,,Table2[[#This Row],[rxn name]]),"")</f>
        <v/>
      </c>
      <c r="L1072" s="1" t="str">
        <f>IF(Table2[[#This Row],[In GSM?]],_xlfn.TEXTBEFORE(_xlfn.TEXTAFTER(Table2[[#This Row],[rxn name]],Table2[[#This Row],[b4 FWD/REV]]&amp;"_",,,,"FWD"),"-",,,,"FWD"),"")</f>
        <v/>
      </c>
      <c r="M1072" s="1" t="str" cm="1">
        <f t="array" ref="M1072">IF(Table2[[#This Row],[In GSM?]],_xlfn.SWITCH(Table2[[#This Row],[dir]],"FWD",Table2[[#This Row],[max]],"REV",-Table2[[#This Row],[min]])/1000,"")</f>
        <v/>
      </c>
      <c r="N1072" s="1" t="str" cm="1">
        <f t="array" ref="N1072">IF(Table2[[#This Row],[In GSM?]],_xlfn.SWITCH(Table2[[#This Row],[dir]],"FWD",Table2[[#This Row],[min]],"REV",-Table2[[#This Row],[max]])/1000,"")</f>
        <v/>
      </c>
      <c r="V1072" s="5"/>
    </row>
    <row r="1073" spans="1:22" ht="17" x14ac:dyDescent="0.25">
      <c r="A1073" t="s">
        <v>2174</v>
      </c>
      <c r="B1073">
        <v>0</v>
      </c>
      <c r="C1073">
        <v>14.3990982464385</v>
      </c>
      <c r="E1073" s="5" t="s">
        <v>831</v>
      </c>
      <c r="F1073" s="1" t="str">
        <f t="shared" si="48"/>
        <v>PROWASTE-rt4918</v>
      </c>
      <c r="G1073" s="1">
        <f t="shared" si="49"/>
        <v>0</v>
      </c>
      <c r="H1073" s="1">
        <f t="shared" si="50"/>
        <v>0</v>
      </c>
      <c r="I1073" s="1" t="b">
        <f>OR(LEFT(Table2[[#This Row],[rxn]],4)="RXN-",Table2[[#This Row],[rxn]]="BIOSYN-BIODILAERO")</f>
        <v>0</v>
      </c>
      <c r="J1073" s="1" t="str">
        <f>IF(Table2[[#This Row],[In GSM?]],_xlfn.TEXTAFTER(Table2[[#This Row],[rxn]],"RXN-",,,,"BIOMASS_RT_CLIM"),"")</f>
        <v/>
      </c>
      <c r="K1073" s="1" t="str">
        <f>IF(Table2[[#This Row],[In GSM?]],_xlfn.TEXTBEFORE(SUBSTITUTE(Table2[[#This Row],[rxn name]],"_REV-","_FWD-"),"_FWD-",,,,Table2[[#This Row],[rxn name]]),"")</f>
        <v/>
      </c>
      <c r="L1073" s="1" t="str">
        <f>IF(Table2[[#This Row],[In GSM?]],_xlfn.TEXTBEFORE(_xlfn.TEXTAFTER(Table2[[#This Row],[rxn name]],Table2[[#This Row],[b4 FWD/REV]]&amp;"_",,,,"FWD"),"-",,,,"FWD"),"")</f>
        <v/>
      </c>
      <c r="M1073" s="1" t="str" cm="1">
        <f t="array" ref="M1073">IF(Table2[[#This Row],[In GSM?]],_xlfn.SWITCH(Table2[[#This Row],[dir]],"FWD",Table2[[#This Row],[max]],"REV",-Table2[[#This Row],[min]])/1000,"")</f>
        <v/>
      </c>
      <c r="N1073" s="1" t="str" cm="1">
        <f t="array" ref="N1073">IF(Table2[[#This Row],[In GSM?]],_xlfn.SWITCH(Table2[[#This Row],[dir]],"FWD",Table2[[#This Row],[min]],"REV",-Table2[[#This Row],[max]])/1000,"")</f>
        <v/>
      </c>
      <c r="V1073" s="5"/>
    </row>
    <row r="1074" spans="1:22" ht="17" x14ac:dyDescent="0.25">
      <c r="A1074" t="s">
        <v>2175</v>
      </c>
      <c r="B1074">
        <v>0</v>
      </c>
      <c r="C1074">
        <v>0</v>
      </c>
      <c r="E1074" s="5" t="s">
        <v>832</v>
      </c>
      <c r="F1074" s="1" t="str">
        <f t="shared" si="48"/>
        <v>PROWASTE-rt4919</v>
      </c>
      <c r="G1074" s="1">
        <f t="shared" si="49"/>
        <v>0</v>
      </c>
      <c r="H1074" s="1">
        <f t="shared" si="50"/>
        <v>0</v>
      </c>
      <c r="I1074" s="1" t="b">
        <f>OR(LEFT(Table2[[#This Row],[rxn]],4)="RXN-",Table2[[#This Row],[rxn]]="BIOSYN-BIODILAERO")</f>
        <v>0</v>
      </c>
      <c r="J1074" s="1" t="str">
        <f>IF(Table2[[#This Row],[In GSM?]],_xlfn.TEXTAFTER(Table2[[#This Row],[rxn]],"RXN-",,,,"BIOMASS_RT_CLIM"),"")</f>
        <v/>
      </c>
      <c r="K1074" s="1" t="str">
        <f>IF(Table2[[#This Row],[In GSM?]],_xlfn.TEXTBEFORE(SUBSTITUTE(Table2[[#This Row],[rxn name]],"_REV-","_FWD-"),"_FWD-",,,,Table2[[#This Row],[rxn name]]),"")</f>
        <v/>
      </c>
      <c r="L1074" s="1" t="str">
        <f>IF(Table2[[#This Row],[In GSM?]],_xlfn.TEXTBEFORE(_xlfn.TEXTAFTER(Table2[[#This Row],[rxn name]],Table2[[#This Row],[b4 FWD/REV]]&amp;"_",,,,"FWD"),"-",,,,"FWD"),"")</f>
        <v/>
      </c>
      <c r="M1074" s="1" t="str" cm="1">
        <f t="array" ref="M1074">IF(Table2[[#This Row],[In GSM?]],_xlfn.SWITCH(Table2[[#This Row],[dir]],"FWD",Table2[[#This Row],[max]],"REV",-Table2[[#This Row],[min]])/1000,"")</f>
        <v/>
      </c>
      <c r="N1074" s="1" t="str" cm="1">
        <f t="array" ref="N1074">IF(Table2[[#This Row],[In GSM?]],_xlfn.SWITCH(Table2[[#This Row],[dir]],"FWD",Table2[[#This Row],[min]],"REV",-Table2[[#This Row],[max]])/1000,"")</f>
        <v/>
      </c>
      <c r="V1074" s="5"/>
    </row>
    <row r="1075" spans="1:22" ht="17" x14ac:dyDescent="0.25">
      <c r="A1075" t="s">
        <v>2176</v>
      </c>
      <c r="B1075">
        <v>0</v>
      </c>
      <c r="C1075">
        <v>0</v>
      </c>
      <c r="E1075" s="5" t="s">
        <v>833</v>
      </c>
      <c r="F1075" s="1" t="str">
        <f t="shared" si="48"/>
        <v>PROWASTE-rt4920</v>
      </c>
      <c r="G1075" s="1">
        <f t="shared" si="49"/>
        <v>0</v>
      </c>
      <c r="H1075" s="1">
        <f t="shared" si="50"/>
        <v>0</v>
      </c>
      <c r="I1075" s="1" t="b">
        <f>OR(LEFT(Table2[[#This Row],[rxn]],4)="RXN-",Table2[[#This Row],[rxn]]="BIOSYN-BIODILAERO")</f>
        <v>0</v>
      </c>
      <c r="J1075" s="1" t="str">
        <f>IF(Table2[[#This Row],[In GSM?]],_xlfn.TEXTAFTER(Table2[[#This Row],[rxn]],"RXN-",,,,"BIOMASS_RT_CLIM"),"")</f>
        <v/>
      </c>
      <c r="K1075" s="1" t="str">
        <f>IF(Table2[[#This Row],[In GSM?]],_xlfn.TEXTBEFORE(SUBSTITUTE(Table2[[#This Row],[rxn name]],"_REV-","_FWD-"),"_FWD-",,,,Table2[[#This Row],[rxn name]]),"")</f>
        <v/>
      </c>
      <c r="L1075" s="1" t="str">
        <f>IF(Table2[[#This Row],[In GSM?]],_xlfn.TEXTBEFORE(_xlfn.TEXTAFTER(Table2[[#This Row],[rxn name]],Table2[[#This Row],[b4 FWD/REV]]&amp;"_",,,,"FWD"),"-",,,,"FWD"),"")</f>
        <v/>
      </c>
      <c r="M1075" s="1" t="str" cm="1">
        <f t="array" ref="M1075">IF(Table2[[#This Row],[In GSM?]],_xlfn.SWITCH(Table2[[#This Row],[dir]],"FWD",Table2[[#This Row],[max]],"REV",-Table2[[#This Row],[min]])/1000,"")</f>
        <v/>
      </c>
      <c r="N1075" s="1" t="str" cm="1">
        <f t="array" ref="N1075">IF(Table2[[#This Row],[In GSM?]],_xlfn.SWITCH(Table2[[#This Row],[dir]],"FWD",Table2[[#This Row],[min]],"REV",-Table2[[#This Row],[max]])/1000,"")</f>
        <v/>
      </c>
      <c r="V1075" s="5"/>
    </row>
    <row r="1076" spans="1:22" ht="17" x14ac:dyDescent="0.25">
      <c r="A1076" t="s">
        <v>2177</v>
      </c>
      <c r="B1076">
        <v>0</v>
      </c>
      <c r="C1076">
        <v>0</v>
      </c>
      <c r="E1076" s="5" t="s">
        <v>834</v>
      </c>
      <c r="F1076" s="1" t="str">
        <f t="shared" si="48"/>
        <v>PROWASTE-rt4929</v>
      </c>
      <c r="G1076" s="1">
        <f t="shared" si="49"/>
        <v>0</v>
      </c>
      <c r="H1076" s="1">
        <f t="shared" si="50"/>
        <v>0</v>
      </c>
      <c r="I1076" s="1" t="b">
        <f>OR(LEFT(Table2[[#This Row],[rxn]],4)="RXN-",Table2[[#This Row],[rxn]]="BIOSYN-BIODILAERO")</f>
        <v>0</v>
      </c>
      <c r="J1076" s="1" t="str">
        <f>IF(Table2[[#This Row],[In GSM?]],_xlfn.TEXTAFTER(Table2[[#This Row],[rxn]],"RXN-",,,,"BIOMASS_RT_CLIM"),"")</f>
        <v/>
      </c>
      <c r="K1076" s="1" t="str">
        <f>IF(Table2[[#This Row],[In GSM?]],_xlfn.TEXTBEFORE(SUBSTITUTE(Table2[[#This Row],[rxn name]],"_REV-","_FWD-"),"_FWD-",,,,Table2[[#This Row],[rxn name]]),"")</f>
        <v/>
      </c>
      <c r="L1076" s="1" t="str">
        <f>IF(Table2[[#This Row],[In GSM?]],_xlfn.TEXTBEFORE(_xlfn.TEXTAFTER(Table2[[#This Row],[rxn name]],Table2[[#This Row],[b4 FWD/REV]]&amp;"_",,,,"FWD"),"-",,,,"FWD"),"")</f>
        <v/>
      </c>
      <c r="M1076" s="1" t="str" cm="1">
        <f t="array" ref="M1076">IF(Table2[[#This Row],[In GSM?]],_xlfn.SWITCH(Table2[[#This Row],[dir]],"FWD",Table2[[#This Row],[max]],"REV",-Table2[[#This Row],[min]])/1000,"")</f>
        <v/>
      </c>
      <c r="N1076" s="1" t="str" cm="1">
        <f t="array" ref="N1076">IF(Table2[[#This Row],[In GSM?]],_xlfn.SWITCH(Table2[[#This Row],[dir]],"FWD",Table2[[#This Row],[min]],"REV",-Table2[[#This Row],[max]])/1000,"")</f>
        <v/>
      </c>
      <c r="V1076" s="5"/>
    </row>
    <row r="1077" spans="1:22" ht="17" x14ac:dyDescent="0.25">
      <c r="A1077" t="s">
        <v>2178</v>
      </c>
      <c r="B1077">
        <v>0</v>
      </c>
      <c r="C1077">
        <v>0</v>
      </c>
      <c r="E1077" s="5" t="s">
        <v>835</v>
      </c>
      <c r="F1077" s="1" t="str">
        <f t="shared" si="48"/>
        <v>PROWASTE-rt4934</v>
      </c>
      <c r="G1077" s="1">
        <f t="shared" si="49"/>
        <v>0</v>
      </c>
      <c r="H1077" s="1">
        <f t="shared" si="50"/>
        <v>0</v>
      </c>
      <c r="I1077" s="1" t="b">
        <f>OR(LEFT(Table2[[#This Row],[rxn]],4)="RXN-",Table2[[#This Row],[rxn]]="BIOSYN-BIODILAERO")</f>
        <v>0</v>
      </c>
      <c r="J1077" s="1" t="str">
        <f>IF(Table2[[#This Row],[In GSM?]],_xlfn.TEXTAFTER(Table2[[#This Row],[rxn]],"RXN-",,,,"BIOMASS_RT_CLIM"),"")</f>
        <v/>
      </c>
      <c r="K1077" s="1" t="str">
        <f>IF(Table2[[#This Row],[In GSM?]],_xlfn.TEXTBEFORE(SUBSTITUTE(Table2[[#This Row],[rxn name]],"_REV-","_FWD-"),"_FWD-",,,,Table2[[#This Row],[rxn name]]),"")</f>
        <v/>
      </c>
      <c r="L1077" s="1" t="str">
        <f>IF(Table2[[#This Row],[In GSM?]],_xlfn.TEXTBEFORE(_xlfn.TEXTAFTER(Table2[[#This Row],[rxn name]],Table2[[#This Row],[b4 FWD/REV]]&amp;"_",,,,"FWD"),"-",,,,"FWD"),"")</f>
        <v/>
      </c>
      <c r="M1077" s="1" t="str" cm="1">
        <f t="array" ref="M1077">IF(Table2[[#This Row],[In GSM?]],_xlfn.SWITCH(Table2[[#This Row],[dir]],"FWD",Table2[[#This Row],[max]],"REV",-Table2[[#This Row],[min]])/1000,"")</f>
        <v/>
      </c>
      <c r="N1077" s="1" t="str" cm="1">
        <f t="array" ref="N1077">IF(Table2[[#This Row],[In GSM?]],_xlfn.SWITCH(Table2[[#This Row],[dir]],"FWD",Table2[[#This Row],[min]],"REV",-Table2[[#This Row],[max]])/1000,"")</f>
        <v/>
      </c>
      <c r="V1077" s="5"/>
    </row>
    <row r="1078" spans="1:22" ht="17" x14ac:dyDescent="0.25">
      <c r="A1078" t="s">
        <v>2179</v>
      </c>
      <c r="B1078">
        <v>0</v>
      </c>
      <c r="C1078">
        <v>3.3890949196670799</v>
      </c>
      <c r="E1078" s="5" t="s">
        <v>836</v>
      </c>
      <c r="F1078" s="1" t="str">
        <f t="shared" si="48"/>
        <v>PROWASTE-rt4951</v>
      </c>
      <c r="G1078" s="1">
        <f t="shared" si="49"/>
        <v>0</v>
      </c>
      <c r="H1078" s="1">
        <f t="shared" si="50"/>
        <v>0</v>
      </c>
      <c r="I1078" s="1" t="b">
        <f>OR(LEFT(Table2[[#This Row],[rxn]],4)="RXN-",Table2[[#This Row],[rxn]]="BIOSYN-BIODILAERO")</f>
        <v>0</v>
      </c>
      <c r="J1078" s="1" t="str">
        <f>IF(Table2[[#This Row],[In GSM?]],_xlfn.TEXTAFTER(Table2[[#This Row],[rxn]],"RXN-",,,,"BIOMASS_RT_CLIM"),"")</f>
        <v/>
      </c>
      <c r="K1078" s="1" t="str">
        <f>IF(Table2[[#This Row],[In GSM?]],_xlfn.TEXTBEFORE(SUBSTITUTE(Table2[[#This Row],[rxn name]],"_REV-","_FWD-"),"_FWD-",,,,Table2[[#This Row],[rxn name]]),"")</f>
        <v/>
      </c>
      <c r="L1078" s="1" t="str">
        <f>IF(Table2[[#This Row],[In GSM?]],_xlfn.TEXTBEFORE(_xlfn.TEXTAFTER(Table2[[#This Row],[rxn name]],Table2[[#This Row],[b4 FWD/REV]]&amp;"_",,,,"FWD"),"-",,,,"FWD"),"")</f>
        <v/>
      </c>
      <c r="M1078" s="1" t="str" cm="1">
        <f t="array" ref="M1078">IF(Table2[[#This Row],[In GSM?]],_xlfn.SWITCH(Table2[[#This Row],[dir]],"FWD",Table2[[#This Row],[max]],"REV",-Table2[[#This Row],[min]])/1000,"")</f>
        <v/>
      </c>
      <c r="N1078" s="1" t="str" cm="1">
        <f t="array" ref="N1078">IF(Table2[[#This Row],[In GSM?]],_xlfn.SWITCH(Table2[[#This Row],[dir]],"FWD",Table2[[#This Row],[min]],"REV",-Table2[[#This Row],[max]])/1000,"")</f>
        <v/>
      </c>
      <c r="V1078" s="5"/>
    </row>
    <row r="1079" spans="1:22" ht="17" x14ac:dyDescent="0.25">
      <c r="A1079" t="s">
        <v>2180</v>
      </c>
      <c r="B1079">
        <v>0</v>
      </c>
      <c r="C1079">
        <v>0</v>
      </c>
      <c r="E1079" s="5" t="s">
        <v>837</v>
      </c>
      <c r="F1079" s="1" t="str">
        <f t="shared" si="48"/>
        <v>PROWASTE-rt4960</v>
      </c>
      <c r="G1079" s="1">
        <f t="shared" si="49"/>
        <v>0</v>
      </c>
      <c r="H1079" s="1">
        <f t="shared" si="50"/>
        <v>0</v>
      </c>
      <c r="I1079" s="1" t="b">
        <f>OR(LEFT(Table2[[#This Row],[rxn]],4)="RXN-",Table2[[#This Row],[rxn]]="BIOSYN-BIODILAERO")</f>
        <v>0</v>
      </c>
      <c r="J1079" s="1" t="str">
        <f>IF(Table2[[#This Row],[In GSM?]],_xlfn.TEXTAFTER(Table2[[#This Row],[rxn]],"RXN-",,,,"BIOMASS_RT_CLIM"),"")</f>
        <v/>
      </c>
      <c r="K1079" s="1" t="str">
        <f>IF(Table2[[#This Row],[In GSM?]],_xlfn.TEXTBEFORE(SUBSTITUTE(Table2[[#This Row],[rxn name]],"_REV-","_FWD-"),"_FWD-",,,,Table2[[#This Row],[rxn name]]),"")</f>
        <v/>
      </c>
      <c r="L1079" s="1" t="str">
        <f>IF(Table2[[#This Row],[In GSM?]],_xlfn.TEXTBEFORE(_xlfn.TEXTAFTER(Table2[[#This Row],[rxn name]],Table2[[#This Row],[b4 FWD/REV]]&amp;"_",,,,"FWD"),"-",,,,"FWD"),"")</f>
        <v/>
      </c>
      <c r="M1079" s="1" t="str" cm="1">
        <f t="array" ref="M1079">IF(Table2[[#This Row],[In GSM?]],_xlfn.SWITCH(Table2[[#This Row],[dir]],"FWD",Table2[[#This Row],[max]],"REV",-Table2[[#This Row],[min]])/1000,"")</f>
        <v/>
      </c>
      <c r="N1079" s="1" t="str" cm="1">
        <f t="array" ref="N1079">IF(Table2[[#This Row],[In GSM?]],_xlfn.SWITCH(Table2[[#This Row],[dir]],"FWD",Table2[[#This Row],[min]],"REV",-Table2[[#This Row],[max]])/1000,"")</f>
        <v/>
      </c>
      <c r="V1079" s="5"/>
    </row>
    <row r="1080" spans="1:22" ht="17" x14ac:dyDescent="0.25">
      <c r="A1080" t="s">
        <v>2181</v>
      </c>
      <c r="B1080">
        <v>0</v>
      </c>
      <c r="C1080">
        <v>6.4552758116304902</v>
      </c>
      <c r="E1080" s="5" t="s">
        <v>838</v>
      </c>
      <c r="F1080" s="1" t="str">
        <f t="shared" si="48"/>
        <v>PROWASTE-rt4980</v>
      </c>
      <c r="G1080" s="1">
        <f t="shared" si="49"/>
        <v>0</v>
      </c>
      <c r="H1080" s="1">
        <f t="shared" si="50"/>
        <v>0</v>
      </c>
      <c r="I1080" s="1" t="b">
        <f>OR(LEFT(Table2[[#This Row],[rxn]],4)="RXN-",Table2[[#This Row],[rxn]]="BIOSYN-BIODILAERO")</f>
        <v>0</v>
      </c>
      <c r="J1080" s="1" t="str">
        <f>IF(Table2[[#This Row],[In GSM?]],_xlfn.TEXTAFTER(Table2[[#This Row],[rxn]],"RXN-",,,,"BIOMASS_RT_CLIM"),"")</f>
        <v/>
      </c>
      <c r="K1080" s="1" t="str">
        <f>IF(Table2[[#This Row],[In GSM?]],_xlfn.TEXTBEFORE(SUBSTITUTE(Table2[[#This Row],[rxn name]],"_REV-","_FWD-"),"_FWD-",,,,Table2[[#This Row],[rxn name]]),"")</f>
        <v/>
      </c>
      <c r="L1080" s="1" t="str">
        <f>IF(Table2[[#This Row],[In GSM?]],_xlfn.TEXTBEFORE(_xlfn.TEXTAFTER(Table2[[#This Row],[rxn name]],Table2[[#This Row],[b4 FWD/REV]]&amp;"_",,,,"FWD"),"-",,,,"FWD"),"")</f>
        <v/>
      </c>
      <c r="M1080" s="1" t="str" cm="1">
        <f t="array" ref="M1080">IF(Table2[[#This Row],[In GSM?]],_xlfn.SWITCH(Table2[[#This Row],[dir]],"FWD",Table2[[#This Row],[max]],"REV",-Table2[[#This Row],[min]])/1000,"")</f>
        <v/>
      </c>
      <c r="N1080" s="1" t="str" cm="1">
        <f t="array" ref="N1080">IF(Table2[[#This Row],[In GSM?]],_xlfn.SWITCH(Table2[[#This Row],[dir]],"FWD",Table2[[#This Row],[min]],"REV",-Table2[[#This Row],[max]])/1000,"")</f>
        <v/>
      </c>
      <c r="V1080" s="5"/>
    </row>
    <row r="1081" spans="1:22" ht="17" x14ac:dyDescent="0.25">
      <c r="A1081" t="s">
        <v>2182</v>
      </c>
      <c r="B1081">
        <v>0</v>
      </c>
      <c r="C1081">
        <v>50.406917462535198</v>
      </c>
      <c r="E1081" s="5" t="s">
        <v>839</v>
      </c>
      <c r="F1081" s="1" t="str">
        <f t="shared" si="48"/>
        <v>PROWASTE-rt5001_l</v>
      </c>
      <c r="G1081" s="1">
        <f t="shared" si="49"/>
        <v>0</v>
      </c>
      <c r="H1081" s="1">
        <f t="shared" si="50"/>
        <v>0</v>
      </c>
      <c r="I1081" s="1" t="b">
        <f>OR(LEFT(Table2[[#This Row],[rxn]],4)="RXN-",Table2[[#This Row],[rxn]]="BIOSYN-BIODILAERO")</f>
        <v>0</v>
      </c>
      <c r="J1081" s="1" t="str">
        <f>IF(Table2[[#This Row],[In GSM?]],_xlfn.TEXTAFTER(Table2[[#This Row],[rxn]],"RXN-",,,,"BIOMASS_RT_CLIM"),"")</f>
        <v/>
      </c>
      <c r="K1081" s="1" t="str">
        <f>IF(Table2[[#This Row],[In GSM?]],_xlfn.TEXTBEFORE(SUBSTITUTE(Table2[[#This Row],[rxn name]],"_REV-","_FWD-"),"_FWD-",,,,Table2[[#This Row],[rxn name]]),"")</f>
        <v/>
      </c>
      <c r="L1081" s="1" t="str">
        <f>IF(Table2[[#This Row],[In GSM?]],_xlfn.TEXTBEFORE(_xlfn.TEXTAFTER(Table2[[#This Row],[rxn name]],Table2[[#This Row],[b4 FWD/REV]]&amp;"_",,,,"FWD"),"-",,,,"FWD"),"")</f>
        <v/>
      </c>
      <c r="M1081" s="1" t="str" cm="1">
        <f t="array" ref="M1081">IF(Table2[[#This Row],[In GSM?]],_xlfn.SWITCH(Table2[[#This Row],[dir]],"FWD",Table2[[#This Row],[max]],"REV",-Table2[[#This Row],[min]])/1000,"")</f>
        <v/>
      </c>
      <c r="N1081" s="1" t="str" cm="1">
        <f t="array" ref="N1081">IF(Table2[[#This Row],[In GSM?]],_xlfn.SWITCH(Table2[[#This Row],[dir]],"FWD",Table2[[#This Row],[min]],"REV",-Table2[[#This Row],[max]])/1000,"")</f>
        <v/>
      </c>
      <c r="V1081" s="5"/>
    </row>
    <row r="1082" spans="1:22" ht="17" x14ac:dyDescent="0.25">
      <c r="A1082" t="s">
        <v>2183</v>
      </c>
      <c r="B1082">
        <v>0</v>
      </c>
      <c r="C1082">
        <v>4.3515258592402803</v>
      </c>
      <c r="E1082" s="5" t="s">
        <v>840</v>
      </c>
      <c r="F1082" s="1" t="str">
        <f t="shared" si="48"/>
        <v>PROWASTE-rt5001_rm</v>
      </c>
      <c r="G1082" s="1">
        <f t="shared" si="49"/>
        <v>0</v>
      </c>
      <c r="H1082" s="1">
        <f t="shared" si="50"/>
        <v>0</v>
      </c>
      <c r="I1082" s="1" t="b">
        <f>OR(LEFT(Table2[[#This Row],[rxn]],4)="RXN-",Table2[[#This Row],[rxn]]="BIOSYN-BIODILAERO")</f>
        <v>0</v>
      </c>
      <c r="J1082" s="1" t="str">
        <f>IF(Table2[[#This Row],[In GSM?]],_xlfn.TEXTAFTER(Table2[[#This Row],[rxn]],"RXN-",,,,"BIOMASS_RT_CLIM"),"")</f>
        <v/>
      </c>
      <c r="K1082" s="1" t="str">
        <f>IF(Table2[[#This Row],[In GSM?]],_xlfn.TEXTBEFORE(SUBSTITUTE(Table2[[#This Row],[rxn name]],"_REV-","_FWD-"),"_FWD-",,,,Table2[[#This Row],[rxn name]]),"")</f>
        <v/>
      </c>
      <c r="L1082" s="1" t="str">
        <f>IF(Table2[[#This Row],[In GSM?]],_xlfn.TEXTBEFORE(_xlfn.TEXTAFTER(Table2[[#This Row],[rxn name]],Table2[[#This Row],[b4 FWD/REV]]&amp;"_",,,,"FWD"),"-",,,,"FWD"),"")</f>
        <v/>
      </c>
      <c r="M1082" s="1" t="str" cm="1">
        <f t="array" ref="M1082">IF(Table2[[#This Row],[In GSM?]],_xlfn.SWITCH(Table2[[#This Row],[dir]],"FWD",Table2[[#This Row],[max]],"REV",-Table2[[#This Row],[min]])/1000,"")</f>
        <v/>
      </c>
      <c r="N1082" s="1" t="str" cm="1">
        <f t="array" ref="N1082">IF(Table2[[#This Row],[In GSM?]],_xlfn.SWITCH(Table2[[#This Row],[dir]],"FWD",Table2[[#This Row],[min]],"REV",-Table2[[#This Row],[max]])/1000,"")</f>
        <v/>
      </c>
      <c r="V1082" s="5"/>
    </row>
    <row r="1083" spans="1:22" ht="17" x14ac:dyDescent="0.25">
      <c r="A1083" t="s">
        <v>2184</v>
      </c>
      <c r="B1083">
        <v>0</v>
      </c>
      <c r="C1083">
        <v>0</v>
      </c>
      <c r="E1083" s="5" t="s">
        <v>841</v>
      </c>
      <c r="F1083" s="1" t="str">
        <f t="shared" si="48"/>
        <v>PROWASTE-rt5012</v>
      </c>
      <c r="G1083" s="1">
        <f t="shared" si="49"/>
        <v>0</v>
      </c>
      <c r="H1083" s="1">
        <f t="shared" si="50"/>
        <v>0</v>
      </c>
      <c r="I1083" s="1" t="b">
        <f>OR(LEFT(Table2[[#This Row],[rxn]],4)="RXN-",Table2[[#This Row],[rxn]]="BIOSYN-BIODILAERO")</f>
        <v>0</v>
      </c>
      <c r="J1083" s="1" t="str">
        <f>IF(Table2[[#This Row],[In GSM?]],_xlfn.TEXTAFTER(Table2[[#This Row],[rxn]],"RXN-",,,,"BIOMASS_RT_CLIM"),"")</f>
        <v/>
      </c>
      <c r="K1083" s="1" t="str">
        <f>IF(Table2[[#This Row],[In GSM?]],_xlfn.TEXTBEFORE(SUBSTITUTE(Table2[[#This Row],[rxn name]],"_REV-","_FWD-"),"_FWD-",,,,Table2[[#This Row],[rxn name]]),"")</f>
        <v/>
      </c>
      <c r="L1083" s="1" t="str">
        <f>IF(Table2[[#This Row],[In GSM?]],_xlfn.TEXTBEFORE(_xlfn.TEXTAFTER(Table2[[#This Row],[rxn name]],Table2[[#This Row],[b4 FWD/REV]]&amp;"_",,,,"FWD"),"-",,,,"FWD"),"")</f>
        <v/>
      </c>
      <c r="M1083" s="1" t="str" cm="1">
        <f t="array" ref="M1083">IF(Table2[[#This Row],[In GSM?]],_xlfn.SWITCH(Table2[[#This Row],[dir]],"FWD",Table2[[#This Row],[max]],"REV",-Table2[[#This Row],[min]])/1000,"")</f>
        <v/>
      </c>
      <c r="N1083" s="1" t="str" cm="1">
        <f t="array" ref="N1083">IF(Table2[[#This Row],[In GSM?]],_xlfn.SWITCH(Table2[[#This Row],[dir]],"FWD",Table2[[#This Row],[min]],"REV",-Table2[[#This Row],[max]])/1000,"")</f>
        <v/>
      </c>
      <c r="V1083" s="5"/>
    </row>
    <row r="1084" spans="1:22" ht="17" x14ac:dyDescent="0.25">
      <c r="A1084" t="s">
        <v>2185</v>
      </c>
      <c r="B1084">
        <v>0</v>
      </c>
      <c r="C1084">
        <v>0</v>
      </c>
      <c r="E1084" s="5" t="s">
        <v>842</v>
      </c>
      <c r="F1084" s="1" t="str">
        <f t="shared" si="48"/>
        <v>PROWASTE-rt5014</v>
      </c>
      <c r="G1084" s="1">
        <f t="shared" si="49"/>
        <v>0</v>
      </c>
      <c r="H1084" s="1">
        <f t="shared" si="50"/>
        <v>0</v>
      </c>
      <c r="I1084" s="1" t="b">
        <f>OR(LEFT(Table2[[#This Row],[rxn]],4)="RXN-",Table2[[#This Row],[rxn]]="BIOSYN-BIODILAERO")</f>
        <v>0</v>
      </c>
      <c r="J1084" s="1" t="str">
        <f>IF(Table2[[#This Row],[In GSM?]],_xlfn.TEXTAFTER(Table2[[#This Row],[rxn]],"RXN-",,,,"BIOMASS_RT_CLIM"),"")</f>
        <v/>
      </c>
      <c r="K1084" s="1" t="str">
        <f>IF(Table2[[#This Row],[In GSM?]],_xlfn.TEXTBEFORE(SUBSTITUTE(Table2[[#This Row],[rxn name]],"_REV-","_FWD-"),"_FWD-",,,,Table2[[#This Row],[rxn name]]),"")</f>
        <v/>
      </c>
      <c r="L1084" s="1" t="str">
        <f>IF(Table2[[#This Row],[In GSM?]],_xlfn.TEXTBEFORE(_xlfn.TEXTAFTER(Table2[[#This Row],[rxn name]],Table2[[#This Row],[b4 FWD/REV]]&amp;"_",,,,"FWD"),"-",,,,"FWD"),"")</f>
        <v/>
      </c>
      <c r="M1084" s="1" t="str" cm="1">
        <f t="array" ref="M1084">IF(Table2[[#This Row],[In GSM?]],_xlfn.SWITCH(Table2[[#This Row],[dir]],"FWD",Table2[[#This Row],[max]],"REV",-Table2[[#This Row],[min]])/1000,"")</f>
        <v/>
      </c>
      <c r="N1084" s="1" t="str" cm="1">
        <f t="array" ref="N1084">IF(Table2[[#This Row],[In GSM?]],_xlfn.SWITCH(Table2[[#This Row],[dir]],"FWD",Table2[[#This Row],[min]],"REV",-Table2[[#This Row],[max]])/1000,"")</f>
        <v/>
      </c>
      <c r="V1084" s="5"/>
    </row>
    <row r="1085" spans="1:22" ht="17" x14ac:dyDescent="0.25">
      <c r="A1085" t="s">
        <v>2186</v>
      </c>
      <c r="B1085">
        <v>0</v>
      </c>
      <c r="C1085">
        <v>0</v>
      </c>
      <c r="E1085" s="5" t="s">
        <v>843</v>
      </c>
      <c r="F1085" s="1" t="str">
        <f t="shared" si="48"/>
        <v>PROWASTE-rt5015</v>
      </c>
      <c r="G1085" s="1">
        <f t="shared" si="49"/>
        <v>0</v>
      </c>
      <c r="H1085" s="1">
        <f t="shared" si="50"/>
        <v>0</v>
      </c>
      <c r="I1085" s="1" t="b">
        <f>OR(LEFT(Table2[[#This Row],[rxn]],4)="RXN-",Table2[[#This Row],[rxn]]="BIOSYN-BIODILAERO")</f>
        <v>0</v>
      </c>
      <c r="J1085" s="1" t="str">
        <f>IF(Table2[[#This Row],[In GSM?]],_xlfn.TEXTAFTER(Table2[[#This Row],[rxn]],"RXN-",,,,"BIOMASS_RT_CLIM"),"")</f>
        <v/>
      </c>
      <c r="K1085" s="1" t="str">
        <f>IF(Table2[[#This Row],[In GSM?]],_xlfn.TEXTBEFORE(SUBSTITUTE(Table2[[#This Row],[rxn name]],"_REV-","_FWD-"),"_FWD-",,,,Table2[[#This Row],[rxn name]]),"")</f>
        <v/>
      </c>
      <c r="L1085" s="1" t="str">
        <f>IF(Table2[[#This Row],[In GSM?]],_xlfn.TEXTBEFORE(_xlfn.TEXTAFTER(Table2[[#This Row],[rxn name]],Table2[[#This Row],[b4 FWD/REV]]&amp;"_",,,,"FWD"),"-",,,,"FWD"),"")</f>
        <v/>
      </c>
      <c r="M1085" s="1" t="str" cm="1">
        <f t="array" ref="M1085">IF(Table2[[#This Row],[In GSM?]],_xlfn.SWITCH(Table2[[#This Row],[dir]],"FWD",Table2[[#This Row],[max]],"REV",-Table2[[#This Row],[min]])/1000,"")</f>
        <v/>
      </c>
      <c r="N1085" s="1" t="str" cm="1">
        <f t="array" ref="N1085">IF(Table2[[#This Row],[In GSM?]],_xlfn.SWITCH(Table2[[#This Row],[dir]],"FWD",Table2[[#This Row],[min]],"REV",-Table2[[#This Row],[max]])/1000,"")</f>
        <v/>
      </c>
      <c r="V1085" s="5"/>
    </row>
    <row r="1086" spans="1:22" ht="17" x14ac:dyDescent="0.25">
      <c r="A1086" t="s">
        <v>2187</v>
      </c>
      <c r="B1086">
        <v>0</v>
      </c>
      <c r="C1086">
        <v>15.726512292585699</v>
      </c>
      <c r="E1086" s="5" t="s">
        <v>844</v>
      </c>
      <c r="F1086" s="1" t="str">
        <f t="shared" si="48"/>
        <v>PROWASTE-rt5017</v>
      </c>
      <c r="G1086" s="1">
        <f t="shared" si="49"/>
        <v>0</v>
      </c>
      <c r="H1086" s="1">
        <f t="shared" si="50"/>
        <v>0</v>
      </c>
      <c r="I1086" s="1" t="b">
        <f>OR(LEFT(Table2[[#This Row],[rxn]],4)="RXN-",Table2[[#This Row],[rxn]]="BIOSYN-BIODILAERO")</f>
        <v>0</v>
      </c>
      <c r="J1086" s="1" t="str">
        <f>IF(Table2[[#This Row],[In GSM?]],_xlfn.TEXTAFTER(Table2[[#This Row],[rxn]],"RXN-",,,,"BIOMASS_RT_CLIM"),"")</f>
        <v/>
      </c>
      <c r="K1086" s="1" t="str">
        <f>IF(Table2[[#This Row],[In GSM?]],_xlfn.TEXTBEFORE(SUBSTITUTE(Table2[[#This Row],[rxn name]],"_REV-","_FWD-"),"_FWD-",,,,Table2[[#This Row],[rxn name]]),"")</f>
        <v/>
      </c>
      <c r="L1086" s="1" t="str">
        <f>IF(Table2[[#This Row],[In GSM?]],_xlfn.TEXTBEFORE(_xlfn.TEXTAFTER(Table2[[#This Row],[rxn name]],Table2[[#This Row],[b4 FWD/REV]]&amp;"_",,,,"FWD"),"-",,,,"FWD"),"")</f>
        <v/>
      </c>
      <c r="M1086" s="1" t="str" cm="1">
        <f t="array" ref="M1086">IF(Table2[[#This Row],[In GSM?]],_xlfn.SWITCH(Table2[[#This Row],[dir]],"FWD",Table2[[#This Row],[max]],"REV",-Table2[[#This Row],[min]])/1000,"")</f>
        <v/>
      </c>
      <c r="N1086" s="1" t="str" cm="1">
        <f t="array" ref="N1086">IF(Table2[[#This Row],[In GSM?]],_xlfn.SWITCH(Table2[[#This Row],[dir]],"FWD",Table2[[#This Row],[min]],"REV",-Table2[[#This Row],[max]])/1000,"")</f>
        <v/>
      </c>
      <c r="V1086" s="5"/>
    </row>
    <row r="1087" spans="1:22" ht="17" x14ac:dyDescent="0.25">
      <c r="A1087" t="s">
        <v>2188</v>
      </c>
      <c r="B1087">
        <v>0</v>
      </c>
      <c r="C1087">
        <v>4.5692477238668197</v>
      </c>
      <c r="E1087" s="5" t="s">
        <v>845</v>
      </c>
      <c r="F1087" s="1" t="str">
        <f t="shared" si="48"/>
        <v>PROWASTE-rt5026</v>
      </c>
      <c r="G1087" s="1">
        <f t="shared" si="49"/>
        <v>0</v>
      </c>
      <c r="H1087" s="1">
        <f t="shared" si="50"/>
        <v>0</v>
      </c>
      <c r="I1087" s="1" t="b">
        <f>OR(LEFT(Table2[[#This Row],[rxn]],4)="RXN-",Table2[[#This Row],[rxn]]="BIOSYN-BIODILAERO")</f>
        <v>0</v>
      </c>
      <c r="J1087" s="1" t="str">
        <f>IF(Table2[[#This Row],[In GSM?]],_xlfn.TEXTAFTER(Table2[[#This Row],[rxn]],"RXN-",,,,"BIOMASS_RT_CLIM"),"")</f>
        <v/>
      </c>
      <c r="K1087" s="1" t="str">
        <f>IF(Table2[[#This Row],[In GSM?]],_xlfn.TEXTBEFORE(SUBSTITUTE(Table2[[#This Row],[rxn name]],"_REV-","_FWD-"),"_FWD-",,,,Table2[[#This Row],[rxn name]]),"")</f>
        <v/>
      </c>
      <c r="L1087" s="1" t="str">
        <f>IF(Table2[[#This Row],[In GSM?]],_xlfn.TEXTBEFORE(_xlfn.TEXTAFTER(Table2[[#This Row],[rxn name]],Table2[[#This Row],[b4 FWD/REV]]&amp;"_",,,,"FWD"),"-",,,,"FWD"),"")</f>
        <v/>
      </c>
      <c r="M1087" s="1" t="str" cm="1">
        <f t="array" ref="M1087">IF(Table2[[#This Row],[In GSM?]],_xlfn.SWITCH(Table2[[#This Row],[dir]],"FWD",Table2[[#This Row],[max]],"REV",-Table2[[#This Row],[min]])/1000,"")</f>
        <v/>
      </c>
      <c r="N1087" s="1" t="str" cm="1">
        <f t="array" ref="N1087">IF(Table2[[#This Row],[In GSM?]],_xlfn.SWITCH(Table2[[#This Row],[dir]],"FWD",Table2[[#This Row],[min]],"REV",-Table2[[#This Row],[max]])/1000,"")</f>
        <v/>
      </c>
      <c r="V1087" s="5"/>
    </row>
    <row r="1088" spans="1:22" ht="17" x14ac:dyDescent="0.25">
      <c r="A1088" t="s">
        <v>2189</v>
      </c>
      <c r="B1088">
        <v>0</v>
      </c>
      <c r="C1088">
        <v>0</v>
      </c>
      <c r="E1088" s="5" t="s">
        <v>846</v>
      </c>
      <c r="F1088" s="1" t="str">
        <f t="shared" si="48"/>
        <v>PROWASTE-rt5030</v>
      </c>
      <c r="G1088" s="1">
        <f t="shared" si="49"/>
        <v>0</v>
      </c>
      <c r="H1088" s="1">
        <f t="shared" si="50"/>
        <v>0</v>
      </c>
      <c r="I1088" s="1" t="b">
        <f>OR(LEFT(Table2[[#This Row],[rxn]],4)="RXN-",Table2[[#This Row],[rxn]]="BIOSYN-BIODILAERO")</f>
        <v>0</v>
      </c>
      <c r="J1088" s="1" t="str">
        <f>IF(Table2[[#This Row],[In GSM?]],_xlfn.TEXTAFTER(Table2[[#This Row],[rxn]],"RXN-",,,,"BIOMASS_RT_CLIM"),"")</f>
        <v/>
      </c>
      <c r="K1088" s="1" t="str">
        <f>IF(Table2[[#This Row],[In GSM?]],_xlfn.TEXTBEFORE(SUBSTITUTE(Table2[[#This Row],[rxn name]],"_REV-","_FWD-"),"_FWD-",,,,Table2[[#This Row],[rxn name]]),"")</f>
        <v/>
      </c>
      <c r="L1088" s="1" t="str">
        <f>IF(Table2[[#This Row],[In GSM?]],_xlfn.TEXTBEFORE(_xlfn.TEXTAFTER(Table2[[#This Row],[rxn name]],Table2[[#This Row],[b4 FWD/REV]]&amp;"_",,,,"FWD"),"-",,,,"FWD"),"")</f>
        <v/>
      </c>
      <c r="M1088" s="1" t="str" cm="1">
        <f t="array" ref="M1088">IF(Table2[[#This Row],[In GSM?]],_xlfn.SWITCH(Table2[[#This Row],[dir]],"FWD",Table2[[#This Row],[max]],"REV",-Table2[[#This Row],[min]])/1000,"")</f>
        <v/>
      </c>
      <c r="N1088" s="1" t="str" cm="1">
        <f t="array" ref="N1088">IF(Table2[[#This Row],[In GSM?]],_xlfn.SWITCH(Table2[[#This Row],[dir]],"FWD",Table2[[#This Row],[min]],"REV",-Table2[[#This Row],[max]])/1000,"")</f>
        <v/>
      </c>
      <c r="V1088" s="5"/>
    </row>
    <row r="1089" spans="1:22" ht="17" x14ac:dyDescent="0.25">
      <c r="A1089" t="s">
        <v>2190</v>
      </c>
      <c r="B1089">
        <v>0</v>
      </c>
      <c r="C1089">
        <v>0</v>
      </c>
      <c r="E1089" s="5" t="s">
        <v>847</v>
      </c>
      <c r="F1089" s="1" t="str">
        <f t="shared" si="48"/>
        <v>PROWASTE-rt5040</v>
      </c>
      <c r="G1089" s="1">
        <f t="shared" si="49"/>
        <v>0</v>
      </c>
      <c r="H1089" s="1">
        <f t="shared" si="50"/>
        <v>0</v>
      </c>
      <c r="I1089" s="1" t="b">
        <f>OR(LEFT(Table2[[#This Row],[rxn]],4)="RXN-",Table2[[#This Row],[rxn]]="BIOSYN-BIODILAERO")</f>
        <v>0</v>
      </c>
      <c r="J1089" s="1" t="str">
        <f>IF(Table2[[#This Row],[In GSM?]],_xlfn.TEXTAFTER(Table2[[#This Row],[rxn]],"RXN-",,,,"BIOMASS_RT_CLIM"),"")</f>
        <v/>
      </c>
      <c r="K1089" s="1" t="str">
        <f>IF(Table2[[#This Row],[In GSM?]],_xlfn.TEXTBEFORE(SUBSTITUTE(Table2[[#This Row],[rxn name]],"_REV-","_FWD-"),"_FWD-",,,,Table2[[#This Row],[rxn name]]),"")</f>
        <v/>
      </c>
      <c r="L1089" s="1" t="str">
        <f>IF(Table2[[#This Row],[In GSM?]],_xlfn.TEXTBEFORE(_xlfn.TEXTAFTER(Table2[[#This Row],[rxn name]],Table2[[#This Row],[b4 FWD/REV]]&amp;"_",,,,"FWD"),"-",,,,"FWD"),"")</f>
        <v/>
      </c>
      <c r="M1089" s="1" t="str" cm="1">
        <f t="array" ref="M1089">IF(Table2[[#This Row],[In GSM?]],_xlfn.SWITCH(Table2[[#This Row],[dir]],"FWD",Table2[[#This Row],[max]],"REV",-Table2[[#This Row],[min]])/1000,"")</f>
        <v/>
      </c>
      <c r="N1089" s="1" t="str" cm="1">
        <f t="array" ref="N1089">IF(Table2[[#This Row],[In GSM?]],_xlfn.SWITCH(Table2[[#This Row],[dir]],"FWD",Table2[[#This Row],[min]],"REV",-Table2[[#This Row],[max]])/1000,"")</f>
        <v/>
      </c>
      <c r="V1089" s="5"/>
    </row>
    <row r="1090" spans="1:22" ht="17" x14ac:dyDescent="0.25">
      <c r="A1090" t="s">
        <v>2191</v>
      </c>
      <c r="B1090">
        <v>0</v>
      </c>
      <c r="C1090">
        <v>0</v>
      </c>
      <c r="E1090" s="5" t="s">
        <v>848</v>
      </c>
      <c r="F1090" s="1" t="str">
        <f t="shared" ref="F1090:F1153" si="51">_xlfn.TEXTBEFORE(E1090," ")</f>
        <v>PROWASTE-rt5041</v>
      </c>
      <c r="G1090" s="1">
        <f t="shared" ref="G1090:G1153" si="52">_xlfn.NUMBERVALUE(SUBSTITUTE(_xlfn.TEXTBEFORE(_xlfn.TEXTAFTER(E1090," ")," ",-1)," ",""))</f>
        <v>0</v>
      </c>
      <c r="H1090" s="1">
        <f t="shared" ref="H1090:H1153" si="53">_xlfn.NUMBERVALUE(_xlfn.TEXTAFTER(E1090," ",-1))</f>
        <v>0</v>
      </c>
      <c r="I1090" s="1" t="b">
        <f>OR(LEFT(Table2[[#This Row],[rxn]],4)="RXN-",Table2[[#This Row],[rxn]]="BIOSYN-BIODILAERO")</f>
        <v>0</v>
      </c>
      <c r="J1090" s="1" t="str">
        <f>IF(Table2[[#This Row],[In GSM?]],_xlfn.TEXTAFTER(Table2[[#This Row],[rxn]],"RXN-",,,,"BIOMASS_RT_CLIM"),"")</f>
        <v/>
      </c>
      <c r="K1090" s="1" t="str">
        <f>IF(Table2[[#This Row],[In GSM?]],_xlfn.TEXTBEFORE(SUBSTITUTE(Table2[[#This Row],[rxn name]],"_REV-","_FWD-"),"_FWD-",,,,Table2[[#This Row],[rxn name]]),"")</f>
        <v/>
      </c>
      <c r="L1090" s="1" t="str">
        <f>IF(Table2[[#This Row],[In GSM?]],_xlfn.TEXTBEFORE(_xlfn.TEXTAFTER(Table2[[#This Row],[rxn name]],Table2[[#This Row],[b4 FWD/REV]]&amp;"_",,,,"FWD"),"-",,,,"FWD"),"")</f>
        <v/>
      </c>
      <c r="M1090" s="1" t="str" cm="1">
        <f t="array" ref="M1090">IF(Table2[[#This Row],[In GSM?]],_xlfn.SWITCH(Table2[[#This Row],[dir]],"FWD",Table2[[#This Row],[max]],"REV",-Table2[[#This Row],[min]])/1000,"")</f>
        <v/>
      </c>
      <c r="N1090" s="1" t="str" cm="1">
        <f t="array" ref="N1090">IF(Table2[[#This Row],[In GSM?]],_xlfn.SWITCH(Table2[[#This Row],[dir]],"FWD",Table2[[#This Row],[min]],"REV",-Table2[[#This Row],[max]])/1000,"")</f>
        <v/>
      </c>
      <c r="V1090" s="5"/>
    </row>
    <row r="1091" spans="1:22" ht="17" x14ac:dyDescent="0.25">
      <c r="A1091" t="s">
        <v>2192</v>
      </c>
      <c r="B1091">
        <v>0</v>
      </c>
      <c r="C1091">
        <v>0</v>
      </c>
      <c r="E1091" s="5" t="s">
        <v>849</v>
      </c>
      <c r="F1091" s="1" t="str">
        <f t="shared" si="51"/>
        <v>PROWASTE-rt5044</v>
      </c>
      <c r="G1091" s="1">
        <f t="shared" si="52"/>
        <v>0</v>
      </c>
      <c r="H1091" s="1">
        <f t="shared" si="53"/>
        <v>0</v>
      </c>
      <c r="I1091" s="1" t="b">
        <f>OR(LEFT(Table2[[#This Row],[rxn]],4)="RXN-",Table2[[#This Row],[rxn]]="BIOSYN-BIODILAERO")</f>
        <v>0</v>
      </c>
      <c r="J1091" s="1" t="str">
        <f>IF(Table2[[#This Row],[In GSM?]],_xlfn.TEXTAFTER(Table2[[#This Row],[rxn]],"RXN-",,,,"BIOMASS_RT_CLIM"),"")</f>
        <v/>
      </c>
      <c r="K1091" s="1" t="str">
        <f>IF(Table2[[#This Row],[In GSM?]],_xlfn.TEXTBEFORE(SUBSTITUTE(Table2[[#This Row],[rxn name]],"_REV-","_FWD-"),"_FWD-",,,,Table2[[#This Row],[rxn name]]),"")</f>
        <v/>
      </c>
      <c r="L1091" s="1" t="str">
        <f>IF(Table2[[#This Row],[In GSM?]],_xlfn.TEXTBEFORE(_xlfn.TEXTAFTER(Table2[[#This Row],[rxn name]],Table2[[#This Row],[b4 FWD/REV]]&amp;"_",,,,"FWD"),"-",,,,"FWD"),"")</f>
        <v/>
      </c>
      <c r="M1091" s="1" t="str" cm="1">
        <f t="array" ref="M1091">IF(Table2[[#This Row],[In GSM?]],_xlfn.SWITCH(Table2[[#This Row],[dir]],"FWD",Table2[[#This Row],[max]],"REV",-Table2[[#This Row],[min]])/1000,"")</f>
        <v/>
      </c>
      <c r="N1091" s="1" t="str" cm="1">
        <f t="array" ref="N1091">IF(Table2[[#This Row],[In GSM?]],_xlfn.SWITCH(Table2[[#This Row],[dir]],"FWD",Table2[[#This Row],[min]],"REV",-Table2[[#This Row],[max]])/1000,"")</f>
        <v/>
      </c>
      <c r="V1091" s="5"/>
    </row>
    <row r="1092" spans="1:22" ht="17" x14ac:dyDescent="0.25">
      <c r="A1092" t="s">
        <v>2193</v>
      </c>
      <c r="B1092">
        <v>-5.4238457797657302</v>
      </c>
      <c r="C1092">
        <v>0</v>
      </c>
      <c r="E1092" s="5" t="s">
        <v>850</v>
      </c>
      <c r="F1092" s="1" t="str">
        <f t="shared" si="51"/>
        <v>PROWASTE-rt5045</v>
      </c>
      <c r="G1092" s="1">
        <f t="shared" si="52"/>
        <v>0</v>
      </c>
      <c r="H1092" s="1">
        <f t="shared" si="53"/>
        <v>0</v>
      </c>
      <c r="I1092" s="1" t="b">
        <f>OR(LEFT(Table2[[#This Row],[rxn]],4)="RXN-",Table2[[#This Row],[rxn]]="BIOSYN-BIODILAERO")</f>
        <v>0</v>
      </c>
      <c r="J1092" s="1" t="str">
        <f>IF(Table2[[#This Row],[In GSM?]],_xlfn.TEXTAFTER(Table2[[#This Row],[rxn]],"RXN-",,,,"BIOMASS_RT_CLIM"),"")</f>
        <v/>
      </c>
      <c r="K1092" s="1" t="str">
        <f>IF(Table2[[#This Row],[In GSM?]],_xlfn.TEXTBEFORE(SUBSTITUTE(Table2[[#This Row],[rxn name]],"_REV-","_FWD-"),"_FWD-",,,,Table2[[#This Row],[rxn name]]),"")</f>
        <v/>
      </c>
      <c r="L1092" s="1" t="str">
        <f>IF(Table2[[#This Row],[In GSM?]],_xlfn.TEXTBEFORE(_xlfn.TEXTAFTER(Table2[[#This Row],[rxn name]],Table2[[#This Row],[b4 FWD/REV]]&amp;"_",,,,"FWD"),"-",,,,"FWD"),"")</f>
        <v/>
      </c>
      <c r="M1092" s="1" t="str" cm="1">
        <f t="array" ref="M1092">IF(Table2[[#This Row],[In GSM?]],_xlfn.SWITCH(Table2[[#This Row],[dir]],"FWD",Table2[[#This Row],[max]],"REV",-Table2[[#This Row],[min]])/1000,"")</f>
        <v/>
      </c>
      <c r="N1092" s="1" t="str" cm="1">
        <f t="array" ref="N1092">IF(Table2[[#This Row],[In GSM?]],_xlfn.SWITCH(Table2[[#This Row],[dir]],"FWD",Table2[[#This Row],[min]],"REV",-Table2[[#This Row],[max]])/1000,"")</f>
        <v/>
      </c>
      <c r="V1092" s="5"/>
    </row>
    <row r="1093" spans="1:22" ht="17" x14ac:dyDescent="0.25">
      <c r="A1093" t="s">
        <v>2194</v>
      </c>
      <c r="B1093">
        <v>0</v>
      </c>
      <c r="C1093">
        <v>5.4238457797657196</v>
      </c>
      <c r="E1093" s="5" t="s">
        <v>851</v>
      </c>
      <c r="F1093" s="1" t="str">
        <f t="shared" si="51"/>
        <v>PROWASTE-rt5051</v>
      </c>
      <c r="G1093" s="1">
        <f t="shared" si="52"/>
        <v>0</v>
      </c>
      <c r="H1093" s="1">
        <f t="shared" si="53"/>
        <v>0</v>
      </c>
      <c r="I1093" s="1" t="b">
        <f>OR(LEFT(Table2[[#This Row],[rxn]],4)="RXN-",Table2[[#This Row],[rxn]]="BIOSYN-BIODILAERO")</f>
        <v>0</v>
      </c>
      <c r="J1093" s="1" t="str">
        <f>IF(Table2[[#This Row],[In GSM?]],_xlfn.TEXTAFTER(Table2[[#This Row],[rxn]],"RXN-",,,,"BIOMASS_RT_CLIM"),"")</f>
        <v/>
      </c>
      <c r="K1093" s="1" t="str">
        <f>IF(Table2[[#This Row],[In GSM?]],_xlfn.TEXTBEFORE(SUBSTITUTE(Table2[[#This Row],[rxn name]],"_REV-","_FWD-"),"_FWD-",,,,Table2[[#This Row],[rxn name]]),"")</f>
        <v/>
      </c>
      <c r="L1093" s="1" t="str">
        <f>IF(Table2[[#This Row],[In GSM?]],_xlfn.TEXTBEFORE(_xlfn.TEXTAFTER(Table2[[#This Row],[rxn name]],Table2[[#This Row],[b4 FWD/REV]]&amp;"_",,,,"FWD"),"-",,,,"FWD"),"")</f>
        <v/>
      </c>
      <c r="M1093" s="1" t="str" cm="1">
        <f t="array" ref="M1093">IF(Table2[[#This Row],[In GSM?]],_xlfn.SWITCH(Table2[[#This Row],[dir]],"FWD",Table2[[#This Row],[max]],"REV",-Table2[[#This Row],[min]])/1000,"")</f>
        <v/>
      </c>
      <c r="N1093" s="1" t="str" cm="1">
        <f t="array" ref="N1093">IF(Table2[[#This Row],[In GSM?]],_xlfn.SWITCH(Table2[[#This Row],[dir]],"FWD",Table2[[#This Row],[min]],"REV",-Table2[[#This Row],[max]])/1000,"")</f>
        <v/>
      </c>
      <c r="V1093" s="5"/>
    </row>
    <row r="1094" spans="1:22" ht="17" x14ac:dyDescent="0.25">
      <c r="A1094" t="s">
        <v>2195</v>
      </c>
      <c r="B1094">
        <v>0</v>
      </c>
      <c r="C1094">
        <v>0</v>
      </c>
      <c r="E1094" s="5" t="s">
        <v>852</v>
      </c>
      <c r="F1094" s="1" t="str">
        <f t="shared" si="51"/>
        <v>PROWASTE-rt5056</v>
      </c>
      <c r="G1094" s="1">
        <f t="shared" si="52"/>
        <v>0</v>
      </c>
      <c r="H1094" s="1">
        <f t="shared" si="53"/>
        <v>0</v>
      </c>
      <c r="I1094" s="1" t="b">
        <f>OR(LEFT(Table2[[#This Row],[rxn]],4)="RXN-",Table2[[#This Row],[rxn]]="BIOSYN-BIODILAERO")</f>
        <v>0</v>
      </c>
      <c r="J1094" s="1" t="str">
        <f>IF(Table2[[#This Row],[In GSM?]],_xlfn.TEXTAFTER(Table2[[#This Row],[rxn]],"RXN-",,,,"BIOMASS_RT_CLIM"),"")</f>
        <v/>
      </c>
      <c r="K1094" s="1" t="str">
        <f>IF(Table2[[#This Row],[In GSM?]],_xlfn.TEXTBEFORE(SUBSTITUTE(Table2[[#This Row],[rxn name]],"_REV-","_FWD-"),"_FWD-",,,,Table2[[#This Row],[rxn name]]),"")</f>
        <v/>
      </c>
      <c r="L1094" s="1" t="str">
        <f>IF(Table2[[#This Row],[In GSM?]],_xlfn.TEXTBEFORE(_xlfn.TEXTAFTER(Table2[[#This Row],[rxn name]],Table2[[#This Row],[b4 FWD/REV]]&amp;"_",,,,"FWD"),"-",,,,"FWD"),"")</f>
        <v/>
      </c>
      <c r="M1094" s="1" t="str" cm="1">
        <f t="array" ref="M1094">IF(Table2[[#This Row],[In GSM?]],_xlfn.SWITCH(Table2[[#This Row],[dir]],"FWD",Table2[[#This Row],[max]],"REV",-Table2[[#This Row],[min]])/1000,"")</f>
        <v/>
      </c>
      <c r="N1094" s="1" t="str" cm="1">
        <f t="array" ref="N1094">IF(Table2[[#This Row],[In GSM?]],_xlfn.SWITCH(Table2[[#This Row],[dir]],"FWD",Table2[[#This Row],[min]],"REV",-Table2[[#This Row],[max]])/1000,"")</f>
        <v/>
      </c>
      <c r="V1094" s="5"/>
    </row>
    <row r="1095" spans="1:22" ht="17" x14ac:dyDescent="0.25">
      <c r="A1095" t="s">
        <v>2196</v>
      </c>
      <c r="B1095">
        <v>2.3286000000000001E-2</v>
      </c>
      <c r="C1095">
        <v>3.2532166328941901</v>
      </c>
      <c r="E1095" s="5" t="s">
        <v>853</v>
      </c>
      <c r="F1095" s="1" t="str">
        <f t="shared" si="51"/>
        <v>PROWASTE-rt5058</v>
      </c>
      <c r="G1095" s="1">
        <f t="shared" si="52"/>
        <v>0</v>
      </c>
      <c r="H1095" s="1">
        <f t="shared" si="53"/>
        <v>0</v>
      </c>
      <c r="I1095" s="1" t="b">
        <f>OR(LEFT(Table2[[#This Row],[rxn]],4)="RXN-",Table2[[#This Row],[rxn]]="BIOSYN-BIODILAERO")</f>
        <v>0</v>
      </c>
      <c r="J1095" s="1" t="str">
        <f>IF(Table2[[#This Row],[In GSM?]],_xlfn.TEXTAFTER(Table2[[#This Row],[rxn]],"RXN-",,,,"BIOMASS_RT_CLIM"),"")</f>
        <v/>
      </c>
      <c r="K1095" s="1" t="str">
        <f>IF(Table2[[#This Row],[In GSM?]],_xlfn.TEXTBEFORE(SUBSTITUTE(Table2[[#This Row],[rxn name]],"_REV-","_FWD-"),"_FWD-",,,,Table2[[#This Row],[rxn name]]),"")</f>
        <v/>
      </c>
      <c r="L1095" s="1" t="str">
        <f>IF(Table2[[#This Row],[In GSM?]],_xlfn.TEXTBEFORE(_xlfn.TEXTAFTER(Table2[[#This Row],[rxn name]],Table2[[#This Row],[b4 FWD/REV]]&amp;"_",,,,"FWD"),"-",,,,"FWD"),"")</f>
        <v/>
      </c>
      <c r="M1095" s="1" t="str" cm="1">
        <f t="array" ref="M1095">IF(Table2[[#This Row],[In GSM?]],_xlfn.SWITCH(Table2[[#This Row],[dir]],"FWD",Table2[[#This Row],[max]],"REV",-Table2[[#This Row],[min]])/1000,"")</f>
        <v/>
      </c>
      <c r="N1095" s="1" t="str" cm="1">
        <f t="array" ref="N1095">IF(Table2[[#This Row],[In GSM?]],_xlfn.SWITCH(Table2[[#This Row],[dir]],"FWD",Table2[[#This Row],[min]],"REV",-Table2[[#This Row],[max]])/1000,"")</f>
        <v/>
      </c>
      <c r="V1095" s="5"/>
    </row>
    <row r="1096" spans="1:22" ht="17" x14ac:dyDescent="0.25">
      <c r="A1096" t="s">
        <v>2197</v>
      </c>
      <c r="B1096">
        <v>0</v>
      </c>
      <c r="C1096">
        <v>0</v>
      </c>
      <c r="E1096" s="5" t="s">
        <v>854</v>
      </c>
      <c r="F1096" s="1" t="str">
        <f t="shared" si="51"/>
        <v>PROWASTE-rt5064</v>
      </c>
      <c r="G1096" s="1">
        <f t="shared" si="52"/>
        <v>0</v>
      </c>
      <c r="H1096" s="1">
        <f t="shared" si="53"/>
        <v>0</v>
      </c>
      <c r="I1096" s="1" t="b">
        <f>OR(LEFT(Table2[[#This Row],[rxn]],4)="RXN-",Table2[[#This Row],[rxn]]="BIOSYN-BIODILAERO")</f>
        <v>0</v>
      </c>
      <c r="J1096" s="1" t="str">
        <f>IF(Table2[[#This Row],[In GSM?]],_xlfn.TEXTAFTER(Table2[[#This Row],[rxn]],"RXN-",,,,"BIOMASS_RT_CLIM"),"")</f>
        <v/>
      </c>
      <c r="K1096" s="1" t="str">
        <f>IF(Table2[[#This Row],[In GSM?]],_xlfn.TEXTBEFORE(SUBSTITUTE(Table2[[#This Row],[rxn name]],"_REV-","_FWD-"),"_FWD-",,,,Table2[[#This Row],[rxn name]]),"")</f>
        <v/>
      </c>
      <c r="L1096" s="1" t="str">
        <f>IF(Table2[[#This Row],[In GSM?]],_xlfn.TEXTBEFORE(_xlfn.TEXTAFTER(Table2[[#This Row],[rxn name]],Table2[[#This Row],[b4 FWD/REV]]&amp;"_",,,,"FWD"),"-",,,,"FWD"),"")</f>
        <v/>
      </c>
      <c r="M1096" s="1" t="str" cm="1">
        <f t="array" ref="M1096">IF(Table2[[#This Row],[In GSM?]],_xlfn.SWITCH(Table2[[#This Row],[dir]],"FWD",Table2[[#This Row],[max]],"REV",-Table2[[#This Row],[min]])/1000,"")</f>
        <v/>
      </c>
      <c r="N1096" s="1" t="str" cm="1">
        <f t="array" ref="N1096">IF(Table2[[#This Row],[In GSM?]],_xlfn.SWITCH(Table2[[#This Row],[dir]],"FWD",Table2[[#This Row],[min]],"REV",-Table2[[#This Row],[max]])/1000,"")</f>
        <v/>
      </c>
      <c r="V1096" s="5"/>
    </row>
    <row r="1097" spans="1:22" ht="17" x14ac:dyDescent="0.25">
      <c r="A1097" t="s">
        <v>2198</v>
      </c>
      <c r="B1097">
        <v>0</v>
      </c>
      <c r="C1097">
        <v>2.9224532464011501</v>
      </c>
      <c r="E1097" s="5" t="s">
        <v>855</v>
      </c>
      <c r="F1097" s="1" t="str">
        <f t="shared" si="51"/>
        <v>PROWASTE-rt5075</v>
      </c>
      <c r="G1097" s="1">
        <f t="shared" si="52"/>
        <v>0</v>
      </c>
      <c r="H1097" s="1">
        <f t="shared" si="53"/>
        <v>0</v>
      </c>
      <c r="I1097" s="1" t="b">
        <f>OR(LEFT(Table2[[#This Row],[rxn]],4)="RXN-",Table2[[#This Row],[rxn]]="BIOSYN-BIODILAERO")</f>
        <v>0</v>
      </c>
      <c r="J1097" s="1" t="str">
        <f>IF(Table2[[#This Row],[In GSM?]],_xlfn.TEXTAFTER(Table2[[#This Row],[rxn]],"RXN-",,,,"BIOMASS_RT_CLIM"),"")</f>
        <v/>
      </c>
      <c r="K1097" s="1" t="str">
        <f>IF(Table2[[#This Row],[In GSM?]],_xlfn.TEXTBEFORE(SUBSTITUTE(Table2[[#This Row],[rxn name]],"_REV-","_FWD-"),"_FWD-",,,,Table2[[#This Row],[rxn name]]),"")</f>
        <v/>
      </c>
      <c r="L1097" s="1" t="str">
        <f>IF(Table2[[#This Row],[In GSM?]],_xlfn.TEXTBEFORE(_xlfn.TEXTAFTER(Table2[[#This Row],[rxn name]],Table2[[#This Row],[b4 FWD/REV]]&amp;"_",,,,"FWD"),"-",,,,"FWD"),"")</f>
        <v/>
      </c>
      <c r="M1097" s="1" t="str" cm="1">
        <f t="array" ref="M1097">IF(Table2[[#This Row],[In GSM?]],_xlfn.SWITCH(Table2[[#This Row],[dir]],"FWD",Table2[[#This Row],[max]],"REV",-Table2[[#This Row],[min]])/1000,"")</f>
        <v/>
      </c>
      <c r="N1097" s="1" t="str" cm="1">
        <f t="array" ref="N1097">IF(Table2[[#This Row],[In GSM?]],_xlfn.SWITCH(Table2[[#This Row],[dir]],"FWD",Table2[[#This Row],[min]],"REV",-Table2[[#This Row],[max]])/1000,"")</f>
        <v/>
      </c>
      <c r="V1097" s="5"/>
    </row>
    <row r="1098" spans="1:22" ht="17" x14ac:dyDescent="0.25">
      <c r="A1098" t="s">
        <v>2199</v>
      </c>
      <c r="B1098">
        <v>-6.4552758116304698</v>
      </c>
      <c r="C1098">
        <v>0</v>
      </c>
      <c r="E1098" s="5" t="s">
        <v>856</v>
      </c>
      <c r="F1098" s="1" t="str">
        <f t="shared" si="51"/>
        <v>PROWASTE-rt5076</v>
      </c>
      <c r="G1098" s="1">
        <f t="shared" si="52"/>
        <v>0</v>
      </c>
      <c r="H1098" s="1">
        <f t="shared" si="53"/>
        <v>0</v>
      </c>
      <c r="I1098" s="1" t="b">
        <f>OR(LEFT(Table2[[#This Row],[rxn]],4)="RXN-",Table2[[#This Row],[rxn]]="BIOSYN-BIODILAERO")</f>
        <v>0</v>
      </c>
      <c r="J1098" s="1" t="str">
        <f>IF(Table2[[#This Row],[In GSM?]],_xlfn.TEXTAFTER(Table2[[#This Row],[rxn]],"RXN-",,,,"BIOMASS_RT_CLIM"),"")</f>
        <v/>
      </c>
      <c r="K1098" s="1" t="str">
        <f>IF(Table2[[#This Row],[In GSM?]],_xlfn.TEXTBEFORE(SUBSTITUTE(Table2[[#This Row],[rxn name]],"_REV-","_FWD-"),"_FWD-",,,,Table2[[#This Row],[rxn name]]),"")</f>
        <v/>
      </c>
      <c r="L1098" s="1" t="str">
        <f>IF(Table2[[#This Row],[In GSM?]],_xlfn.TEXTBEFORE(_xlfn.TEXTAFTER(Table2[[#This Row],[rxn name]],Table2[[#This Row],[b4 FWD/REV]]&amp;"_",,,,"FWD"),"-",,,,"FWD"),"")</f>
        <v/>
      </c>
      <c r="M1098" s="1" t="str" cm="1">
        <f t="array" ref="M1098">IF(Table2[[#This Row],[In GSM?]],_xlfn.SWITCH(Table2[[#This Row],[dir]],"FWD",Table2[[#This Row],[max]],"REV",-Table2[[#This Row],[min]])/1000,"")</f>
        <v/>
      </c>
      <c r="N1098" s="1" t="str" cm="1">
        <f t="array" ref="N1098">IF(Table2[[#This Row],[In GSM?]],_xlfn.SWITCH(Table2[[#This Row],[dir]],"FWD",Table2[[#This Row],[min]],"REV",-Table2[[#This Row],[max]])/1000,"")</f>
        <v/>
      </c>
      <c r="V1098" s="5"/>
    </row>
    <row r="1099" spans="1:22" ht="17" x14ac:dyDescent="0.25">
      <c r="A1099" t="s">
        <v>2200</v>
      </c>
      <c r="B1099">
        <v>0</v>
      </c>
      <c r="C1099">
        <v>2.7591518795935399</v>
      </c>
      <c r="E1099" s="5" t="s">
        <v>857</v>
      </c>
      <c r="F1099" s="1" t="str">
        <f t="shared" si="51"/>
        <v>PROWASTE-rt5077</v>
      </c>
      <c r="G1099" s="1">
        <f t="shared" si="52"/>
        <v>0</v>
      </c>
      <c r="H1099" s="1">
        <f t="shared" si="53"/>
        <v>0</v>
      </c>
      <c r="I1099" s="1" t="b">
        <f>OR(LEFT(Table2[[#This Row],[rxn]],4)="RXN-",Table2[[#This Row],[rxn]]="BIOSYN-BIODILAERO")</f>
        <v>0</v>
      </c>
      <c r="J1099" s="1" t="str">
        <f>IF(Table2[[#This Row],[In GSM?]],_xlfn.TEXTAFTER(Table2[[#This Row],[rxn]],"RXN-",,,,"BIOMASS_RT_CLIM"),"")</f>
        <v/>
      </c>
      <c r="K1099" s="1" t="str">
        <f>IF(Table2[[#This Row],[In GSM?]],_xlfn.TEXTBEFORE(SUBSTITUTE(Table2[[#This Row],[rxn name]],"_REV-","_FWD-"),"_FWD-",,,,Table2[[#This Row],[rxn name]]),"")</f>
        <v/>
      </c>
      <c r="L1099" s="1" t="str">
        <f>IF(Table2[[#This Row],[In GSM?]],_xlfn.TEXTBEFORE(_xlfn.TEXTAFTER(Table2[[#This Row],[rxn name]],Table2[[#This Row],[b4 FWD/REV]]&amp;"_",,,,"FWD"),"-",,,,"FWD"),"")</f>
        <v/>
      </c>
      <c r="M1099" s="1" t="str" cm="1">
        <f t="array" ref="M1099">IF(Table2[[#This Row],[In GSM?]],_xlfn.SWITCH(Table2[[#This Row],[dir]],"FWD",Table2[[#This Row],[max]],"REV",-Table2[[#This Row],[min]])/1000,"")</f>
        <v/>
      </c>
      <c r="N1099" s="1" t="str" cm="1">
        <f t="array" ref="N1099">IF(Table2[[#This Row],[In GSM?]],_xlfn.SWITCH(Table2[[#This Row],[dir]],"FWD",Table2[[#This Row],[min]],"REV",-Table2[[#This Row],[max]])/1000,"")</f>
        <v/>
      </c>
      <c r="V1099" s="5"/>
    </row>
    <row r="1100" spans="1:22" ht="17" x14ac:dyDescent="0.25">
      <c r="A1100" t="s">
        <v>2201</v>
      </c>
      <c r="B1100">
        <v>0</v>
      </c>
      <c r="C1100">
        <v>2.2321095776961499</v>
      </c>
      <c r="E1100" s="5" t="s">
        <v>858</v>
      </c>
      <c r="F1100" s="1" t="str">
        <f t="shared" si="51"/>
        <v>PROWASTE-rt5078</v>
      </c>
      <c r="G1100" s="1">
        <f t="shared" si="52"/>
        <v>0</v>
      </c>
      <c r="H1100" s="1">
        <f t="shared" si="53"/>
        <v>0</v>
      </c>
      <c r="I1100" s="1" t="b">
        <f>OR(LEFT(Table2[[#This Row],[rxn]],4)="RXN-",Table2[[#This Row],[rxn]]="BIOSYN-BIODILAERO")</f>
        <v>0</v>
      </c>
      <c r="J1100" s="1" t="str">
        <f>IF(Table2[[#This Row],[In GSM?]],_xlfn.TEXTAFTER(Table2[[#This Row],[rxn]],"RXN-",,,,"BIOMASS_RT_CLIM"),"")</f>
        <v/>
      </c>
      <c r="K1100" s="1" t="str">
        <f>IF(Table2[[#This Row],[In GSM?]],_xlfn.TEXTBEFORE(SUBSTITUTE(Table2[[#This Row],[rxn name]],"_REV-","_FWD-"),"_FWD-",,,,Table2[[#This Row],[rxn name]]),"")</f>
        <v/>
      </c>
      <c r="L1100" s="1" t="str">
        <f>IF(Table2[[#This Row],[In GSM?]],_xlfn.TEXTBEFORE(_xlfn.TEXTAFTER(Table2[[#This Row],[rxn name]],Table2[[#This Row],[b4 FWD/REV]]&amp;"_",,,,"FWD"),"-",,,,"FWD"),"")</f>
        <v/>
      </c>
      <c r="M1100" s="1" t="str" cm="1">
        <f t="array" ref="M1100">IF(Table2[[#This Row],[In GSM?]],_xlfn.SWITCH(Table2[[#This Row],[dir]],"FWD",Table2[[#This Row],[max]],"REV",-Table2[[#This Row],[min]])/1000,"")</f>
        <v/>
      </c>
      <c r="N1100" s="1" t="str" cm="1">
        <f t="array" ref="N1100">IF(Table2[[#This Row],[In GSM?]],_xlfn.SWITCH(Table2[[#This Row],[dir]],"FWD",Table2[[#This Row],[min]],"REV",-Table2[[#This Row],[max]])/1000,"")</f>
        <v/>
      </c>
      <c r="V1100" s="5"/>
    </row>
    <row r="1101" spans="1:22" ht="17" x14ac:dyDescent="0.25">
      <c r="A1101" t="s">
        <v>2202</v>
      </c>
      <c r="B1101">
        <v>0</v>
      </c>
      <c r="C1101">
        <v>3.8662865355795999</v>
      </c>
      <c r="E1101" s="5" t="s">
        <v>859</v>
      </c>
      <c r="F1101" s="1" t="str">
        <f t="shared" si="51"/>
        <v>PROWASTE-rt5116</v>
      </c>
      <c r="G1101" s="1">
        <f t="shared" si="52"/>
        <v>0</v>
      </c>
      <c r="H1101" s="1">
        <f t="shared" si="53"/>
        <v>0</v>
      </c>
      <c r="I1101" s="1" t="b">
        <f>OR(LEFT(Table2[[#This Row],[rxn]],4)="RXN-",Table2[[#This Row],[rxn]]="BIOSYN-BIODILAERO")</f>
        <v>0</v>
      </c>
      <c r="J1101" s="1" t="str">
        <f>IF(Table2[[#This Row],[In GSM?]],_xlfn.TEXTAFTER(Table2[[#This Row],[rxn]],"RXN-",,,,"BIOMASS_RT_CLIM"),"")</f>
        <v/>
      </c>
      <c r="K1101" s="1" t="str">
        <f>IF(Table2[[#This Row],[In GSM?]],_xlfn.TEXTBEFORE(SUBSTITUTE(Table2[[#This Row],[rxn name]],"_REV-","_FWD-"),"_FWD-",,,,Table2[[#This Row],[rxn name]]),"")</f>
        <v/>
      </c>
      <c r="L1101" s="1" t="str">
        <f>IF(Table2[[#This Row],[In GSM?]],_xlfn.TEXTBEFORE(_xlfn.TEXTAFTER(Table2[[#This Row],[rxn name]],Table2[[#This Row],[b4 FWD/REV]]&amp;"_",,,,"FWD"),"-",,,,"FWD"),"")</f>
        <v/>
      </c>
      <c r="M1101" s="1" t="str" cm="1">
        <f t="array" ref="M1101">IF(Table2[[#This Row],[In GSM?]],_xlfn.SWITCH(Table2[[#This Row],[dir]],"FWD",Table2[[#This Row],[max]],"REV",-Table2[[#This Row],[min]])/1000,"")</f>
        <v/>
      </c>
      <c r="N1101" s="1" t="str" cm="1">
        <f t="array" ref="N1101">IF(Table2[[#This Row],[In GSM?]],_xlfn.SWITCH(Table2[[#This Row],[dir]],"FWD",Table2[[#This Row],[min]],"REV",-Table2[[#This Row],[max]])/1000,"")</f>
        <v/>
      </c>
      <c r="V1101" s="5"/>
    </row>
    <row r="1102" spans="1:22" ht="17" x14ac:dyDescent="0.25">
      <c r="A1102" t="s">
        <v>2203</v>
      </c>
      <c r="B1102">
        <v>-3.60886349732391</v>
      </c>
      <c r="C1102">
        <v>15.7098285925859</v>
      </c>
      <c r="E1102" s="5" t="s">
        <v>860</v>
      </c>
      <c r="F1102" s="1" t="str">
        <f t="shared" si="51"/>
        <v>PROWASTE-rt5118</v>
      </c>
      <c r="G1102" s="1">
        <f t="shared" si="52"/>
        <v>0</v>
      </c>
      <c r="H1102" s="1">
        <f t="shared" si="53"/>
        <v>0</v>
      </c>
      <c r="I1102" s="1" t="b">
        <f>OR(LEFT(Table2[[#This Row],[rxn]],4)="RXN-",Table2[[#This Row],[rxn]]="BIOSYN-BIODILAERO")</f>
        <v>0</v>
      </c>
      <c r="J1102" s="1" t="str">
        <f>IF(Table2[[#This Row],[In GSM?]],_xlfn.TEXTAFTER(Table2[[#This Row],[rxn]],"RXN-",,,,"BIOMASS_RT_CLIM"),"")</f>
        <v/>
      </c>
      <c r="K1102" s="1" t="str">
        <f>IF(Table2[[#This Row],[In GSM?]],_xlfn.TEXTBEFORE(SUBSTITUTE(Table2[[#This Row],[rxn name]],"_REV-","_FWD-"),"_FWD-",,,,Table2[[#This Row],[rxn name]]),"")</f>
        <v/>
      </c>
      <c r="L1102" s="1" t="str">
        <f>IF(Table2[[#This Row],[In GSM?]],_xlfn.TEXTBEFORE(_xlfn.TEXTAFTER(Table2[[#This Row],[rxn name]],Table2[[#This Row],[b4 FWD/REV]]&amp;"_",,,,"FWD"),"-",,,,"FWD"),"")</f>
        <v/>
      </c>
      <c r="M1102" s="1" t="str" cm="1">
        <f t="array" ref="M1102">IF(Table2[[#This Row],[In GSM?]],_xlfn.SWITCH(Table2[[#This Row],[dir]],"FWD",Table2[[#This Row],[max]],"REV",-Table2[[#This Row],[min]])/1000,"")</f>
        <v/>
      </c>
      <c r="N1102" s="1" t="str" cm="1">
        <f t="array" ref="N1102">IF(Table2[[#This Row],[In GSM?]],_xlfn.SWITCH(Table2[[#This Row],[dir]],"FWD",Table2[[#This Row],[min]],"REV",-Table2[[#This Row],[max]])/1000,"")</f>
        <v/>
      </c>
      <c r="V1102" s="5"/>
    </row>
    <row r="1103" spans="1:22" ht="17" x14ac:dyDescent="0.25">
      <c r="A1103" t="s">
        <v>2204</v>
      </c>
      <c r="B1103">
        <v>0</v>
      </c>
      <c r="C1103">
        <v>8.5343572067980702</v>
      </c>
      <c r="E1103" s="5" t="s">
        <v>861</v>
      </c>
      <c r="F1103" s="1" t="str">
        <f t="shared" si="51"/>
        <v>PROWASTE-rt5121</v>
      </c>
      <c r="G1103" s="1">
        <f t="shared" si="52"/>
        <v>0</v>
      </c>
      <c r="H1103" s="1">
        <f t="shared" si="53"/>
        <v>0</v>
      </c>
      <c r="I1103" s="1" t="b">
        <f>OR(LEFT(Table2[[#This Row],[rxn]],4)="RXN-",Table2[[#This Row],[rxn]]="BIOSYN-BIODILAERO")</f>
        <v>0</v>
      </c>
      <c r="J1103" s="1" t="str">
        <f>IF(Table2[[#This Row],[In GSM?]],_xlfn.TEXTAFTER(Table2[[#This Row],[rxn]],"RXN-",,,,"BIOMASS_RT_CLIM"),"")</f>
        <v/>
      </c>
      <c r="K1103" s="1" t="str">
        <f>IF(Table2[[#This Row],[In GSM?]],_xlfn.TEXTBEFORE(SUBSTITUTE(Table2[[#This Row],[rxn name]],"_REV-","_FWD-"),"_FWD-",,,,Table2[[#This Row],[rxn name]]),"")</f>
        <v/>
      </c>
      <c r="L1103" s="1" t="str">
        <f>IF(Table2[[#This Row],[In GSM?]],_xlfn.TEXTBEFORE(_xlfn.TEXTAFTER(Table2[[#This Row],[rxn name]],Table2[[#This Row],[b4 FWD/REV]]&amp;"_",,,,"FWD"),"-",,,,"FWD"),"")</f>
        <v/>
      </c>
      <c r="M1103" s="1" t="str" cm="1">
        <f t="array" ref="M1103">IF(Table2[[#This Row],[In GSM?]],_xlfn.SWITCH(Table2[[#This Row],[dir]],"FWD",Table2[[#This Row],[max]],"REV",-Table2[[#This Row],[min]])/1000,"")</f>
        <v/>
      </c>
      <c r="N1103" s="1" t="str" cm="1">
        <f t="array" ref="N1103">IF(Table2[[#This Row],[In GSM?]],_xlfn.SWITCH(Table2[[#This Row],[dir]],"FWD",Table2[[#This Row],[min]],"REV",-Table2[[#This Row],[max]])/1000,"")</f>
        <v/>
      </c>
      <c r="V1103" s="5"/>
    </row>
    <row r="1104" spans="1:22" ht="17" x14ac:dyDescent="0.25">
      <c r="A1104" t="s">
        <v>2205</v>
      </c>
      <c r="B1104">
        <v>8.0809999999999996E-4</v>
      </c>
      <c r="C1104">
        <v>8.0809999999999996E-4</v>
      </c>
      <c r="E1104" s="5" t="s">
        <v>862</v>
      </c>
      <c r="F1104" s="1" t="str">
        <f t="shared" si="51"/>
        <v>PROWASTE-rt5142</v>
      </c>
      <c r="G1104" s="1">
        <f t="shared" si="52"/>
        <v>0</v>
      </c>
      <c r="H1104" s="1">
        <f t="shared" si="53"/>
        <v>0</v>
      </c>
      <c r="I1104" s="1" t="b">
        <f>OR(LEFT(Table2[[#This Row],[rxn]],4)="RXN-",Table2[[#This Row],[rxn]]="BIOSYN-BIODILAERO")</f>
        <v>0</v>
      </c>
      <c r="J1104" s="1" t="str">
        <f>IF(Table2[[#This Row],[In GSM?]],_xlfn.TEXTAFTER(Table2[[#This Row],[rxn]],"RXN-",,,,"BIOMASS_RT_CLIM"),"")</f>
        <v/>
      </c>
      <c r="K1104" s="1" t="str">
        <f>IF(Table2[[#This Row],[In GSM?]],_xlfn.TEXTBEFORE(SUBSTITUTE(Table2[[#This Row],[rxn name]],"_REV-","_FWD-"),"_FWD-",,,,Table2[[#This Row],[rxn name]]),"")</f>
        <v/>
      </c>
      <c r="L1104" s="1" t="str">
        <f>IF(Table2[[#This Row],[In GSM?]],_xlfn.TEXTBEFORE(_xlfn.TEXTAFTER(Table2[[#This Row],[rxn name]],Table2[[#This Row],[b4 FWD/REV]]&amp;"_",,,,"FWD"),"-",,,,"FWD"),"")</f>
        <v/>
      </c>
      <c r="M1104" s="1" t="str" cm="1">
        <f t="array" ref="M1104">IF(Table2[[#This Row],[In GSM?]],_xlfn.SWITCH(Table2[[#This Row],[dir]],"FWD",Table2[[#This Row],[max]],"REV",-Table2[[#This Row],[min]])/1000,"")</f>
        <v/>
      </c>
      <c r="N1104" s="1" t="str" cm="1">
        <f t="array" ref="N1104">IF(Table2[[#This Row],[In GSM?]],_xlfn.SWITCH(Table2[[#This Row],[dir]],"FWD",Table2[[#This Row],[min]],"REV",-Table2[[#This Row],[max]])/1000,"")</f>
        <v/>
      </c>
      <c r="V1104" s="5"/>
    </row>
    <row r="1105" spans="1:22" ht="17" x14ac:dyDescent="0.25">
      <c r="A1105" t="s">
        <v>2206</v>
      </c>
      <c r="B1105">
        <v>0</v>
      </c>
      <c r="C1105">
        <v>0</v>
      </c>
      <c r="E1105" s="5" t="s">
        <v>863</v>
      </c>
      <c r="F1105" s="1" t="str">
        <f t="shared" si="51"/>
        <v>PROWASTE-rt5171</v>
      </c>
      <c r="G1105" s="1">
        <f t="shared" si="52"/>
        <v>0</v>
      </c>
      <c r="H1105" s="1">
        <f t="shared" si="53"/>
        <v>0</v>
      </c>
      <c r="I1105" s="1" t="b">
        <f>OR(LEFT(Table2[[#This Row],[rxn]],4)="RXN-",Table2[[#This Row],[rxn]]="BIOSYN-BIODILAERO")</f>
        <v>0</v>
      </c>
      <c r="J1105" s="1" t="str">
        <f>IF(Table2[[#This Row],[In GSM?]],_xlfn.TEXTAFTER(Table2[[#This Row],[rxn]],"RXN-",,,,"BIOMASS_RT_CLIM"),"")</f>
        <v/>
      </c>
      <c r="K1105" s="1" t="str">
        <f>IF(Table2[[#This Row],[In GSM?]],_xlfn.TEXTBEFORE(SUBSTITUTE(Table2[[#This Row],[rxn name]],"_REV-","_FWD-"),"_FWD-",,,,Table2[[#This Row],[rxn name]]),"")</f>
        <v/>
      </c>
      <c r="L1105" s="1" t="str">
        <f>IF(Table2[[#This Row],[In GSM?]],_xlfn.TEXTBEFORE(_xlfn.TEXTAFTER(Table2[[#This Row],[rxn name]],Table2[[#This Row],[b4 FWD/REV]]&amp;"_",,,,"FWD"),"-",,,,"FWD"),"")</f>
        <v/>
      </c>
      <c r="M1105" s="1" t="str" cm="1">
        <f t="array" ref="M1105">IF(Table2[[#This Row],[In GSM?]],_xlfn.SWITCH(Table2[[#This Row],[dir]],"FWD",Table2[[#This Row],[max]],"REV",-Table2[[#This Row],[min]])/1000,"")</f>
        <v/>
      </c>
      <c r="N1105" s="1" t="str" cm="1">
        <f t="array" ref="N1105">IF(Table2[[#This Row],[In GSM?]],_xlfn.SWITCH(Table2[[#This Row],[dir]],"FWD",Table2[[#This Row],[min]],"REV",-Table2[[#This Row],[max]])/1000,"")</f>
        <v/>
      </c>
      <c r="V1105" s="5"/>
    </row>
    <row r="1106" spans="1:22" ht="17" x14ac:dyDescent="0.25">
      <c r="A1106" t="s">
        <v>2207</v>
      </c>
      <c r="B1106">
        <v>0</v>
      </c>
      <c r="C1106">
        <v>0</v>
      </c>
      <c r="E1106" s="5" t="s">
        <v>864</v>
      </c>
      <c r="F1106" s="1" t="str">
        <f t="shared" si="51"/>
        <v>PROWASTE-rt5185</v>
      </c>
      <c r="G1106" s="1">
        <f t="shared" si="52"/>
        <v>0</v>
      </c>
      <c r="H1106" s="1">
        <f t="shared" si="53"/>
        <v>0</v>
      </c>
      <c r="I1106" s="1" t="b">
        <f>OR(LEFT(Table2[[#This Row],[rxn]],4)="RXN-",Table2[[#This Row],[rxn]]="BIOSYN-BIODILAERO")</f>
        <v>0</v>
      </c>
      <c r="J1106" s="1" t="str">
        <f>IF(Table2[[#This Row],[In GSM?]],_xlfn.TEXTAFTER(Table2[[#This Row],[rxn]],"RXN-",,,,"BIOMASS_RT_CLIM"),"")</f>
        <v/>
      </c>
      <c r="K1106" s="1" t="str">
        <f>IF(Table2[[#This Row],[In GSM?]],_xlfn.TEXTBEFORE(SUBSTITUTE(Table2[[#This Row],[rxn name]],"_REV-","_FWD-"),"_FWD-",,,,Table2[[#This Row],[rxn name]]),"")</f>
        <v/>
      </c>
      <c r="L1106" s="1" t="str">
        <f>IF(Table2[[#This Row],[In GSM?]],_xlfn.TEXTBEFORE(_xlfn.TEXTAFTER(Table2[[#This Row],[rxn name]],Table2[[#This Row],[b4 FWD/REV]]&amp;"_",,,,"FWD"),"-",,,,"FWD"),"")</f>
        <v/>
      </c>
      <c r="M1106" s="1" t="str" cm="1">
        <f t="array" ref="M1106">IF(Table2[[#This Row],[In GSM?]],_xlfn.SWITCH(Table2[[#This Row],[dir]],"FWD",Table2[[#This Row],[max]],"REV",-Table2[[#This Row],[min]])/1000,"")</f>
        <v/>
      </c>
      <c r="N1106" s="1" t="str" cm="1">
        <f t="array" ref="N1106">IF(Table2[[#This Row],[In GSM?]],_xlfn.SWITCH(Table2[[#This Row],[dir]],"FWD",Table2[[#This Row],[min]],"REV",-Table2[[#This Row],[max]])/1000,"")</f>
        <v/>
      </c>
      <c r="V1106" s="5"/>
    </row>
    <row r="1107" spans="1:22" ht="17" x14ac:dyDescent="0.25">
      <c r="A1107" t="s">
        <v>2208</v>
      </c>
      <c r="B1107">
        <v>0</v>
      </c>
      <c r="C1107">
        <v>0</v>
      </c>
      <c r="E1107" s="5" t="s">
        <v>865</v>
      </c>
      <c r="F1107" s="1" t="str">
        <f t="shared" si="51"/>
        <v>PROWASTE-rt5186</v>
      </c>
      <c r="G1107" s="1">
        <f t="shared" si="52"/>
        <v>0</v>
      </c>
      <c r="H1107" s="1">
        <f t="shared" si="53"/>
        <v>0</v>
      </c>
      <c r="I1107" s="1" t="b">
        <f>OR(LEFT(Table2[[#This Row],[rxn]],4)="RXN-",Table2[[#This Row],[rxn]]="BIOSYN-BIODILAERO")</f>
        <v>0</v>
      </c>
      <c r="J1107" s="1" t="str">
        <f>IF(Table2[[#This Row],[In GSM?]],_xlfn.TEXTAFTER(Table2[[#This Row],[rxn]],"RXN-",,,,"BIOMASS_RT_CLIM"),"")</f>
        <v/>
      </c>
      <c r="K1107" s="1" t="str">
        <f>IF(Table2[[#This Row],[In GSM?]],_xlfn.TEXTBEFORE(SUBSTITUTE(Table2[[#This Row],[rxn name]],"_REV-","_FWD-"),"_FWD-",,,,Table2[[#This Row],[rxn name]]),"")</f>
        <v/>
      </c>
      <c r="L1107" s="1" t="str">
        <f>IF(Table2[[#This Row],[In GSM?]],_xlfn.TEXTBEFORE(_xlfn.TEXTAFTER(Table2[[#This Row],[rxn name]],Table2[[#This Row],[b4 FWD/REV]]&amp;"_",,,,"FWD"),"-",,,,"FWD"),"")</f>
        <v/>
      </c>
      <c r="M1107" s="1" t="str" cm="1">
        <f t="array" ref="M1107">IF(Table2[[#This Row],[In GSM?]],_xlfn.SWITCH(Table2[[#This Row],[dir]],"FWD",Table2[[#This Row],[max]],"REV",-Table2[[#This Row],[min]])/1000,"")</f>
        <v/>
      </c>
      <c r="N1107" s="1" t="str" cm="1">
        <f t="array" ref="N1107">IF(Table2[[#This Row],[In GSM?]],_xlfn.SWITCH(Table2[[#This Row],[dir]],"FWD",Table2[[#This Row],[min]],"REV",-Table2[[#This Row],[max]])/1000,"")</f>
        <v/>
      </c>
      <c r="V1107" s="5"/>
    </row>
    <row r="1108" spans="1:22" ht="17" x14ac:dyDescent="0.25">
      <c r="A1108" t="s">
        <v>2209</v>
      </c>
      <c r="B1108">
        <v>0</v>
      </c>
      <c r="C1108">
        <v>5.42384577976574</v>
      </c>
      <c r="E1108" s="5" t="s">
        <v>866</v>
      </c>
      <c r="F1108" s="1" t="str">
        <f t="shared" si="51"/>
        <v>PROWASTE-rt5191</v>
      </c>
      <c r="G1108" s="1">
        <f t="shared" si="52"/>
        <v>0</v>
      </c>
      <c r="H1108" s="1">
        <f t="shared" si="53"/>
        <v>0</v>
      </c>
      <c r="I1108" s="1" t="b">
        <f>OR(LEFT(Table2[[#This Row],[rxn]],4)="RXN-",Table2[[#This Row],[rxn]]="BIOSYN-BIODILAERO")</f>
        <v>0</v>
      </c>
      <c r="J1108" s="1" t="str">
        <f>IF(Table2[[#This Row],[In GSM?]],_xlfn.TEXTAFTER(Table2[[#This Row],[rxn]],"RXN-",,,,"BIOMASS_RT_CLIM"),"")</f>
        <v/>
      </c>
      <c r="K1108" s="1" t="str">
        <f>IF(Table2[[#This Row],[In GSM?]],_xlfn.TEXTBEFORE(SUBSTITUTE(Table2[[#This Row],[rxn name]],"_REV-","_FWD-"),"_FWD-",,,,Table2[[#This Row],[rxn name]]),"")</f>
        <v/>
      </c>
      <c r="L1108" s="1" t="str">
        <f>IF(Table2[[#This Row],[In GSM?]],_xlfn.TEXTBEFORE(_xlfn.TEXTAFTER(Table2[[#This Row],[rxn name]],Table2[[#This Row],[b4 FWD/REV]]&amp;"_",,,,"FWD"),"-",,,,"FWD"),"")</f>
        <v/>
      </c>
      <c r="M1108" s="1" t="str" cm="1">
        <f t="array" ref="M1108">IF(Table2[[#This Row],[In GSM?]],_xlfn.SWITCH(Table2[[#This Row],[dir]],"FWD",Table2[[#This Row],[max]],"REV",-Table2[[#This Row],[min]])/1000,"")</f>
        <v/>
      </c>
      <c r="N1108" s="1" t="str" cm="1">
        <f t="array" ref="N1108">IF(Table2[[#This Row],[In GSM?]],_xlfn.SWITCH(Table2[[#This Row],[dir]],"FWD",Table2[[#This Row],[min]],"REV",-Table2[[#This Row],[max]])/1000,"")</f>
        <v/>
      </c>
      <c r="V1108" s="5"/>
    </row>
    <row r="1109" spans="1:22" ht="17" x14ac:dyDescent="0.25">
      <c r="A1109" t="s">
        <v>2210</v>
      </c>
      <c r="B1109">
        <v>0</v>
      </c>
      <c r="C1109">
        <v>0</v>
      </c>
      <c r="E1109" s="5" t="s">
        <v>867</v>
      </c>
      <c r="F1109" s="1" t="str">
        <f t="shared" si="51"/>
        <v>PROWASTE-rt5194</v>
      </c>
      <c r="G1109" s="1">
        <f t="shared" si="52"/>
        <v>0</v>
      </c>
      <c r="H1109" s="1">
        <f t="shared" si="53"/>
        <v>0</v>
      </c>
      <c r="I1109" s="1" t="b">
        <f>OR(LEFT(Table2[[#This Row],[rxn]],4)="RXN-",Table2[[#This Row],[rxn]]="BIOSYN-BIODILAERO")</f>
        <v>0</v>
      </c>
      <c r="J1109" s="1" t="str">
        <f>IF(Table2[[#This Row],[In GSM?]],_xlfn.TEXTAFTER(Table2[[#This Row],[rxn]],"RXN-",,,,"BIOMASS_RT_CLIM"),"")</f>
        <v/>
      </c>
      <c r="K1109" s="1" t="str">
        <f>IF(Table2[[#This Row],[In GSM?]],_xlfn.TEXTBEFORE(SUBSTITUTE(Table2[[#This Row],[rxn name]],"_REV-","_FWD-"),"_FWD-",,,,Table2[[#This Row],[rxn name]]),"")</f>
        <v/>
      </c>
      <c r="L1109" s="1" t="str">
        <f>IF(Table2[[#This Row],[In GSM?]],_xlfn.TEXTBEFORE(_xlfn.TEXTAFTER(Table2[[#This Row],[rxn name]],Table2[[#This Row],[b4 FWD/REV]]&amp;"_",,,,"FWD"),"-",,,,"FWD"),"")</f>
        <v/>
      </c>
      <c r="M1109" s="1" t="str" cm="1">
        <f t="array" ref="M1109">IF(Table2[[#This Row],[In GSM?]],_xlfn.SWITCH(Table2[[#This Row],[dir]],"FWD",Table2[[#This Row],[max]],"REV",-Table2[[#This Row],[min]])/1000,"")</f>
        <v/>
      </c>
      <c r="N1109" s="1" t="str" cm="1">
        <f t="array" ref="N1109">IF(Table2[[#This Row],[In GSM?]],_xlfn.SWITCH(Table2[[#This Row],[dir]],"FWD",Table2[[#This Row],[min]],"REV",-Table2[[#This Row],[max]])/1000,"")</f>
        <v/>
      </c>
      <c r="V1109" s="5"/>
    </row>
    <row r="1110" spans="1:22" ht="17" x14ac:dyDescent="0.25">
      <c r="A1110" t="s">
        <v>2211</v>
      </c>
      <c r="B1110">
        <v>0</v>
      </c>
      <c r="C1110">
        <v>0</v>
      </c>
      <c r="E1110" s="5" t="s">
        <v>868</v>
      </c>
      <c r="F1110" s="1" t="str">
        <f t="shared" si="51"/>
        <v>PROWASTE-rt5195</v>
      </c>
      <c r="G1110" s="1">
        <f t="shared" si="52"/>
        <v>0</v>
      </c>
      <c r="H1110" s="1">
        <f t="shared" si="53"/>
        <v>0</v>
      </c>
      <c r="I1110" s="1" t="b">
        <f>OR(LEFT(Table2[[#This Row],[rxn]],4)="RXN-",Table2[[#This Row],[rxn]]="BIOSYN-BIODILAERO")</f>
        <v>0</v>
      </c>
      <c r="J1110" s="1" t="str">
        <f>IF(Table2[[#This Row],[In GSM?]],_xlfn.TEXTAFTER(Table2[[#This Row],[rxn]],"RXN-",,,,"BIOMASS_RT_CLIM"),"")</f>
        <v/>
      </c>
      <c r="K1110" s="1" t="str">
        <f>IF(Table2[[#This Row],[In GSM?]],_xlfn.TEXTBEFORE(SUBSTITUTE(Table2[[#This Row],[rxn name]],"_REV-","_FWD-"),"_FWD-",,,,Table2[[#This Row],[rxn name]]),"")</f>
        <v/>
      </c>
      <c r="L1110" s="1" t="str">
        <f>IF(Table2[[#This Row],[In GSM?]],_xlfn.TEXTBEFORE(_xlfn.TEXTAFTER(Table2[[#This Row],[rxn name]],Table2[[#This Row],[b4 FWD/REV]]&amp;"_",,,,"FWD"),"-",,,,"FWD"),"")</f>
        <v/>
      </c>
      <c r="M1110" s="1" t="str" cm="1">
        <f t="array" ref="M1110">IF(Table2[[#This Row],[In GSM?]],_xlfn.SWITCH(Table2[[#This Row],[dir]],"FWD",Table2[[#This Row],[max]],"REV",-Table2[[#This Row],[min]])/1000,"")</f>
        <v/>
      </c>
      <c r="N1110" s="1" t="str" cm="1">
        <f t="array" ref="N1110">IF(Table2[[#This Row],[In GSM?]],_xlfn.SWITCH(Table2[[#This Row],[dir]],"FWD",Table2[[#This Row],[min]],"REV",-Table2[[#This Row],[max]])/1000,"")</f>
        <v/>
      </c>
      <c r="V1110" s="5"/>
    </row>
    <row r="1111" spans="1:22" ht="17" x14ac:dyDescent="0.25">
      <c r="A1111" t="s">
        <v>2212</v>
      </c>
      <c r="B1111">
        <v>0</v>
      </c>
      <c r="C1111">
        <v>3.9361815209550501</v>
      </c>
      <c r="E1111" s="5" t="s">
        <v>869</v>
      </c>
      <c r="F1111" s="1" t="str">
        <f t="shared" si="51"/>
        <v>PROWASTE-rt5198</v>
      </c>
      <c r="G1111" s="1">
        <f t="shared" si="52"/>
        <v>0</v>
      </c>
      <c r="H1111" s="1">
        <f t="shared" si="53"/>
        <v>0</v>
      </c>
      <c r="I1111" s="1" t="b">
        <f>OR(LEFT(Table2[[#This Row],[rxn]],4)="RXN-",Table2[[#This Row],[rxn]]="BIOSYN-BIODILAERO")</f>
        <v>0</v>
      </c>
      <c r="J1111" s="1" t="str">
        <f>IF(Table2[[#This Row],[In GSM?]],_xlfn.TEXTAFTER(Table2[[#This Row],[rxn]],"RXN-",,,,"BIOMASS_RT_CLIM"),"")</f>
        <v/>
      </c>
      <c r="K1111" s="1" t="str">
        <f>IF(Table2[[#This Row],[In GSM?]],_xlfn.TEXTBEFORE(SUBSTITUTE(Table2[[#This Row],[rxn name]],"_REV-","_FWD-"),"_FWD-",,,,Table2[[#This Row],[rxn name]]),"")</f>
        <v/>
      </c>
      <c r="L1111" s="1" t="str">
        <f>IF(Table2[[#This Row],[In GSM?]],_xlfn.TEXTBEFORE(_xlfn.TEXTAFTER(Table2[[#This Row],[rxn name]],Table2[[#This Row],[b4 FWD/REV]]&amp;"_",,,,"FWD"),"-",,,,"FWD"),"")</f>
        <v/>
      </c>
      <c r="M1111" s="1" t="str" cm="1">
        <f t="array" ref="M1111">IF(Table2[[#This Row],[In GSM?]],_xlfn.SWITCH(Table2[[#This Row],[dir]],"FWD",Table2[[#This Row],[max]],"REV",-Table2[[#This Row],[min]])/1000,"")</f>
        <v/>
      </c>
      <c r="N1111" s="1" t="str" cm="1">
        <f t="array" ref="N1111">IF(Table2[[#This Row],[In GSM?]],_xlfn.SWITCH(Table2[[#This Row],[dir]],"FWD",Table2[[#This Row],[min]],"REV",-Table2[[#This Row],[max]])/1000,"")</f>
        <v/>
      </c>
      <c r="V1111" s="5"/>
    </row>
    <row r="1112" spans="1:22" ht="17" x14ac:dyDescent="0.25">
      <c r="A1112" t="s">
        <v>2213</v>
      </c>
      <c r="B1112">
        <v>0</v>
      </c>
      <c r="C1112">
        <v>0.47995711231987898</v>
      </c>
      <c r="E1112" s="5" t="s">
        <v>870</v>
      </c>
      <c r="F1112" s="1" t="str">
        <f t="shared" si="51"/>
        <v>PROWASTE-rt5201</v>
      </c>
      <c r="G1112" s="1">
        <f t="shared" si="52"/>
        <v>0</v>
      </c>
      <c r="H1112" s="1">
        <f t="shared" si="53"/>
        <v>0</v>
      </c>
      <c r="I1112" s="1" t="b">
        <f>OR(LEFT(Table2[[#This Row],[rxn]],4)="RXN-",Table2[[#This Row],[rxn]]="BIOSYN-BIODILAERO")</f>
        <v>0</v>
      </c>
      <c r="J1112" s="1" t="str">
        <f>IF(Table2[[#This Row],[In GSM?]],_xlfn.TEXTAFTER(Table2[[#This Row],[rxn]],"RXN-",,,,"BIOMASS_RT_CLIM"),"")</f>
        <v/>
      </c>
      <c r="K1112" s="1" t="str">
        <f>IF(Table2[[#This Row],[In GSM?]],_xlfn.TEXTBEFORE(SUBSTITUTE(Table2[[#This Row],[rxn name]],"_REV-","_FWD-"),"_FWD-",,,,Table2[[#This Row],[rxn name]]),"")</f>
        <v/>
      </c>
      <c r="L1112" s="1" t="str">
        <f>IF(Table2[[#This Row],[In GSM?]],_xlfn.TEXTBEFORE(_xlfn.TEXTAFTER(Table2[[#This Row],[rxn name]],Table2[[#This Row],[b4 FWD/REV]]&amp;"_",,,,"FWD"),"-",,,,"FWD"),"")</f>
        <v/>
      </c>
      <c r="M1112" s="1" t="str" cm="1">
        <f t="array" ref="M1112">IF(Table2[[#This Row],[In GSM?]],_xlfn.SWITCH(Table2[[#This Row],[dir]],"FWD",Table2[[#This Row],[max]],"REV",-Table2[[#This Row],[min]])/1000,"")</f>
        <v/>
      </c>
      <c r="N1112" s="1" t="str" cm="1">
        <f t="array" ref="N1112">IF(Table2[[#This Row],[In GSM?]],_xlfn.SWITCH(Table2[[#This Row],[dir]],"FWD",Table2[[#This Row],[min]],"REV",-Table2[[#This Row],[max]])/1000,"")</f>
        <v/>
      </c>
      <c r="V1112" s="5"/>
    </row>
    <row r="1113" spans="1:22" ht="17" x14ac:dyDescent="0.25">
      <c r="A1113" t="s">
        <v>2214</v>
      </c>
      <c r="B1113">
        <v>0</v>
      </c>
      <c r="C1113">
        <v>1.1685700807372701</v>
      </c>
      <c r="E1113" s="5" t="s">
        <v>871</v>
      </c>
      <c r="F1113" s="1" t="str">
        <f t="shared" si="51"/>
        <v>PROWASTE-rt5212_c</v>
      </c>
      <c r="G1113" s="1">
        <f t="shared" si="52"/>
        <v>0</v>
      </c>
      <c r="H1113" s="1">
        <f t="shared" si="53"/>
        <v>0</v>
      </c>
      <c r="I1113" s="1" t="b">
        <f>OR(LEFT(Table2[[#This Row],[rxn]],4)="RXN-",Table2[[#This Row],[rxn]]="BIOSYN-BIODILAERO")</f>
        <v>0</v>
      </c>
      <c r="J1113" s="1" t="str">
        <f>IF(Table2[[#This Row],[In GSM?]],_xlfn.TEXTAFTER(Table2[[#This Row],[rxn]],"RXN-",,,,"BIOMASS_RT_CLIM"),"")</f>
        <v/>
      </c>
      <c r="K1113" s="1" t="str">
        <f>IF(Table2[[#This Row],[In GSM?]],_xlfn.TEXTBEFORE(SUBSTITUTE(Table2[[#This Row],[rxn name]],"_REV-","_FWD-"),"_FWD-",,,,Table2[[#This Row],[rxn name]]),"")</f>
        <v/>
      </c>
      <c r="L1113" s="1" t="str">
        <f>IF(Table2[[#This Row],[In GSM?]],_xlfn.TEXTBEFORE(_xlfn.TEXTAFTER(Table2[[#This Row],[rxn name]],Table2[[#This Row],[b4 FWD/REV]]&amp;"_",,,,"FWD"),"-",,,,"FWD"),"")</f>
        <v/>
      </c>
      <c r="M1113" s="1" t="str" cm="1">
        <f t="array" ref="M1113">IF(Table2[[#This Row],[In GSM?]],_xlfn.SWITCH(Table2[[#This Row],[dir]],"FWD",Table2[[#This Row],[max]],"REV",-Table2[[#This Row],[min]])/1000,"")</f>
        <v/>
      </c>
      <c r="N1113" s="1" t="str" cm="1">
        <f t="array" ref="N1113">IF(Table2[[#This Row],[In GSM?]],_xlfn.SWITCH(Table2[[#This Row],[dir]],"FWD",Table2[[#This Row],[min]],"REV",-Table2[[#This Row],[max]])/1000,"")</f>
        <v/>
      </c>
      <c r="V1113" s="5"/>
    </row>
    <row r="1114" spans="1:22" ht="17" x14ac:dyDescent="0.25">
      <c r="A1114" t="s">
        <v>2215</v>
      </c>
      <c r="B1114">
        <v>0</v>
      </c>
      <c r="C1114">
        <v>0</v>
      </c>
      <c r="E1114" s="5" t="s">
        <v>872</v>
      </c>
      <c r="F1114" s="1" t="str">
        <f t="shared" si="51"/>
        <v>PROWASTE-rt5212_x</v>
      </c>
      <c r="G1114" s="1">
        <f t="shared" si="52"/>
        <v>0</v>
      </c>
      <c r="H1114" s="1">
        <f t="shared" si="53"/>
        <v>0</v>
      </c>
      <c r="I1114" s="1" t="b">
        <f>OR(LEFT(Table2[[#This Row],[rxn]],4)="RXN-",Table2[[#This Row],[rxn]]="BIOSYN-BIODILAERO")</f>
        <v>0</v>
      </c>
      <c r="J1114" s="1" t="str">
        <f>IF(Table2[[#This Row],[In GSM?]],_xlfn.TEXTAFTER(Table2[[#This Row],[rxn]],"RXN-",,,,"BIOMASS_RT_CLIM"),"")</f>
        <v/>
      </c>
      <c r="K1114" s="1" t="str">
        <f>IF(Table2[[#This Row],[In GSM?]],_xlfn.TEXTBEFORE(SUBSTITUTE(Table2[[#This Row],[rxn name]],"_REV-","_FWD-"),"_FWD-",,,,Table2[[#This Row],[rxn name]]),"")</f>
        <v/>
      </c>
      <c r="L1114" s="1" t="str">
        <f>IF(Table2[[#This Row],[In GSM?]],_xlfn.TEXTBEFORE(_xlfn.TEXTAFTER(Table2[[#This Row],[rxn name]],Table2[[#This Row],[b4 FWD/REV]]&amp;"_",,,,"FWD"),"-",,,,"FWD"),"")</f>
        <v/>
      </c>
      <c r="M1114" s="1" t="str" cm="1">
        <f t="array" ref="M1114">IF(Table2[[#This Row],[In GSM?]],_xlfn.SWITCH(Table2[[#This Row],[dir]],"FWD",Table2[[#This Row],[max]],"REV",-Table2[[#This Row],[min]])/1000,"")</f>
        <v/>
      </c>
      <c r="N1114" s="1" t="str" cm="1">
        <f t="array" ref="N1114">IF(Table2[[#This Row],[In GSM?]],_xlfn.SWITCH(Table2[[#This Row],[dir]],"FWD",Table2[[#This Row],[min]],"REV",-Table2[[#This Row],[max]])/1000,"")</f>
        <v/>
      </c>
      <c r="V1114" s="5"/>
    </row>
    <row r="1115" spans="1:22" ht="17" x14ac:dyDescent="0.25">
      <c r="A1115" t="s">
        <v>2216</v>
      </c>
      <c r="B1115">
        <v>0</v>
      </c>
      <c r="C1115">
        <v>0</v>
      </c>
      <c r="E1115" s="5" t="s">
        <v>873</v>
      </c>
      <c r="F1115" s="1" t="str">
        <f t="shared" si="51"/>
        <v>PROWASTE-rt5214</v>
      </c>
      <c r="G1115" s="1">
        <f t="shared" si="52"/>
        <v>0</v>
      </c>
      <c r="H1115" s="1">
        <f t="shared" si="53"/>
        <v>0</v>
      </c>
      <c r="I1115" s="1" t="b">
        <f>OR(LEFT(Table2[[#This Row],[rxn]],4)="RXN-",Table2[[#This Row],[rxn]]="BIOSYN-BIODILAERO")</f>
        <v>0</v>
      </c>
      <c r="J1115" s="1" t="str">
        <f>IF(Table2[[#This Row],[In GSM?]],_xlfn.TEXTAFTER(Table2[[#This Row],[rxn]],"RXN-",,,,"BIOMASS_RT_CLIM"),"")</f>
        <v/>
      </c>
      <c r="K1115" s="1" t="str">
        <f>IF(Table2[[#This Row],[In GSM?]],_xlfn.TEXTBEFORE(SUBSTITUTE(Table2[[#This Row],[rxn name]],"_REV-","_FWD-"),"_FWD-",,,,Table2[[#This Row],[rxn name]]),"")</f>
        <v/>
      </c>
      <c r="L1115" s="1" t="str">
        <f>IF(Table2[[#This Row],[In GSM?]],_xlfn.TEXTBEFORE(_xlfn.TEXTAFTER(Table2[[#This Row],[rxn name]],Table2[[#This Row],[b4 FWD/REV]]&amp;"_",,,,"FWD"),"-",,,,"FWD"),"")</f>
        <v/>
      </c>
      <c r="M1115" s="1" t="str" cm="1">
        <f t="array" ref="M1115">IF(Table2[[#This Row],[In GSM?]],_xlfn.SWITCH(Table2[[#This Row],[dir]],"FWD",Table2[[#This Row],[max]],"REV",-Table2[[#This Row],[min]])/1000,"")</f>
        <v/>
      </c>
      <c r="N1115" s="1" t="str" cm="1">
        <f t="array" ref="N1115">IF(Table2[[#This Row],[In GSM?]],_xlfn.SWITCH(Table2[[#This Row],[dir]],"FWD",Table2[[#This Row],[min]],"REV",-Table2[[#This Row],[max]])/1000,"")</f>
        <v/>
      </c>
      <c r="V1115" s="5"/>
    </row>
    <row r="1116" spans="1:22" ht="17" x14ac:dyDescent="0.25">
      <c r="A1116" t="s">
        <v>2217</v>
      </c>
      <c r="B1116">
        <v>0</v>
      </c>
      <c r="C1116">
        <v>0</v>
      </c>
      <c r="E1116" s="5" t="s">
        <v>874</v>
      </c>
      <c r="F1116" s="1" t="str">
        <f t="shared" si="51"/>
        <v>PROWASTE-rt5227</v>
      </c>
      <c r="G1116" s="1">
        <f t="shared" si="52"/>
        <v>0</v>
      </c>
      <c r="H1116" s="1">
        <f t="shared" si="53"/>
        <v>0</v>
      </c>
      <c r="I1116" s="1" t="b">
        <f>OR(LEFT(Table2[[#This Row],[rxn]],4)="RXN-",Table2[[#This Row],[rxn]]="BIOSYN-BIODILAERO")</f>
        <v>0</v>
      </c>
      <c r="J1116" s="1" t="str">
        <f>IF(Table2[[#This Row],[In GSM?]],_xlfn.TEXTAFTER(Table2[[#This Row],[rxn]],"RXN-",,,,"BIOMASS_RT_CLIM"),"")</f>
        <v/>
      </c>
      <c r="K1116" s="1" t="str">
        <f>IF(Table2[[#This Row],[In GSM?]],_xlfn.TEXTBEFORE(SUBSTITUTE(Table2[[#This Row],[rxn name]],"_REV-","_FWD-"),"_FWD-",,,,Table2[[#This Row],[rxn name]]),"")</f>
        <v/>
      </c>
      <c r="L1116" s="1" t="str">
        <f>IF(Table2[[#This Row],[In GSM?]],_xlfn.TEXTBEFORE(_xlfn.TEXTAFTER(Table2[[#This Row],[rxn name]],Table2[[#This Row],[b4 FWD/REV]]&amp;"_",,,,"FWD"),"-",,,,"FWD"),"")</f>
        <v/>
      </c>
      <c r="M1116" s="1" t="str" cm="1">
        <f t="array" ref="M1116">IF(Table2[[#This Row],[In GSM?]],_xlfn.SWITCH(Table2[[#This Row],[dir]],"FWD",Table2[[#This Row],[max]],"REV",-Table2[[#This Row],[min]])/1000,"")</f>
        <v/>
      </c>
      <c r="N1116" s="1" t="str" cm="1">
        <f t="array" ref="N1116">IF(Table2[[#This Row],[In GSM?]],_xlfn.SWITCH(Table2[[#This Row],[dir]],"FWD",Table2[[#This Row],[min]],"REV",-Table2[[#This Row],[max]])/1000,"")</f>
        <v/>
      </c>
      <c r="V1116" s="5"/>
    </row>
    <row r="1117" spans="1:22" ht="17" x14ac:dyDescent="0.25">
      <c r="A1117" t="s">
        <v>2218</v>
      </c>
      <c r="B1117">
        <v>-78.866157543806594</v>
      </c>
      <c r="C1117">
        <v>0</v>
      </c>
      <c r="E1117" s="5" t="s">
        <v>875</v>
      </c>
      <c r="F1117" s="1" t="str">
        <f t="shared" si="51"/>
        <v>PROWASTE-rt5240</v>
      </c>
      <c r="G1117" s="1">
        <f t="shared" si="52"/>
        <v>0</v>
      </c>
      <c r="H1117" s="1">
        <f t="shared" si="53"/>
        <v>0</v>
      </c>
      <c r="I1117" s="1" t="b">
        <f>OR(LEFT(Table2[[#This Row],[rxn]],4)="RXN-",Table2[[#This Row],[rxn]]="BIOSYN-BIODILAERO")</f>
        <v>0</v>
      </c>
      <c r="J1117" s="1" t="str">
        <f>IF(Table2[[#This Row],[In GSM?]],_xlfn.TEXTAFTER(Table2[[#This Row],[rxn]],"RXN-",,,,"BIOMASS_RT_CLIM"),"")</f>
        <v/>
      </c>
      <c r="K1117" s="1" t="str">
        <f>IF(Table2[[#This Row],[In GSM?]],_xlfn.TEXTBEFORE(SUBSTITUTE(Table2[[#This Row],[rxn name]],"_REV-","_FWD-"),"_FWD-",,,,Table2[[#This Row],[rxn name]]),"")</f>
        <v/>
      </c>
      <c r="L1117" s="1" t="str">
        <f>IF(Table2[[#This Row],[In GSM?]],_xlfn.TEXTBEFORE(_xlfn.TEXTAFTER(Table2[[#This Row],[rxn name]],Table2[[#This Row],[b4 FWD/REV]]&amp;"_",,,,"FWD"),"-",,,,"FWD"),"")</f>
        <v/>
      </c>
      <c r="M1117" s="1" t="str" cm="1">
        <f t="array" ref="M1117">IF(Table2[[#This Row],[In GSM?]],_xlfn.SWITCH(Table2[[#This Row],[dir]],"FWD",Table2[[#This Row],[max]],"REV",-Table2[[#This Row],[min]])/1000,"")</f>
        <v/>
      </c>
      <c r="N1117" s="1" t="str" cm="1">
        <f t="array" ref="N1117">IF(Table2[[#This Row],[In GSM?]],_xlfn.SWITCH(Table2[[#This Row],[dir]],"FWD",Table2[[#This Row],[min]],"REV",-Table2[[#This Row],[max]])/1000,"")</f>
        <v/>
      </c>
      <c r="V1117" s="5"/>
    </row>
    <row r="1118" spans="1:22" ht="17" x14ac:dyDescent="0.25">
      <c r="A1118" t="s">
        <v>2219</v>
      </c>
      <c r="B1118">
        <v>0</v>
      </c>
      <c r="C1118">
        <v>0</v>
      </c>
      <c r="E1118" s="5" t="s">
        <v>876</v>
      </c>
      <c r="F1118" s="1" t="str">
        <f t="shared" si="51"/>
        <v>PROWASTE-rt5246</v>
      </c>
      <c r="G1118" s="1">
        <f t="shared" si="52"/>
        <v>0</v>
      </c>
      <c r="H1118" s="1">
        <f t="shared" si="53"/>
        <v>0</v>
      </c>
      <c r="I1118" s="1" t="b">
        <f>OR(LEFT(Table2[[#This Row],[rxn]],4)="RXN-",Table2[[#This Row],[rxn]]="BIOSYN-BIODILAERO")</f>
        <v>0</v>
      </c>
      <c r="J1118" s="1" t="str">
        <f>IF(Table2[[#This Row],[In GSM?]],_xlfn.TEXTAFTER(Table2[[#This Row],[rxn]],"RXN-",,,,"BIOMASS_RT_CLIM"),"")</f>
        <v/>
      </c>
      <c r="K1118" s="1" t="str">
        <f>IF(Table2[[#This Row],[In GSM?]],_xlfn.TEXTBEFORE(SUBSTITUTE(Table2[[#This Row],[rxn name]],"_REV-","_FWD-"),"_FWD-",,,,Table2[[#This Row],[rxn name]]),"")</f>
        <v/>
      </c>
      <c r="L1118" s="1" t="str">
        <f>IF(Table2[[#This Row],[In GSM?]],_xlfn.TEXTBEFORE(_xlfn.TEXTAFTER(Table2[[#This Row],[rxn name]],Table2[[#This Row],[b4 FWD/REV]]&amp;"_",,,,"FWD"),"-",,,,"FWD"),"")</f>
        <v/>
      </c>
      <c r="M1118" s="1" t="str" cm="1">
        <f t="array" ref="M1118">IF(Table2[[#This Row],[In GSM?]],_xlfn.SWITCH(Table2[[#This Row],[dir]],"FWD",Table2[[#This Row],[max]],"REV",-Table2[[#This Row],[min]])/1000,"")</f>
        <v/>
      </c>
      <c r="N1118" s="1" t="str" cm="1">
        <f t="array" ref="N1118">IF(Table2[[#This Row],[In GSM?]],_xlfn.SWITCH(Table2[[#This Row],[dir]],"FWD",Table2[[#This Row],[min]],"REV",-Table2[[#This Row],[max]])/1000,"")</f>
        <v/>
      </c>
      <c r="V1118" s="5"/>
    </row>
    <row r="1119" spans="1:22" ht="17" x14ac:dyDescent="0.25">
      <c r="A1119" t="s">
        <v>2220</v>
      </c>
      <c r="B1119">
        <v>0</v>
      </c>
      <c r="C1119">
        <v>33.080179774840801</v>
      </c>
      <c r="E1119" s="5" t="s">
        <v>877</v>
      </c>
      <c r="F1119" s="1" t="str">
        <f t="shared" si="51"/>
        <v>PROWASTE-rt5249</v>
      </c>
      <c r="G1119" s="1">
        <f t="shared" si="52"/>
        <v>0</v>
      </c>
      <c r="H1119" s="1">
        <f t="shared" si="53"/>
        <v>0</v>
      </c>
      <c r="I1119" s="1" t="b">
        <f>OR(LEFT(Table2[[#This Row],[rxn]],4)="RXN-",Table2[[#This Row],[rxn]]="BIOSYN-BIODILAERO")</f>
        <v>0</v>
      </c>
      <c r="J1119" s="1" t="str">
        <f>IF(Table2[[#This Row],[In GSM?]],_xlfn.TEXTAFTER(Table2[[#This Row],[rxn]],"RXN-",,,,"BIOMASS_RT_CLIM"),"")</f>
        <v/>
      </c>
      <c r="K1119" s="1" t="str">
        <f>IF(Table2[[#This Row],[In GSM?]],_xlfn.TEXTBEFORE(SUBSTITUTE(Table2[[#This Row],[rxn name]],"_REV-","_FWD-"),"_FWD-",,,,Table2[[#This Row],[rxn name]]),"")</f>
        <v/>
      </c>
      <c r="L1119" s="1" t="str">
        <f>IF(Table2[[#This Row],[In GSM?]],_xlfn.TEXTBEFORE(_xlfn.TEXTAFTER(Table2[[#This Row],[rxn name]],Table2[[#This Row],[b4 FWD/REV]]&amp;"_",,,,"FWD"),"-",,,,"FWD"),"")</f>
        <v/>
      </c>
      <c r="M1119" s="1" t="str" cm="1">
        <f t="array" ref="M1119">IF(Table2[[#This Row],[In GSM?]],_xlfn.SWITCH(Table2[[#This Row],[dir]],"FWD",Table2[[#This Row],[max]],"REV",-Table2[[#This Row],[min]])/1000,"")</f>
        <v/>
      </c>
      <c r="N1119" s="1" t="str" cm="1">
        <f t="array" ref="N1119">IF(Table2[[#This Row],[In GSM?]],_xlfn.SWITCH(Table2[[#This Row],[dir]],"FWD",Table2[[#This Row],[min]],"REV",-Table2[[#This Row],[max]])/1000,"")</f>
        <v/>
      </c>
      <c r="V1119" s="5"/>
    </row>
    <row r="1120" spans="1:22" ht="17" x14ac:dyDescent="0.25">
      <c r="A1120" t="s">
        <v>2221</v>
      </c>
      <c r="B1120">
        <v>0</v>
      </c>
      <c r="C1120">
        <v>0</v>
      </c>
      <c r="E1120" s="5" t="s">
        <v>878</v>
      </c>
      <c r="F1120" s="1" t="str">
        <f t="shared" si="51"/>
        <v>PROWASTE-rt5258_c</v>
      </c>
      <c r="G1120" s="1">
        <f t="shared" si="52"/>
        <v>0</v>
      </c>
      <c r="H1120" s="1">
        <f t="shared" si="53"/>
        <v>0</v>
      </c>
      <c r="I1120" s="1" t="b">
        <f>OR(LEFT(Table2[[#This Row],[rxn]],4)="RXN-",Table2[[#This Row],[rxn]]="BIOSYN-BIODILAERO")</f>
        <v>0</v>
      </c>
      <c r="J1120" s="1" t="str">
        <f>IF(Table2[[#This Row],[In GSM?]],_xlfn.TEXTAFTER(Table2[[#This Row],[rxn]],"RXN-",,,,"BIOMASS_RT_CLIM"),"")</f>
        <v/>
      </c>
      <c r="K1120" s="1" t="str">
        <f>IF(Table2[[#This Row],[In GSM?]],_xlfn.TEXTBEFORE(SUBSTITUTE(Table2[[#This Row],[rxn name]],"_REV-","_FWD-"),"_FWD-",,,,Table2[[#This Row],[rxn name]]),"")</f>
        <v/>
      </c>
      <c r="L1120" s="1" t="str">
        <f>IF(Table2[[#This Row],[In GSM?]],_xlfn.TEXTBEFORE(_xlfn.TEXTAFTER(Table2[[#This Row],[rxn name]],Table2[[#This Row],[b4 FWD/REV]]&amp;"_",,,,"FWD"),"-",,,,"FWD"),"")</f>
        <v/>
      </c>
      <c r="M1120" s="1" t="str" cm="1">
        <f t="array" ref="M1120">IF(Table2[[#This Row],[In GSM?]],_xlfn.SWITCH(Table2[[#This Row],[dir]],"FWD",Table2[[#This Row],[max]],"REV",-Table2[[#This Row],[min]])/1000,"")</f>
        <v/>
      </c>
      <c r="N1120" s="1" t="str" cm="1">
        <f t="array" ref="N1120">IF(Table2[[#This Row],[In GSM?]],_xlfn.SWITCH(Table2[[#This Row],[dir]],"FWD",Table2[[#This Row],[min]],"REV",-Table2[[#This Row],[max]])/1000,"")</f>
        <v/>
      </c>
      <c r="V1120" s="5"/>
    </row>
    <row r="1121" spans="1:22" ht="17" x14ac:dyDescent="0.25">
      <c r="A1121" t="s">
        <v>2222</v>
      </c>
      <c r="B1121">
        <v>0</v>
      </c>
      <c r="C1121">
        <v>0</v>
      </c>
      <c r="E1121" s="5" t="s">
        <v>879</v>
      </c>
      <c r="F1121" s="1" t="str">
        <f t="shared" si="51"/>
        <v>PROWASTE-rt5258_x</v>
      </c>
      <c r="G1121" s="1">
        <f t="shared" si="52"/>
        <v>0</v>
      </c>
      <c r="H1121" s="1">
        <f t="shared" si="53"/>
        <v>0</v>
      </c>
      <c r="I1121" s="1" t="b">
        <f>OR(LEFT(Table2[[#This Row],[rxn]],4)="RXN-",Table2[[#This Row],[rxn]]="BIOSYN-BIODILAERO")</f>
        <v>0</v>
      </c>
      <c r="J1121" s="1" t="str">
        <f>IF(Table2[[#This Row],[In GSM?]],_xlfn.TEXTAFTER(Table2[[#This Row],[rxn]],"RXN-",,,,"BIOMASS_RT_CLIM"),"")</f>
        <v/>
      </c>
      <c r="K1121" s="1" t="str">
        <f>IF(Table2[[#This Row],[In GSM?]],_xlfn.TEXTBEFORE(SUBSTITUTE(Table2[[#This Row],[rxn name]],"_REV-","_FWD-"),"_FWD-",,,,Table2[[#This Row],[rxn name]]),"")</f>
        <v/>
      </c>
      <c r="L1121" s="1" t="str">
        <f>IF(Table2[[#This Row],[In GSM?]],_xlfn.TEXTBEFORE(_xlfn.TEXTAFTER(Table2[[#This Row],[rxn name]],Table2[[#This Row],[b4 FWD/REV]]&amp;"_",,,,"FWD"),"-",,,,"FWD"),"")</f>
        <v/>
      </c>
      <c r="M1121" s="1" t="str" cm="1">
        <f t="array" ref="M1121">IF(Table2[[#This Row],[In GSM?]],_xlfn.SWITCH(Table2[[#This Row],[dir]],"FWD",Table2[[#This Row],[max]],"REV",-Table2[[#This Row],[min]])/1000,"")</f>
        <v/>
      </c>
      <c r="N1121" s="1" t="str" cm="1">
        <f t="array" ref="N1121">IF(Table2[[#This Row],[In GSM?]],_xlfn.SWITCH(Table2[[#This Row],[dir]],"FWD",Table2[[#This Row],[min]],"REV",-Table2[[#This Row],[max]])/1000,"")</f>
        <v/>
      </c>
      <c r="V1121" s="5"/>
    </row>
    <row r="1122" spans="1:22" ht="17" x14ac:dyDescent="0.25">
      <c r="A1122" t="s">
        <v>2223</v>
      </c>
      <c r="B1122">
        <v>-0.83206262233240402</v>
      </c>
      <c r="C1122">
        <v>-1.146925E-2</v>
      </c>
      <c r="E1122" s="5" t="s">
        <v>880</v>
      </c>
      <c r="F1122" s="1" t="str">
        <f t="shared" si="51"/>
        <v>PROWASTE-rt5259</v>
      </c>
      <c r="G1122" s="1">
        <f t="shared" si="52"/>
        <v>0</v>
      </c>
      <c r="H1122" s="1">
        <f t="shared" si="53"/>
        <v>0</v>
      </c>
      <c r="I1122" s="1" t="b">
        <f>OR(LEFT(Table2[[#This Row],[rxn]],4)="RXN-",Table2[[#This Row],[rxn]]="BIOSYN-BIODILAERO")</f>
        <v>0</v>
      </c>
      <c r="J1122" s="1" t="str">
        <f>IF(Table2[[#This Row],[In GSM?]],_xlfn.TEXTAFTER(Table2[[#This Row],[rxn]],"RXN-",,,,"BIOMASS_RT_CLIM"),"")</f>
        <v/>
      </c>
      <c r="K1122" s="1" t="str">
        <f>IF(Table2[[#This Row],[In GSM?]],_xlfn.TEXTBEFORE(SUBSTITUTE(Table2[[#This Row],[rxn name]],"_REV-","_FWD-"),"_FWD-",,,,Table2[[#This Row],[rxn name]]),"")</f>
        <v/>
      </c>
      <c r="L1122" s="1" t="str">
        <f>IF(Table2[[#This Row],[In GSM?]],_xlfn.TEXTBEFORE(_xlfn.TEXTAFTER(Table2[[#This Row],[rxn name]],Table2[[#This Row],[b4 FWD/REV]]&amp;"_",,,,"FWD"),"-",,,,"FWD"),"")</f>
        <v/>
      </c>
      <c r="M1122" s="1" t="str" cm="1">
        <f t="array" ref="M1122">IF(Table2[[#This Row],[In GSM?]],_xlfn.SWITCH(Table2[[#This Row],[dir]],"FWD",Table2[[#This Row],[max]],"REV",-Table2[[#This Row],[min]])/1000,"")</f>
        <v/>
      </c>
      <c r="N1122" s="1" t="str" cm="1">
        <f t="array" ref="N1122">IF(Table2[[#This Row],[In GSM?]],_xlfn.SWITCH(Table2[[#This Row],[dir]],"FWD",Table2[[#This Row],[min]],"REV",-Table2[[#This Row],[max]])/1000,"")</f>
        <v/>
      </c>
      <c r="V1122" s="5"/>
    </row>
    <row r="1123" spans="1:22" ht="17" x14ac:dyDescent="0.25">
      <c r="A1123" t="s">
        <v>2224</v>
      </c>
      <c r="B1123">
        <v>1.146925E-2</v>
      </c>
      <c r="C1123">
        <v>0.83206262233240103</v>
      </c>
      <c r="E1123" s="5" t="s">
        <v>881</v>
      </c>
      <c r="F1123" s="1" t="str">
        <f t="shared" si="51"/>
        <v>PROWASTE-rt5260</v>
      </c>
      <c r="G1123" s="1">
        <f t="shared" si="52"/>
        <v>0</v>
      </c>
      <c r="H1123" s="1">
        <f t="shared" si="53"/>
        <v>0</v>
      </c>
      <c r="I1123" s="1" t="b">
        <f>OR(LEFT(Table2[[#This Row],[rxn]],4)="RXN-",Table2[[#This Row],[rxn]]="BIOSYN-BIODILAERO")</f>
        <v>0</v>
      </c>
      <c r="J1123" s="1" t="str">
        <f>IF(Table2[[#This Row],[In GSM?]],_xlfn.TEXTAFTER(Table2[[#This Row],[rxn]],"RXN-",,,,"BIOMASS_RT_CLIM"),"")</f>
        <v/>
      </c>
      <c r="K1123" s="1" t="str">
        <f>IF(Table2[[#This Row],[In GSM?]],_xlfn.TEXTBEFORE(SUBSTITUTE(Table2[[#This Row],[rxn name]],"_REV-","_FWD-"),"_FWD-",,,,Table2[[#This Row],[rxn name]]),"")</f>
        <v/>
      </c>
      <c r="L1123" s="1" t="str">
        <f>IF(Table2[[#This Row],[In GSM?]],_xlfn.TEXTBEFORE(_xlfn.TEXTAFTER(Table2[[#This Row],[rxn name]],Table2[[#This Row],[b4 FWD/REV]]&amp;"_",,,,"FWD"),"-",,,,"FWD"),"")</f>
        <v/>
      </c>
      <c r="M1123" s="1" t="str" cm="1">
        <f t="array" ref="M1123">IF(Table2[[#This Row],[In GSM?]],_xlfn.SWITCH(Table2[[#This Row],[dir]],"FWD",Table2[[#This Row],[max]],"REV",-Table2[[#This Row],[min]])/1000,"")</f>
        <v/>
      </c>
      <c r="N1123" s="1" t="str" cm="1">
        <f t="array" ref="N1123">IF(Table2[[#This Row],[In GSM?]],_xlfn.SWITCH(Table2[[#This Row],[dir]],"FWD",Table2[[#This Row],[min]],"REV",-Table2[[#This Row],[max]])/1000,"")</f>
        <v/>
      </c>
      <c r="V1123" s="5"/>
    </row>
    <row r="1124" spans="1:22" ht="17" x14ac:dyDescent="0.25">
      <c r="A1124" t="s">
        <v>2225</v>
      </c>
      <c r="B1124">
        <v>-22.813009509734002</v>
      </c>
      <c r="C1124">
        <v>6.4735847116305099</v>
      </c>
      <c r="E1124" s="5" t="s">
        <v>882</v>
      </c>
      <c r="F1124" s="1" t="str">
        <f t="shared" si="51"/>
        <v>PROWASTE-rt5262</v>
      </c>
      <c r="G1124" s="1">
        <f t="shared" si="52"/>
        <v>0</v>
      </c>
      <c r="H1124" s="1">
        <f t="shared" si="53"/>
        <v>0</v>
      </c>
      <c r="I1124" s="1" t="b">
        <f>OR(LEFT(Table2[[#This Row],[rxn]],4)="RXN-",Table2[[#This Row],[rxn]]="BIOSYN-BIODILAERO")</f>
        <v>0</v>
      </c>
      <c r="J1124" s="1" t="str">
        <f>IF(Table2[[#This Row],[In GSM?]],_xlfn.TEXTAFTER(Table2[[#This Row],[rxn]],"RXN-",,,,"BIOMASS_RT_CLIM"),"")</f>
        <v/>
      </c>
      <c r="K1124" s="1" t="str">
        <f>IF(Table2[[#This Row],[In GSM?]],_xlfn.TEXTBEFORE(SUBSTITUTE(Table2[[#This Row],[rxn name]],"_REV-","_FWD-"),"_FWD-",,,,Table2[[#This Row],[rxn name]]),"")</f>
        <v/>
      </c>
      <c r="L1124" s="1" t="str">
        <f>IF(Table2[[#This Row],[In GSM?]],_xlfn.TEXTBEFORE(_xlfn.TEXTAFTER(Table2[[#This Row],[rxn name]],Table2[[#This Row],[b4 FWD/REV]]&amp;"_",,,,"FWD"),"-",,,,"FWD"),"")</f>
        <v/>
      </c>
      <c r="M1124" s="1" t="str" cm="1">
        <f t="array" ref="M1124">IF(Table2[[#This Row],[In GSM?]],_xlfn.SWITCH(Table2[[#This Row],[dir]],"FWD",Table2[[#This Row],[max]],"REV",-Table2[[#This Row],[min]])/1000,"")</f>
        <v/>
      </c>
      <c r="N1124" s="1" t="str" cm="1">
        <f t="array" ref="N1124">IF(Table2[[#This Row],[In GSM?]],_xlfn.SWITCH(Table2[[#This Row],[dir]],"FWD",Table2[[#This Row],[min]],"REV",-Table2[[#This Row],[max]])/1000,"")</f>
        <v/>
      </c>
      <c r="V1124" s="5"/>
    </row>
    <row r="1125" spans="1:22" ht="17" x14ac:dyDescent="0.25">
      <c r="A1125" t="s">
        <v>2226</v>
      </c>
      <c r="B1125">
        <v>0</v>
      </c>
      <c r="C1125">
        <v>0</v>
      </c>
      <c r="E1125" s="5" t="s">
        <v>883</v>
      </c>
      <c r="F1125" s="1" t="str">
        <f t="shared" si="51"/>
        <v>PROWASTE-rt5273</v>
      </c>
      <c r="G1125" s="1">
        <f t="shared" si="52"/>
        <v>0</v>
      </c>
      <c r="H1125" s="1">
        <f t="shared" si="53"/>
        <v>0</v>
      </c>
      <c r="I1125" s="1" t="b">
        <f>OR(LEFT(Table2[[#This Row],[rxn]],4)="RXN-",Table2[[#This Row],[rxn]]="BIOSYN-BIODILAERO")</f>
        <v>0</v>
      </c>
      <c r="J1125" s="1" t="str">
        <f>IF(Table2[[#This Row],[In GSM?]],_xlfn.TEXTAFTER(Table2[[#This Row],[rxn]],"RXN-",,,,"BIOMASS_RT_CLIM"),"")</f>
        <v/>
      </c>
      <c r="K1125" s="1" t="str">
        <f>IF(Table2[[#This Row],[In GSM?]],_xlfn.TEXTBEFORE(SUBSTITUTE(Table2[[#This Row],[rxn name]],"_REV-","_FWD-"),"_FWD-",,,,Table2[[#This Row],[rxn name]]),"")</f>
        <v/>
      </c>
      <c r="L1125" s="1" t="str">
        <f>IF(Table2[[#This Row],[In GSM?]],_xlfn.TEXTBEFORE(_xlfn.TEXTAFTER(Table2[[#This Row],[rxn name]],Table2[[#This Row],[b4 FWD/REV]]&amp;"_",,,,"FWD"),"-",,,,"FWD"),"")</f>
        <v/>
      </c>
      <c r="M1125" s="1" t="str" cm="1">
        <f t="array" ref="M1125">IF(Table2[[#This Row],[In GSM?]],_xlfn.SWITCH(Table2[[#This Row],[dir]],"FWD",Table2[[#This Row],[max]],"REV",-Table2[[#This Row],[min]])/1000,"")</f>
        <v/>
      </c>
      <c r="N1125" s="1" t="str" cm="1">
        <f t="array" ref="N1125">IF(Table2[[#This Row],[In GSM?]],_xlfn.SWITCH(Table2[[#This Row],[dir]],"FWD",Table2[[#This Row],[min]],"REV",-Table2[[#This Row],[max]])/1000,"")</f>
        <v/>
      </c>
      <c r="V1125" s="5"/>
    </row>
    <row r="1126" spans="1:22" ht="17" x14ac:dyDescent="0.25">
      <c r="A1126" t="s">
        <v>2227</v>
      </c>
      <c r="B1126">
        <v>0</v>
      </c>
      <c r="C1126">
        <v>0</v>
      </c>
      <c r="E1126" s="5" t="s">
        <v>884</v>
      </c>
      <c r="F1126" s="1" t="str">
        <f t="shared" si="51"/>
        <v>PROWASTE-rt5285</v>
      </c>
      <c r="G1126" s="1">
        <f t="shared" si="52"/>
        <v>0</v>
      </c>
      <c r="H1126" s="1">
        <f t="shared" si="53"/>
        <v>0</v>
      </c>
      <c r="I1126" s="1" t="b">
        <f>OR(LEFT(Table2[[#This Row],[rxn]],4)="RXN-",Table2[[#This Row],[rxn]]="BIOSYN-BIODILAERO")</f>
        <v>0</v>
      </c>
      <c r="J1126" s="1" t="str">
        <f>IF(Table2[[#This Row],[In GSM?]],_xlfn.TEXTAFTER(Table2[[#This Row],[rxn]],"RXN-",,,,"BIOMASS_RT_CLIM"),"")</f>
        <v/>
      </c>
      <c r="K1126" s="1" t="str">
        <f>IF(Table2[[#This Row],[In GSM?]],_xlfn.TEXTBEFORE(SUBSTITUTE(Table2[[#This Row],[rxn name]],"_REV-","_FWD-"),"_FWD-",,,,Table2[[#This Row],[rxn name]]),"")</f>
        <v/>
      </c>
      <c r="L1126" s="1" t="str">
        <f>IF(Table2[[#This Row],[In GSM?]],_xlfn.TEXTBEFORE(_xlfn.TEXTAFTER(Table2[[#This Row],[rxn name]],Table2[[#This Row],[b4 FWD/REV]]&amp;"_",,,,"FWD"),"-",,,,"FWD"),"")</f>
        <v/>
      </c>
      <c r="M1126" s="1" t="str" cm="1">
        <f t="array" ref="M1126">IF(Table2[[#This Row],[In GSM?]],_xlfn.SWITCH(Table2[[#This Row],[dir]],"FWD",Table2[[#This Row],[max]],"REV",-Table2[[#This Row],[min]])/1000,"")</f>
        <v/>
      </c>
      <c r="N1126" s="1" t="str" cm="1">
        <f t="array" ref="N1126">IF(Table2[[#This Row],[In GSM?]],_xlfn.SWITCH(Table2[[#This Row],[dir]],"FWD",Table2[[#This Row],[min]],"REV",-Table2[[#This Row],[max]])/1000,"")</f>
        <v/>
      </c>
      <c r="V1126" s="5"/>
    </row>
    <row r="1127" spans="1:22" ht="17" x14ac:dyDescent="0.25">
      <c r="A1127" t="s">
        <v>2228</v>
      </c>
      <c r="B1127">
        <v>0</v>
      </c>
      <c r="C1127">
        <v>0</v>
      </c>
      <c r="E1127" s="5" t="s">
        <v>885</v>
      </c>
      <c r="F1127" s="1" t="str">
        <f t="shared" si="51"/>
        <v>PROWASTE-rt5301</v>
      </c>
      <c r="G1127" s="1">
        <f t="shared" si="52"/>
        <v>0</v>
      </c>
      <c r="H1127" s="1">
        <f t="shared" si="53"/>
        <v>0</v>
      </c>
      <c r="I1127" s="1" t="b">
        <f>OR(LEFT(Table2[[#This Row],[rxn]],4)="RXN-",Table2[[#This Row],[rxn]]="BIOSYN-BIODILAERO")</f>
        <v>0</v>
      </c>
      <c r="J1127" s="1" t="str">
        <f>IF(Table2[[#This Row],[In GSM?]],_xlfn.TEXTAFTER(Table2[[#This Row],[rxn]],"RXN-",,,,"BIOMASS_RT_CLIM"),"")</f>
        <v/>
      </c>
      <c r="K1127" s="1" t="str">
        <f>IF(Table2[[#This Row],[In GSM?]],_xlfn.TEXTBEFORE(SUBSTITUTE(Table2[[#This Row],[rxn name]],"_REV-","_FWD-"),"_FWD-",,,,Table2[[#This Row],[rxn name]]),"")</f>
        <v/>
      </c>
      <c r="L1127" s="1" t="str">
        <f>IF(Table2[[#This Row],[In GSM?]],_xlfn.TEXTBEFORE(_xlfn.TEXTAFTER(Table2[[#This Row],[rxn name]],Table2[[#This Row],[b4 FWD/REV]]&amp;"_",,,,"FWD"),"-",,,,"FWD"),"")</f>
        <v/>
      </c>
      <c r="M1127" s="1" t="str" cm="1">
        <f t="array" ref="M1127">IF(Table2[[#This Row],[In GSM?]],_xlfn.SWITCH(Table2[[#This Row],[dir]],"FWD",Table2[[#This Row],[max]],"REV",-Table2[[#This Row],[min]])/1000,"")</f>
        <v/>
      </c>
      <c r="N1127" s="1" t="str" cm="1">
        <f t="array" ref="N1127">IF(Table2[[#This Row],[In GSM?]],_xlfn.SWITCH(Table2[[#This Row],[dir]],"FWD",Table2[[#This Row],[min]],"REV",-Table2[[#This Row],[max]])/1000,"")</f>
        <v/>
      </c>
      <c r="V1127" s="5"/>
    </row>
    <row r="1128" spans="1:22" ht="17" x14ac:dyDescent="0.25">
      <c r="A1128" t="s">
        <v>2229</v>
      </c>
      <c r="B1128">
        <v>0</v>
      </c>
      <c r="C1128">
        <v>0</v>
      </c>
      <c r="E1128" s="5" t="s">
        <v>886</v>
      </c>
      <c r="F1128" s="1" t="str">
        <f t="shared" si="51"/>
        <v>PROWASTE-rt5309</v>
      </c>
      <c r="G1128" s="1">
        <f t="shared" si="52"/>
        <v>0</v>
      </c>
      <c r="H1128" s="1">
        <f t="shared" si="53"/>
        <v>0</v>
      </c>
      <c r="I1128" s="1" t="b">
        <f>OR(LEFT(Table2[[#This Row],[rxn]],4)="RXN-",Table2[[#This Row],[rxn]]="BIOSYN-BIODILAERO")</f>
        <v>0</v>
      </c>
      <c r="J1128" s="1" t="str">
        <f>IF(Table2[[#This Row],[In GSM?]],_xlfn.TEXTAFTER(Table2[[#This Row],[rxn]],"RXN-",,,,"BIOMASS_RT_CLIM"),"")</f>
        <v/>
      </c>
      <c r="K1128" s="1" t="str">
        <f>IF(Table2[[#This Row],[In GSM?]],_xlfn.TEXTBEFORE(SUBSTITUTE(Table2[[#This Row],[rxn name]],"_REV-","_FWD-"),"_FWD-",,,,Table2[[#This Row],[rxn name]]),"")</f>
        <v/>
      </c>
      <c r="L1128" s="1" t="str">
        <f>IF(Table2[[#This Row],[In GSM?]],_xlfn.TEXTBEFORE(_xlfn.TEXTAFTER(Table2[[#This Row],[rxn name]],Table2[[#This Row],[b4 FWD/REV]]&amp;"_",,,,"FWD"),"-",,,,"FWD"),"")</f>
        <v/>
      </c>
      <c r="M1128" s="1" t="str" cm="1">
        <f t="array" ref="M1128">IF(Table2[[#This Row],[In GSM?]],_xlfn.SWITCH(Table2[[#This Row],[dir]],"FWD",Table2[[#This Row],[max]],"REV",-Table2[[#This Row],[min]])/1000,"")</f>
        <v/>
      </c>
      <c r="N1128" s="1" t="str" cm="1">
        <f t="array" ref="N1128">IF(Table2[[#This Row],[In GSM?]],_xlfn.SWITCH(Table2[[#This Row],[dir]],"FWD",Table2[[#This Row],[min]],"REV",-Table2[[#This Row],[max]])/1000,"")</f>
        <v/>
      </c>
      <c r="V1128" s="5"/>
    </row>
    <row r="1129" spans="1:22" ht="17" x14ac:dyDescent="0.25">
      <c r="A1129" t="s">
        <v>2230</v>
      </c>
      <c r="B1129">
        <v>0</v>
      </c>
      <c r="C1129">
        <v>0</v>
      </c>
      <c r="E1129" s="5" t="s">
        <v>887</v>
      </c>
      <c r="F1129" s="1" t="str">
        <f t="shared" si="51"/>
        <v>PROWASTE-rt5312</v>
      </c>
      <c r="G1129" s="1">
        <f t="shared" si="52"/>
        <v>0</v>
      </c>
      <c r="H1129" s="1">
        <f t="shared" si="53"/>
        <v>0</v>
      </c>
      <c r="I1129" s="1" t="b">
        <f>OR(LEFT(Table2[[#This Row],[rxn]],4)="RXN-",Table2[[#This Row],[rxn]]="BIOSYN-BIODILAERO")</f>
        <v>0</v>
      </c>
      <c r="J1129" s="1" t="str">
        <f>IF(Table2[[#This Row],[In GSM?]],_xlfn.TEXTAFTER(Table2[[#This Row],[rxn]],"RXN-",,,,"BIOMASS_RT_CLIM"),"")</f>
        <v/>
      </c>
      <c r="K1129" s="1" t="str">
        <f>IF(Table2[[#This Row],[In GSM?]],_xlfn.TEXTBEFORE(SUBSTITUTE(Table2[[#This Row],[rxn name]],"_REV-","_FWD-"),"_FWD-",,,,Table2[[#This Row],[rxn name]]),"")</f>
        <v/>
      </c>
      <c r="L1129" s="1" t="str">
        <f>IF(Table2[[#This Row],[In GSM?]],_xlfn.TEXTBEFORE(_xlfn.TEXTAFTER(Table2[[#This Row],[rxn name]],Table2[[#This Row],[b4 FWD/REV]]&amp;"_",,,,"FWD"),"-",,,,"FWD"),"")</f>
        <v/>
      </c>
      <c r="M1129" s="1" t="str" cm="1">
        <f t="array" ref="M1129">IF(Table2[[#This Row],[In GSM?]],_xlfn.SWITCH(Table2[[#This Row],[dir]],"FWD",Table2[[#This Row],[max]],"REV",-Table2[[#This Row],[min]])/1000,"")</f>
        <v/>
      </c>
      <c r="N1129" s="1" t="str" cm="1">
        <f t="array" ref="N1129">IF(Table2[[#This Row],[In GSM?]],_xlfn.SWITCH(Table2[[#This Row],[dir]],"FWD",Table2[[#This Row],[min]],"REV",-Table2[[#This Row],[max]])/1000,"")</f>
        <v/>
      </c>
      <c r="V1129" s="5"/>
    </row>
    <row r="1130" spans="1:22" ht="17" x14ac:dyDescent="0.25">
      <c r="A1130" t="s">
        <v>2231</v>
      </c>
      <c r="B1130">
        <v>0</v>
      </c>
      <c r="C1130">
        <v>0</v>
      </c>
      <c r="E1130" s="5" t="s">
        <v>888</v>
      </c>
      <c r="F1130" s="1" t="str">
        <f t="shared" si="51"/>
        <v>PROWASTE-rt5322</v>
      </c>
      <c r="G1130" s="1">
        <f t="shared" si="52"/>
        <v>0</v>
      </c>
      <c r="H1130" s="1">
        <f t="shared" si="53"/>
        <v>0</v>
      </c>
      <c r="I1130" s="1" t="b">
        <f>OR(LEFT(Table2[[#This Row],[rxn]],4)="RXN-",Table2[[#This Row],[rxn]]="BIOSYN-BIODILAERO")</f>
        <v>0</v>
      </c>
      <c r="J1130" s="1" t="str">
        <f>IF(Table2[[#This Row],[In GSM?]],_xlfn.TEXTAFTER(Table2[[#This Row],[rxn]],"RXN-",,,,"BIOMASS_RT_CLIM"),"")</f>
        <v/>
      </c>
      <c r="K1130" s="1" t="str">
        <f>IF(Table2[[#This Row],[In GSM?]],_xlfn.TEXTBEFORE(SUBSTITUTE(Table2[[#This Row],[rxn name]],"_REV-","_FWD-"),"_FWD-",,,,Table2[[#This Row],[rxn name]]),"")</f>
        <v/>
      </c>
      <c r="L1130" s="1" t="str">
        <f>IF(Table2[[#This Row],[In GSM?]],_xlfn.TEXTBEFORE(_xlfn.TEXTAFTER(Table2[[#This Row],[rxn name]],Table2[[#This Row],[b4 FWD/REV]]&amp;"_",,,,"FWD"),"-",,,,"FWD"),"")</f>
        <v/>
      </c>
      <c r="M1130" s="1" t="str" cm="1">
        <f t="array" ref="M1130">IF(Table2[[#This Row],[In GSM?]],_xlfn.SWITCH(Table2[[#This Row],[dir]],"FWD",Table2[[#This Row],[max]],"REV",-Table2[[#This Row],[min]])/1000,"")</f>
        <v/>
      </c>
      <c r="N1130" s="1" t="str" cm="1">
        <f t="array" ref="N1130">IF(Table2[[#This Row],[In GSM?]],_xlfn.SWITCH(Table2[[#This Row],[dir]],"FWD",Table2[[#This Row],[min]],"REV",-Table2[[#This Row],[max]])/1000,"")</f>
        <v/>
      </c>
      <c r="V1130" s="5"/>
    </row>
    <row r="1131" spans="1:22" ht="17" x14ac:dyDescent="0.25">
      <c r="A1131" t="s">
        <v>2232</v>
      </c>
      <c r="B1131">
        <v>0</v>
      </c>
      <c r="C1131">
        <v>157.73231508761199</v>
      </c>
      <c r="E1131" s="5" t="s">
        <v>889</v>
      </c>
      <c r="F1131" s="1" t="str">
        <f t="shared" si="51"/>
        <v>PROWASTE-rt5326</v>
      </c>
      <c r="G1131" s="1">
        <f t="shared" si="52"/>
        <v>0</v>
      </c>
      <c r="H1131" s="1">
        <f t="shared" si="53"/>
        <v>0</v>
      </c>
      <c r="I1131" s="1" t="b">
        <f>OR(LEFT(Table2[[#This Row],[rxn]],4)="RXN-",Table2[[#This Row],[rxn]]="BIOSYN-BIODILAERO")</f>
        <v>0</v>
      </c>
      <c r="J1131" s="1" t="str">
        <f>IF(Table2[[#This Row],[In GSM?]],_xlfn.TEXTAFTER(Table2[[#This Row],[rxn]],"RXN-",,,,"BIOMASS_RT_CLIM"),"")</f>
        <v/>
      </c>
      <c r="K1131" s="1" t="str">
        <f>IF(Table2[[#This Row],[In GSM?]],_xlfn.TEXTBEFORE(SUBSTITUTE(Table2[[#This Row],[rxn name]],"_REV-","_FWD-"),"_FWD-",,,,Table2[[#This Row],[rxn name]]),"")</f>
        <v/>
      </c>
      <c r="L1131" s="1" t="str">
        <f>IF(Table2[[#This Row],[In GSM?]],_xlfn.TEXTBEFORE(_xlfn.TEXTAFTER(Table2[[#This Row],[rxn name]],Table2[[#This Row],[b4 FWD/REV]]&amp;"_",,,,"FWD"),"-",,,,"FWD"),"")</f>
        <v/>
      </c>
      <c r="M1131" s="1" t="str" cm="1">
        <f t="array" ref="M1131">IF(Table2[[#This Row],[In GSM?]],_xlfn.SWITCH(Table2[[#This Row],[dir]],"FWD",Table2[[#This Row],[max]],"REV",-Table2[[#This Row],[min]])/1000,"")</f>
        <v/>
      </c>
      <c r="N1131" s="1" t="str" cm="1">
        <f t="array" ref="N1131">IF(Table2[[#This Row],[In GSM?]],_xlfn.SWITCH(Table2[[#This Row],[dir]],"FWD",Table2[[#This Row],[min]],"REV",-Table2[[#This Row],[max]])/1000,"")</f>
        <v/>
      </c>
      <c r="V1131" s="5"/>
    </row>
    <row r="1132" spans="1:22" ht="17" x14ac:dyDescent="0.25">
      <c r="A1132" t="s">
        <v>2233</v>
      </c>
      <c r="B1132">
        <v>0</v>
      </c>
      <c r="C1132">
        <v>157.73231508761199</v>
      </c>
      <c r="E1132" s="5" t="s">
        <v>890</v>
      </c>
      <c r="F1132" s="1" t="str">
        <f t="shared" si="51"/>
        <v>PROWASTE-rt5328</v>
      </c>
      <c r="G1132" s="1">
        <f t="shared" si="52"/>
        <v>0</v>
      </c>
      <c r="H1132" s="1">
        <f t="shared" si="53"/>
        <v>0</v>
      </c>
      <c r="I1132" s="1" t="b">
        <f>OR(LEFT(Table2[[#This Row],[rxn]],4)="RXN-",Table2[[#This Row],[rxn]]="BIOSYN-BIODILAERO")</f>
        <v>0</v>
      </c>
      <c r="J1132" s="1" t="str">
        <f>IF(Table2[[#This Row],[In GSM?]],_xlfn.TEXTAFTER(Table2[[#This Row],[rxn]],"RXN-",,,,"BIOMASS_RT_CLIM"),"")</f>
        <v/>
      </c>
      <c r="K1132" s="1" t="str">
        <f>IF(Table2[[#This Row],[In GSM?]],_xlfn.TEXTBEFORE(SUBSTITUTE(Table2[[#This Row],[rxn name]],"_REV-","_FWD-"),"_FWD-",,,,Table2[[#This Row],[rxn name]]),"")</f>
        <v/>
      </c>
      <c r="L1132" s="1" t="str">
        <f>IF(Table2[[#This Row],[In GSM?]],_xlfn.TEXTBEFORE(_xlfn.TEXTAFTER(Table2[[#This Row],[rxn name]],Table2[[#This Row],[b4 FWD/REV]]&amp;"_",,,,"FWD"),"-",,,,"FWD"),"")</f>
        <v/>
      </c>
      <c r="M1132" s="1" t="str" cm="1">
        <f t="array" ref="M1132">IF(Table2[[#This Row],[In GSM?]],_xlfn.SWITCH(Table2[[#This Row],[dir]],"FWD",Table2[[#This Row],[max]],"REV",-Table2[[#This Row],[min]])/1000,"")</f>
        <v/>
      </c>
      <c r="N1132" s="1" t="str" cm="1">
        <f t="array" ref="N1132">IF(Table2[[#This Row],[In GSM?]],_xlfn.SWITCH(Table2[[#This Row],[dir]],"FWD",Table2[[#This Row],[min]],"REV",-Table2[[#This Row],[max]])/1000,"")</f>
        <v/>
      </c>
      <c r="V1132" s="5"/>
    </row>
    <row r="1133" spans="1:22" ht="17" x14ac:dyDescent="0.25">
      <c r="A1133" t="s">
        <v>2234</v>
      </c>
      <c r="B1133">
        <v>0</v>
      </c>
      <c r="C1133">
        <v>50.406917462534899</v>
      </c>
      <c r="E1133" s="5" t="s">
        <v>891</v>
      </c>
      <c r="F1133" s="1" t="str">
        <f t="shared" si="51"/>
        <v>PROWASTE-rt5332_c</v>
      </c>
      <c r="G1133" s="1">
        <f t="shared" si="52"/>
        <v>0</v>
      </c>
      <c r="H1133" s="1">
        <f t="shared" si="53"/>
        <v>0</v>
      </c>
      <c r="I1133" s="1" t="b">
        <f>OR(LEFT(Table2[[#This Row],[rxn]],4)="RXN-",Table2[[#This Row],[rxn]]="BIOSYN-BIODILAERO")</f>
        <v>0</v>
      </c>
      <c r="J1133" s="1" t="str">
        <f>IF(Table2[[#This Row],[In GSM?]],_xlfn.TEXTAFTER(Table2[[#This Row],[rxn]],"RXN-",,,,"BIOMASS_RT_CLIM"),"")</f>
        <v/>
      </c>
      <c r="K1133" s="1" t="str">
        <f>IF(Table2[[#This Row],[In GSM?]],_xlfn.TEXTBEFORE(SUBSTITUTE(Table2[[#This Row],[rxn name]],"_REV-","_FWD-"),"_FWD-",,,,Table2[[#This Row],[rxn name]]),"")</f>
        <v/>
      </c>
      <c r="L1133" s="1" t="str">
        <f>IF(Table2[[#This Row],[In GSM?]],_xlfn.TEXTBEFORE(_xlfn.TEXTAFTER(Table2[[#This Row],[rxn name]],Table2[[#This Row],[b4 FWD/REV]]&amp;"_",,,,"FWD"),"-",,,,"FWD"),"")</f>
        <v/>
      </c>
      <c r="M1133" s="1" t="str" cm="1">
        <f t="array" ref="M1133">IF(Table2[[#This Row],[In GSM?]],_xlfn.SWITCH(Table2[[#This Row],[dir]],"FWD",Table2[[#This Row],[max]],"REV",-Table2[[#This Row],[min]])/1000,"")</f>
        <v/>
      </c>
      <c r="N1133" s="1" t="str" cm="1">
        <f t="array" ref="N1133">IF(Table2[[#This Row],[In GSM?]],_xlfn.SWITCH(Table2[[#This Row],[dir]],"FWD",Table2[[#This Row],[min]],"REV",-Table2[[#This Row],[max]])/1000,"")</f>
        <v/>
      </c>
      <c r="V1133" s="5"/>
    </row>
    <row r="1134" spans="1:22" ht="17" x14ac:dyDescent="0.25">
      <c r="A1134" t="s">
        <v>2235</v>
      </c>
      <c r="B1134">
        <v>1.0661149999999999E-2</v>
      </c>
      <c r="C1134">
        <v>0.49061826231987898</v>
      </c>
      <c r="E1134" s="5" t="s">
        <v>892</v>
      </c>
      <c r="F1134" s="1" t="str">
        <f t="shared" si="51"/>
        <v>PROWASTE-rt5332_x</v>
      </c>
      <c r="G1134" s="1">
        <f t="shared" si="52"/>
        <v>0</v>
      </c>
      <c r="H1134" s="1">
        <f t="shared" si="53"/>
        <v>0</v>
      </c>
      <c r="I1134" s="1" t="b">
        <f>OR(LEFT(Table2[[#This Row],[rxn]],4)="RXN-",Table2[[#This Row],[rxn]]="BIOSYN-BIODILAERO")</f>
        <v>0</v>
      </c>
      <c r="J1134" s="1" t="str">
        <f>IF(Table2[[#This Row],[In GSM?]],_xlfn.TEXTAFTER(Table2[[#This Row],[rxn]],"RXN-",,,,"BIOMASS_RT_CLIM"),"")</f>
        <v/>
      </c>
      <c r="K1134" s="1" t="str">
        <f>IF(Table2[[#This Row],[In GSM?]],_xlfn.TEXTBEFORE(SUBSTITUTE(Table2[[#This Row],[rxn name]],"_REV-","_FWD-"),"_FWD-",,,,Table2[[#This Row],[rxn name]]),"")</f>
        <v/>
      </c>
      <c r="L1134" s="1" t="str">
        <f>IF(Table2[[#This Row],[In GSM?]],_xlfn.TEXTBEFORE(_xlfn.TEXTAFTER(Table2[[#This Row],[rxn name]],Table2[[#This Row],[b4 FWD/REV]]&amp;"_",,,,"FWD"),"-",,,,"FWD"),"")</f>
        <v/>
      </c>
      <c r="M1134" s="1" t="str" cm="1">
        <f t="array" ref="M1134">IF(Table2[[#This Row],[In GSM?]],_xlfn.SWITCH(Table2[[#This Row],[dir]],"FWD",Table2[[#This Row],[max]],"REV",-Table2[[#This Row],[min]])/1000,"")</f>
        <v/>
      </c>
      <c r="N1134" s="1" t="str" cm="1">
        <f t="array" ref="N1134">IF(Table2[[#This Row],[In GSM?]],_xlfn.SWITCH(Table2[[#This Row],[dir]],"FWD",Table2[[#This Row],[min]],"REV",-Table2[[#This Row],[max]])/1000,"")</f>
        <v/>
      </c>
      <c r="V1134" s="5"/>
    </row>
    <row r="1135" spans="1:22" ht="17" x14ac:dyDescent="0.25">
      <c r="A1135" t="s">
        <v>2236</v>
      </c>
      <c r="B1135">
        <v>0.84893158762673604</v>
      </c>
      <c r="C1135">
        <v>25.289175931267401</v>
      </c>
      <c r="E1135" s="5" t="s">
        <v>893</v>
      </c>
      <c r="F1135" s="1" t="str">
        <f t="shared" si="51"/>
        <v>PROWASTE-rt5340</v>
      </c>
      <c r="G1135" s="1">
        <f t="shared" si="52"/>
        <v>0</v>
      </c>
      <c r="H1135" s="1">
        <f t="shared" si="53"/>
        <v>0</v>
      </c>
      <c r="I1135" s="1" t="b">
        <f>OR(LEFT(Table2[[#This Row],[rxn]],4)="RXN-",Table2[[#This Row],[rxn]]="BIOSYN-BIODILAERO")</f>
        <v>0</v>
      </c>
      <c r="J1135" s="1" t="str">
        <f>IF(Table2[[#This Row],[In GSM?]],_xlfn.TEXTAFTER(Table2[[#This Row],[rxn]],"RXN-",,,,"BIOMASS_RT_CLIM"),"")</f>
        <v/>
      </c>
      <c r="K1135" s="1" t="str">
        <f>IF(Table2[[#This Row],[In GSM?]],_xlfn.TEXTBEFORE(SUBSTITUTE(Table2[[#This Row],[rxn name]],"_REV-","_FWD-"),"_FWD-",,,,Table2[[#This Row],[rxn name]]),"")</f>
        <v/>
      </c>
      <c r="L1135" s="1" t="str">
        <f>IF(Table2[[#This Row],[In GSM?]],_xlfn.TEXTBEFORE(_xlfn.TEXTAFTER(Table2[[#This Row],[rxn name]],Table2[[#This Row],[b4 FWD/REV]]&amp;"_",,,,"FWD"),"-",,,,"FWD"),"")</f>
        <v/>
      </c>
      <c r="M1135" s="1" t="str" cm="1">
        <f t="array" ref="M1135">IF(Table2[[#This Row],[In GSM?]],_xlfn.SWITCH(Table2[[#This Row],[dir]],"FWD",Table2[[#This Row],[max]],"REV",-Table2[[#This Row],[min]])/1000,"")</f>
        <v/>
      </c>
      <c r="N1135" s="1" t="str" cm="1">
        <f t="array" ref="N1135">IF(Table2[[#This Row],[In GSM?]],_xlfn.SWITCH(Table2[[#This Row],[dir]],"FWD",Table2[[#This Row],[min]],"REV",-Table2[[#This Row],[max]])/1000,"")</f>
        <v/>
      </c>
      <c r="V1135" s="5"/>
    </row>
    <row r="1136" spans="1:22" ht="17" x14ac:dyDescent="0.25">
      <c r="A1136" t="s">
        <v>2237</v>
      </c>
      <c r="B1136">
        <v>0.97941456465771204</v>
      </c>
      <c r="C1136">
        <v>25.419658908298398</v>
      </c>
      <c r="E1136" s="5" t="s">
        <v>894</v>
      </c>
      <c r="F1136" s="1" t="str">
        <f t="shared" si="51"/>
        <v>PROWASTE-rt5341</v>
      </c>
      <c r="G1136" s="1">
        <f t="shared" si="52"/>
        <v>0</v>
      </c>
      <c r="H1136" s="1">
        <f t="shared" si="53"/>
        <v>0</v>
      </c>
      <c r="I1136" s="1" t="b">
        <f>OR(LEFT(Table2[[#This Row],[rxn]],4)="RXN-",Table2[[#This Row],[rxn]]="BIOSYN-BIODILAERO")</f>
        <v>0</v>
      </c>
      <c r="J1136" s="1" t="str">
        <f>IF(Table2[[#This Row],[In GSM?]],_xlfn.TEXTAFTER(Table2[[#This Row],[rxn]],"RXN-",,,,"BIOMASS_RT_CLIM"),"")</f>
        <v/>
      </c>
      <c r="K1136" s="1" t="str">
        <f>IF(Table2[[#This Row],[In GSM?]],_xlfn.TEXTBEFORE(SUBSTITUTE(Table2[[#This Row],[rxn name]],"_REV-","_FWD-"),"_FWD-",,,,Table2[[#This Row],[rxn name]]),"")</f>
        <v/>
      </c>
      <c r="L1136" s="1" t="str">
        <f>IF(Table2[[#This Row],[In GSM?]],_xlfn.TEXTBEFORE(_xlfn.TEXTAFTER(Table2[[#This Row],[rxn name]],Table2[[#This Row],[b4 FWD/REV]]&amp;"_",,,,"FWD"),"-",,,,"FWD"),"")</f>
        <v/>
      </c>
      <c r="M1136" s="1" t="str" cm="1">
        <f t="array" ref="M1136">IF(Table2[[#This Row],[In GSM?]],_xlfn.SWITCH(Table2[[#This Row],[dir]],"FWD",Table2[[#This Row],[max]],"REV",-Table2[[#This Row],[min]])/1000,"")</f>
        <v/>
      </c>
      <c r="N1136" s="1" t="str" cm="1">
        <f t="array" ref="N1136">IF(Table2[[#This Row],[In GSM?]],_xlfn.SWITCH(Table2[[#This Row],[dir]],"FWD",Table2[[#This Row],[min]],"REV",-Table2[[#This Row],[max]])/1000,"")</f>
        <v/>
      </c>
      <c r="V1136" s="5"/>
    </row>
    <row r="1137" spans="1:22" ht="17" x14ac:dyDescent="0.25">
      <c r="A1137" t="s">
        <v>2238</v>
      </c>
      <c r="B1137">
        <v>0</v>
      </c>
      <c r="C1137">
        <v>15.494221594508</v>
      </c>
      <c r="E1137" s="5" t="s">
        <v>895</v>
      </c>
      <c r="F1137" s="1" t="str">
        <f t="shared" si="51"/>
        <v>PROWASTE-rt5343</v>
      </c>
      <c r="G1137" s="1">
        <f t="shared" si="52"/>
        <v>0</v>
      </c>
      <c r="H1137" s="1">
        <f t="shared" si="53"/>
        <v>0</v>
      </c>
      <c r="I1137" s="1" t="b">
        <f>OR(LEFT(Table2[[#This Row],[rxn]],4)="RXN-",Table2[[#This Row],[rxn]]="BIOSYN-BIODILAERO")</f>
        <v>0</v>
      </c>
      <c r="J1137" s="1" t="str">
        <f>IF(Table2[[#This Row],[In GSM?]],_xlfn.TEXTAFTER(Table2[[#This Row],[rxn]],"RXN-",,,,"BIOMASS_RT_CLIM"),"")</f>
        <v/>
      </c>
      <c r="K1137" s="1" t="str">
        <f>IF(Table2[[#This Row],[In GSM?]],_xlfn.TEXTBEFORE(SUBSTITUTE(Table2[[#This Row],[rxn name]],"_REV-","_FWD-"),"_FWD-",,,,Table2[[#This Row],[rxn name]]),"")</f>
        <v/>
      </c>
      <c r="L1137" s="1" t="str">
        <f>IF(Table2[[#This Row],[In GSM?]],_xlfn.TEXTBEFORE(_xlfn.TEXTAFTER(Table2[[#This Row],[rxn name]],Table2[[#This Row],[b4 FWD/REV]]&amp;"_",,,,"FWD"),"-",,,,"FWD"),"")</f>
        <v/>
      </c>
      <c r="M1137" s="1" t="str" cm="1">
        <f t="array" ref="M1137">IF(Table2[[#This Row],[In GSM?]],_xlfn.SWITCH(Table2[[#This Row],[dir]],"FWD",Table2[[#This Row],[max]],"REV",-Table2[[#This Row],[min]])/1000,"")</f>
        <v/>
      </c>
      <c r="N1137" s="1" t="str" cm="1">
        <f t="array" ref="N1137">IF(Table2[[#This Row],[In GSM?]],_xlfn.SWITCH(Table2[[#This Row],[dir]],"FWD",Table2[[#This Row],[min]],"REV",-Table2[[#This Row],[max]])/1000,"")</f>
        <v/>
      </c>
      <c r="V1137" s="5"/>
    </row>
    <row r="1138" spans="1:22" ht="17" x14ac:dyDescent="0.25">
      <c r="A1138" t="s">
        <v>2239</v>
      </c>
      <c r="B1138">
        <v>-0.80811311804882102</v>
      </c>
      <c r="C1138">
        <v>0</v>
      </c>
      <c r="E1138" s="5" t="s">
        <v>896</v>
      </c>
      <c r="F1138" s="1" t="str">
        <f t="shared" si="51"/>
        <v>PROWASTE-rt5354</v>
      </c>
      <c r="G1138" s="1">
        <f t="shared" si="52"/>
        <v>0</v>
      </c>
      <c r="H1138" s="1">
        <f t="shared" si="53"/>
        <v>0</v>
      </c>
      <c r="I1138" s="1" t="b">
        <f>OR(LEFT(Table2[[#This Row],[rxn]],4)="RXN-",Table2[[#This Row],[rxn]]="BIOSYN-BIODILAERO")</f>
        <v>0</v>
      </c>
      <c r="J1138" s="1" t="str">
        <f>IF(Table2[[#This Row],[In GSM?]],_xlfn.TEXTAFTER(Table2[[#This Row],[rxn]],"RXN-",,,,"BIOMASS_RT_CLIM"),"")</f>
        <v/>
      </c>
      <c r="K1138" s="1" t="str">
        <f>IF(Table2[[#This Row],[In GSM?]],_xlfn.TEXTBEFORE(SUBSTITUTE(Table2[[#This Row],[rxn name]],"_REV-","_FWD-"),"_FWD-",,,,Table2[[#This Row],[rxn name]]),"")</f>
        <v/>
      </c>
      <c r="L1138" s="1" t="str">
        <f>IF(Table2[[#This Row],[In GSM?]],_xlfn.TEXTBEFORE(_xlfn.TEXTAFTER(Table2[[#This Row],[rxn name]],Table2[[#This Row],[b4 FWD/REV]]&amp;"_",,,,"FWD"),"-",,,,"FWD"),"")</f>
        <v/>
      </c>
      <c r="M1138" s="1" t="str" cm="1">
        <f t="array" ref="M1138">IF(Table2[[#This Row],[In GSM?]],_xlfn.SWITCH(Table2[[#This Row],[dir]],"FWD",Table2[[#This Row],[max]],"REV",-Table2[[#This Row],[min]])/1000,"")</f>
        <v/>
      </c>
      <c r="N1138" s="1" t="str" cm="1">
        <f t="array" ref="N1138">IF(Table2[[#This Row],[In GSM?]],_xlfn.SWITCH(Table2[[#This Row],[dir]],"FWD",Table2[[#This Row],[min]],"REV",-Table2[[#This Row],[max]])/1000,"")</f>
        <v/>
      </c>
      <c r="V1138" s="5"/>
    </row>
    <row r="1139" spans="1:22" ht="17" x14ac:dyDescent="0.25">
      <c r="A1139" t="s">
        <v>2240</v>
      </c>
      <c r="B1139">
        <v>0</v>
      </c>
      <c r="C1139">
        <v>1.41453366678265</v>
      </c>
      <c r="E1139" s="5" t="s">
        <v>897</v>
      </c>
      <c r="F1139" s="1" t="str">
        <f t="shared" si="51"/>
        <v>PROWASTE-rt5356</v>
      </c>
      <c r="G1139" s="1">
        <f t="shared" si="52"/>
        <v>0</v>
      </c>
      <c r="H1139" s="1">
        <f t="shared" si="53"/>
        <v>0</v>
      </c>
      <c r="I1139" s="1" t="b">
        <f>OR(LEFT(Table2[[#This Row],[rxn]],4)="RXN-",Table2[[#This Row],[rxn]]="BIOSYN-BIODILAERO")</f>
        <v>0</v>
      </c>
      <c r="J1139" s="1" t="str">
        <f>IF(Table2[[#This Row],[In GSM?]],_xlfn.TEXTAFTER(Table2[[#This Row],[rxn]],"RXN-",,,,"BIOMASS_RT_CLIM"),"")</f>
        <v/>
      </c>
      <c r="K1139" s="1" t="str">
        <f>IF(Table2[[#This Row],[In GSM?]],_xlfn.TEXTBEFORE(SUBSTITUTE(Table2[[#This Row],[rxn name]],"_REV-","_FWD-"),"_FWD-",,,,Table2[[#This Row],[rxn name]]),"")</f>
        <v/>
      </c>
      <c r="L1139" s="1" t="str">
        <f>IF(Table2[[#This Row],[In GSM?]],_xlfn.TEXTBEFORE(_xlfn.TEXTAFTER(Table2[[#This Row],[rxn name]],Table2[[#This Row],[b4 FWD/REV]]&amp;"_",,,,"FWD"),"-",,,,"FWD"),"")</f>
        <v/>
      </c>
      <c r="M1139" s="1" t="str" cm="1">
        <f t="array" ref="M1139">IF(Table2[[#This Row],[In GSM?]],_xlfn.SWITCH(Table2[[#This Row],[dir]],"FWD",Table2[[#This Row],[max]],"REV",-Table2[[#This Row],[min]])/1000,"")</f>
        <v/>
      </c>
      <c r="N1139" s="1" t="str" cm="1">
        <f t="array" ref="N1139">IF(Table2[[#This Row],[In GSM?]],_xlfn.SWITCH(Table2[[#This Row],[dir]],"FWD",Table2[[#This Row],[min]],"REV",-Table2[[#This Row],[max]])/1000,"")</f>
        <v/>
      </c>
      <c r="V1139" s="5"/>
    </row>
    <row r="1140" spans="1:22" ht="17" x14ac:dyDescent="0.25">
      <c r="A1140" t="s">
        <v>2241</v>
      </c>
      <c r="B1140">
        <v>0</v>
      </c>
      <c r="C1140">
        <v>3.5933714901810601</v>
      </c>
      <c r="E1140" s="5" t="s">
        <v>898</v>
      </c>
      <c r="F1140" s="1" t="str">
        <f t="shared" si="51"/>
        <v>PROWASTE-rt5359</v>
      </c>
      <c r="G1140" s="1">
        <f t="shared" si="52"/>
        <v>0</v>
      </c>
      <c r="H1140" s="1">
        <f t="shared" si="53"/>
        <v>0</v>
      </c>
      <c r="I1140" s="1" t="b">
        <f>OR(LEFT(Table2[[#This Row],[rxn]],4)="RXN-",Table2[[#This Row],[rxn]]="BIOSYN-BIODILAERO")</f>
        <v>0</v>
      </c>
      <c r="J1140" s="1" t="str">
        <f>IF(Table2[[#This Row],[In GSM?]],_xlfn.TEXTAFTER(Table2[[#This Row],[rxn]],"RXN-",,,,"BIOMASS_RT_CLIM"),"")</f>
        <v/>
      </c>
      <c r="K1140" s="1" t="str">
        <f>IF(Table2[[#This Row],[In GSM?]],_xlfn.TEXTBEFORE(SUBSTITUTE(Table2[[#This Row],[rxn name]],"_REV-","_FWD-"),"_FWD-",,,,Table2[[#This Row],[rxn name]]),"")</f>
        <v/>
      </c>
      <c r="L1140" s="1" t="str">
        <f>IF(Table2[[#This Row],[In GSM?]],_xlfn.TEXTBEFORE(_xlfn.TEXTAFTER(Table2[[#This Row],[rxn name]],Table2[[#This Row],[b4 FWD/REV]]&amp;"_",,,,"FWD"),"-",,,,"FWD"),"")</f>
        <v/>
      </c>
      <c r="M1140" s="1" t="str" cm="1">
        <f t="array" ref="M1140">IF(Table2[[#This Row],[In GSM?]],_xlfn.SWITCH(Table2[[#This Row],[dir]],"FWD",Table2[[#This Row],[max]],"REV",-Table2[[#This Row],[min]])/1000,"")</f>
        <v/>
      </c>
      <c r="N1140" s="1" t="str" cm="1">
        <f t="array" ref="N1140">IF(Table2[[#This Row],[In GSM?]],_xlfn.SWITCH(Table2[[#This Row],[dir]],"FWD",Table2[[#This Row],[min]],"REV",-Table2[[#This Row],[max]])/1000,"")</f>
        <v/>
      </c>
      <c r="V1140" s="5"/>
    </row>
    <row r="1141" spans="1:22" ht="17" x14ac:dyDescent="0.25">
      <c r="A1141" t="s">
        <v>2242</v>
      </c>
      <c r="B1141">
        <v>0</v>
      </c>
      <c r="C1141">
        <v>6.4552758116304796</v>
      </c>
      <c r="E1141" s="5" t="s">
        <v>899</v>
      </c>
      <c r="F1141" s="1" t="str">
        <f t="shared" si="51"/>
        <v>PROWASTE-rt5360</v>
      </c>
      <c r="G1141" s="1">
        <f t="shared" si="52"/>
        <v>0</v>
      </c>
      <c r="H1141" s="1">
        <f t="shared" si="53"/>
        <v>0</v>
      </c>
      <c r="I1141" s="1" t="b">
        <f>OR(LEFT(Table2[[#This Row],[rxn]],4)="RXN-",Table2[[#This Row],[rxn]]="BIOSYN-BIODILAERO")</f>
        <v>0</v>
      </c>
      <c r="J1141" s="1" t="str">
        <f>IF(Table2[[#This Row],[In GSM?]],_xlfn.TEXTAFTER(Table2[[#This Row],[rxn]],"RXN-",,,,"BIOMASS_RT_CLIM"),"")</f>
        <v/>
      </c>
      <c r="K1141" s="1" t="str">
        <f>IF(Table2[[#This Row],[In GSM?]],_xlfn.TEXTBEFORE(SUBSTITUTE(Table2[[#This Row],[rxn name]],"_REV-","_FWD-"),"_FWD-",,,,Table2[[#This Row],[rxn name]]),"")</f>
        <v/>
      </c>
      <c r="L1141" s="1" t="str">
        <f>IF(Table2[[#This Row],[In GSM?]],_xlfn.TEXTBEFORE(_xlfn.TEXTAFTER(Table2[[#This Row],[rxn name]],Table2[[#This Row],[b4 FWD/REV]]&amp;"_",,,,"FWD"),"-",,,,"FWD"),"")</f>
        <v/>
      </c>
      <c r="M1141" s="1" t="str" cm="1">
        <f t="array" ref="M1141">IF(Table2[[#This Row],[In GSM?]],_xlfn.SWITCH(Table2[[#This Row],[dir]],"FWD",Table2[[#This Row],[max]],"REV",-Table2[[#This Row],[min]])/1000,"")</f>
        <v/>
      </c>
      <c r="N1141" s="1" t="str" cm="1">
        <f t="array" ref="N1141">IF(Table2[[#This Row],[In GSM?]],_xlfn.SWITCH(Table2[[#This Row],[dir]],"FWD",Table2[[#This Row],[min]],"REV",-Table2[[#This Row],[max]])/1000,"")</f>
        <v/>
      </c>
      <c r="V1141" s="5"/>
    </row>
    <row r="1142" spans="1:22" ht="17" x14ac:dyDescent="0.25">
      <c r="A1142" t="s">
        <v>2243</v>
      </c>
      <c r="B1142">
        <v>0</v>
      </c>
      <c r="C1142">
        <v>6.4552758116304796</v>
      </c>
      <c r="E1142" s="5" t="s">
        <v>900</v>
      </c>
      <c r="F1142" s="1" t="str">
        <f t="shared" si="51"/>
        <v>PROWASTE-rt5361</v>
      </c>
      <c r="G1142" s="1">
        <f t="shared" si="52"/>
        <v>0</v>
      </c>
      <c r="H1142" s="1">
        <f t="shared" si="53"/>
        <v>0</v>
      </c>
      <c r="I1142" s="1" t="b">
        <f>OR(LEFT(Table2[[#This Row],[rxn]],4)="RXN-",Table2[[#This Row],[rxn]]="BIOSYN-BIODILAERO")</f>
        <v>0</v>
      </c>
      <c r="J1142" s="1" t="str">
        <f>IF(Table2[[#This Row],[In GSM?]],_xlfn.TEXTAFTER(Table2[[#This Row],[rxn]],"RXN-",,,,"BIOMASS_RT_CLIM"),"")</f>
        <v/>
      </c>
      <c r="K1142" s="1" t="str">
        <f>IF(Table2[[#This Row],[In GSM?]],_xlfn.TEXTBEFORE(SUBSTITUTE(Table2[[#This Row],[rxn name]],"_REV-","_FWD-"),"_FWD-",,,,Table2[[#This Row],[rxn name]]),"")</f>
        <v/>
      </c>
      <c r="L1142" s="1" t="str">
        <f>IF(Table2[[#This Row],[In GSM?]],_xlfn.TEXTBEFORE(_xlfn.TEXTAFTER(Table2[[#This Row],[rxn name]],Table2[[#This Row],[b4 FWD/REV]]&amp;"_",,,,"FWD"),"-",,,,"FWD"),"")</f>
        <v/>
      </c>
      <c r="M1142" s="1" t="str" cm="1">
        <f t="array" ref="M1142">IF(Table2[[#This Row],[In GSM?]],_xlfn.SWITCH(Table2[[#This Row],[dir]],"FWD",Table2[[#This Row],[max]],"REV",-Table2[[#This Row],[min]])/1000,"")</f>
        <v/>
      </c>
      <c r="N1142" s="1" t="str" cm="1">
        <f t="array" ref="N1142">IF(Table2[[#This Row],[In GSM?]],_xlfn.SWITCH(Table2[[#This Row],[dir]],"FWD",Table2[[#This Row],[min]],"REV",-Table2[[#This Row],[max]])/1000,"")</f>
        <v/>
      </c>
      <c r="V1142" s="5"/>
    </row>
    <row r="1143" spans="1:22" ht="17" x14ac:dyDescent="0.25">
      <c r="A1143" t="s">
        <v>2244</v>
      </c>
      <c r="B1143">
        <v>0</v>
      </c>
      <c r="C1143">
        <v>0</v>
      </c>
      <c r="E1143" s="5" t="s">
        <v>901</v>
      </c>
      <c r="F1143" s="1" t="str">
        <f t="shared" si="51"/>
        <v>PROWASTE-rt5363</v>
      </c>
      <c r="G1143" s="1">
        <f t="shared" si="52"/>
        <v>0</v>
      </c>
      <c r="H1143" s="1">
        <f t="shared" si="53"/>
        <v>0</v>
      </c>
      <c r="I1143" s="1" t="b">
        <f>OR(LEFT(Table2[[#This Row],[rxn]],4)="RXN-",Table2[[#This Row],[rxn]]="BIOSYN-BIODILAERO")</f>
        <v>0</v>
      </c>
      <c r="J1143" s="1" t="str">
        <f>IF(Table2[[#This Row],[In GSM?]],_xlfn.TEXTAFTER(Table2[[#This Row],[rxn]],"RXN-",,,,"BIOMASS_RT_CLIM"),"")</f>
        <v/>
      </c>
      <c r="K1143" s="1" t="str">
        <f>IF(Table2[[#This Row],[In GSM?]],_xlfn.TEXTBEFORE(SUBSTITUTE(Table2[[#This Row],[rxn name]],"_REV-","_FWD-"),"_FWD-",,,,Table2[[#This Row],[rxn name]]),"")</f>
        <v/>
      </c>
      <c r="L1143" s="1" t="str">
        <f>IF(Table2[[#This Row],[In GSM?]],_xlfn.TEXTBEFORE(_xlfn.TEXTAFTER(Table2[[#This Row],[rxn name]],Table2[[#This Row],[b4 FWD/REV]]&amp;"_",,,,"FWD"),"-",,,,"FWD"),"")</f>
        <v/>
      </c>
      <c r="M1143" s="1" t="str" cm="1">
        <f t="array" ref="M1143">IF(Table2[[#This Row],[In GSM?]],_xlfn.SWITCH(Table2[[#This Row],[dir]],"FWD",Table2[[#This Row],[max]],"REV",-Table2[[#This Row],[min]])/1000,"")</f>
        <v/>
      </c>
      <c r="N1143" s="1" t="str" cm="1">
        <f t="array" ref="N1143">IF(Table2[[#This Row],[In GSM?]],_xlfn.SWITCH(Table2[[#This Row],[dir]],"FWD",Table2[[#This Row],[min]],"REV",-Table2[[#This Row],[max]])/1000,"")</f>
        <v/>
      </c>
      <c r="V1143" s="5"/>
    </row>
    <row r="1144" spans="1:22" ht="17" x14ac:dyDescent="0.25">
      <c r="A1144" t="s">
        <v>2245</v>
      </c>
      <c r="B1144">
        <v>-15.494221594508</v>
      </c>
      <c r="C1144">
        <v>0</v>
      </c>
      <c r="E1144" s="5" t="s">
        <v>902</v>
      </c>
      <c r="F1144" s="1" t="str">
        <f t="shared" si="51"/>
        <v>PROWASTE-rt5365</v>
      </c>
      <c r="G1144" s="1">
        <f t="shared" si="52"/>
        <v>0</v>
      </c>
      <c r="H1144" s="1">
        <f t="shared" si="53"/>
        <v>0</v>
      </c>
      <c r="I1144" s="1" t="b">
        <f>OR(LEFT(Table2[[#This Row],[rxn]],4)="RXN-",Table2[[#This Row],[rxn]]="BIOSYN-BIODILAERO")</f>
        <v>0</v>
      </c>
      <c r="J1144" s="1" t="str">
        <f>IF(Table2[[#This Row],[In GSM?]],_xlfn.TEXTAFTER(Table2[[#This Row],[rxn]],"RXN-",,,,"BIOMASS_RT_CLIM"),"")</f>
        <v/>
      </c>
      <c r="K1144" s="1" t="str">
        <f>IF(Table2[[#This Row],[In GSM?]],_xlfn.TEXTBEFORE(SUBSTITUTE(Table2[[#This Row],[rxn name]],"_REV-","_FWD-"),"_FWD-",,,,Table2[[#This Row],[rxn name]]),"")</f>
        <v/>
      </c>
      <c r="L1144" s="1" t="str">
        <f>IF(Table2[[#This Row],[In GSM?]],_xlfn.TEXTBEFORE(_xlfn.TEXTAFTER(Table2[[#This Row],[rxn name]],Table2[[#This Row],[b4 FWD/REV]]&amp;"_",,,,"FWD"),"-",,,,"FWD"),"")</f>
        <v/>
      </c>
      <c r="M1144" s="1" t="str" cm="1">
        <f t="array" ref="M1144">IF(Table2[[#This Row],[In GSM?]],_xlfn.SWITCH(Table2[[#This Row],[dir]],"FWD",Table2[[#This Row],[max]],"REV",-Table2[[#This Row],[min]])/1000,"")</f>
        <v/>
      </c>
      <c r="N1144" s="1" t="str" cm="1">
        <f t="array" ref="N1144">IF(Table2[[#This Row],[In GSM?]],_xlfn.SWITCH(Table2[[#This Row],[dir]],"FWD",Table2[[#This Row],[min]],"REV",-Table2[[#This Row],[max]])/1000,"")</f>
        <v/>
      </c>
      <c r="V1144" s="5"/>
    </row>
    <row r="1145" spans="1:22" ht="17" x14ac:dyDescent="0.25">
      <c r="A1145" t="s">
        <v>2246</v>
      </c>
      <c r="B1145">
        <v>-25.419658908298398</v>
      </c>
      <c r="C1145">
        <v>-0.97941456465772103</v>
      </c>
      <c r="E1145" s="5" t="s">
        <v>903</v>
      </c>
      <c r="F1145" s="1" t="str">
        <f t="shared" si="51"/>
        <v>PROWASTE-rt5371</v>
      </c>
      <c r="G1145" s="1">
        <f t="shared" si="52"/>
        <v>0</v>
      </c>
      <c r="H1145" s="1">
        <f t="shared" si="53"/>
        <v>0</v>
      </c>
      <c r="I1145" s="1" t="b">
        <f>OR(LEFT(Table2[[#This Row],[rxn]],4)="RXN-",Table2[[#This Row],[rxn]]="BIOSYN-BIODILAERO")</f>
        <v>0</v>
      </c>
      <c r="J1145" s="1" t="str">
        <f>IF(Table2[[#This Row],[In GSM?]],_xlfn.TEXTAFTER(Table2[[#This Row],[rxn]],"RXN-",,,,"BIOMASS_RT_CLIM"),"")</f>
        <v/>
      </c>
      <c r="K1145" s="1" t="str">
        <f>IF(Table2[[#This Row],[In GSM?]],_xlfn.TEXTBEFORE(SUBSTITUTE(Table2[[#This Row],[rxn name]],"_REV-","_FWD-"),"_FWD-",,,,Table2[[#This Row],[rxn name]]),"")</f>
        <v/>
      </c>
      <c r="L1145" s="1" t="str">
        <f>IF(Table2[[#This Row],[In GSM?]],_xlfn.TEXTBEFORE(_xlfn.TEXTAFTER(Table2[[#This Row],[rxn name]],Table2[[#This Row],[b4 FWD/REV]]&amp;"_",,,,"FWD"),"-",,,,"FWD"),"")</f>
        <v/>
      </c>
      <c r="M1145" s="1" t="str" cm="1">
        <f t="array" ref="M1145">IF(Table2[[#This Row],[In GSM?]],_xlfn.SWITCH(Table2[[#This Row],[dir]],"FWD",Table2[[#This Row],[max]],"REV",-Table2[[#This Row],[min]])/1000,"")</f>
        <v/>
      </c>
      <c r="N1145" s="1" t="str" cm="1">
        <f t="array" ref="N1145">IF(Table2[[#This Row],[In GSM?]],_xlfn.SWITCH(Table2[[#This Row],[dir]],"FWD",Table2[[#This Row],[min]],"REV",-Table2[[#This Row],[max]])/1000,"")</f>
        <v/>
      </c>
      <c r="V1145" s="5"/>
    </row>
    <row r="1146" spans="1:22" ht="17" x14ac:dyDescent="0.25">
      <c r="A1146" t="s">
        <v>2247</v>
      </c>
      <c r="B1146">
        <v>0</v>
      </c>
      <c r="C1146">
        <v>0.91314192631840496</v>
      </c>
      <c r="E1146" s="5" t="s">
        <v>904</v>
      </c>
      <c r="F1146" s="1" t="str">
        <f t="shared" si="51"/>
        <v>PROWASTE-rt5389</v>
      </c>
      <c r="G1146" s="1">
        <f t="shared" si="52"/>
        <v>0</v>
      </c>
      <c r="H1146" s="1">
        <f t="shared" si="53"/>
        <v>0</v>
      </c>
      <c r="I1146" s="1" t="b">
        <f>OR(LEFT(Table2[[#This Row],[rxn]],4)="RXN-",Table2[[#This Row],[rxn]]="BIOSYN-BIODILAERO")</f>
        <v>0</v>
      </c>
      <c r="J1146" s="1" t="str">
        <f>IF(Table2[[#This Row],[In GSM?]],_xlfn.TEXTAFTER(Table2[[#This Row],[rxn]],"RXN-",,,,"BIOMASS_RT_CLIM"),"")</f>
        <v/>
      </c>
      <c r="K1146" s="1" t="str">
        <f>IF(Table2[[#This Row],[In GSM?]],_xlfn.TEXTBEFORE(SUBSTITUTE(Table2[[#This Row],[rxn name]],"_REV-","_FWD-"),"_FWD-",,,,Table2[[#This Row],[rxn name]]),"")</f>
        <v/>
      </c>
      <c r="L1146" s="1" t="str">
        <f>IF(Table2[[#This Row],[In GSM?]],_xlfn.TEXTBEFORE(_xlfn.TEXTAFTER(Table2[[#This Row],[rxn name]],Table2[[#This Row],[b4 FWD/REV]]&amp;"_",,,,"FWD"),"-",,,,"FWD"),"")</f>
        <v/>
      </c>
      <c r="M1146" s="1" t="str" cm="1">
        <f t="array" ref="M1146">IF(Table2[[#This Row],[In GSM?]],_xlfn.SWITCH(Table2[[#This Row],[dir]],"FWD",Table2[[#This Row],[max]],"REV",-Table2[[#This Row],[min]])/1000,"")</f>
        <v/>
      </c>
      <c r="N1146" s="1" t="str" cm="1">
        <f t="array" ref="N1146">IF(Table2[[#This Row],[In GSM?]],_xlfn.SWITCH(Table2[[#This Row],[dir]],"FWD",Table2[[#This Row],[min]],"REV",-Table2[[#This Row],[max]])/1000,"")</f>
        <v/>
      </c>
      <c r="V1146" s="5"/>
    </row>
    <row r="1147" spans="1:22" ht="17" x14ac:dyDescent="0.25">
      <c r="A1147" t="s">
        <v>2248</v>
      </c>
      <c r="B1147">
        <v>0</v>
      </c>
      <c r="C1147">
        <v>0.898485002781511</v>
      </c>
      <c r="E1147" s="5" t="s">
        <v>905</v>
      </c>
      <c r="F1147" s="1" t="str">
        <f t="shared" si="51"/>
        <v>PROWASTE-rt5391</v>
      </c>
      <c r="G1147" s="1">
        <f t="shared" si="52"/>
        <v>0</v>
      </c>
      <c r="H1147" s="1">
        <f t="shared" si="53"/>
        <v>0</v>
      </c>
      <c r="I1147" s="1" t="b">
        <f>OR(LEFT(Table2[[#This Row],[rxn]],4)="RXN-",Table2[[#This Row],[rxn]]="BIOSYN-BIODILAERO")</f>
        <v>0</v>
      </c>
      <c r="J1147" s="1" t="str">
        <f>IF(Table2[[#This Row],[In GSM?]],_xlfn.TEXTAFTER(Table2[[#This Row],[rxn]],"RXN-",,,,"BIOMASS_RT_CLIM"),"")</f>
        <v/>
      </c>
      <c r="K1147" s="1" t="str">
        <f>IF(Table2[[#This Row],[In GSM?]],_xlfn.TEXTBEFORE(SUBSTITUTE(Table2[[#This Row],[rxn name]],"_REV-","_FWD-"),"_FWD-",,,,Table2[[#This Row],[rxn name]]),"")</f>
        <v/>
      </c>
      <c r="L1147" s="1" t="str">
        <f>IF(Table2[[#This Row],[In GSM?]],_xlfn.TEXTBEFORE(_xlfn.TEXTAFTER(Table2[[#This Row],[rxn name]],Table2[[#This Row],[b4 FWD/REV]]&amp;"_",,,,"FWD"),"-",,,,"FWD"),"")</f>
        <v/>
      </c>
      <c r="M1147" s="1" t="str" cm="1">
        <f t="array" ref="M1147">IF(Table2[[#This Row],[In GSM?]],_xlfn.SWITCH(Table2[[#This Row],[dir]],"FWD",Table2[[#This Row],[max]],"REV",-Table2[[#This Row],[min]])/1000,"")</f>
        <v/>
      </c>
      <c r="N1147" s="1" t="str" cm="1">
        <f t="array" ref="N1147">IF(Table2[[#This Row],[In GSM?]],_xlfn.SWITCH(Table2[[#This Row],[dir]],"FWD",Table2[[#This Row],[min]],"REV",-Table2[[#This Row],[max]])/1000,"")</f>
        <v/>
      </c>
      <c r="V1147" s="5"/>
    </row>
    <row r="1148" spans="1:22" ht="17" x14ac:dyDescent="0.25">
      <c r="A1148" t="s">
        <v>2249</v>
      </c>
      <c r="B1148">
        <v>2.5070000000000001E-3</v>
      </c>
      <c r="C1148">
        <v>2.5070000000000001E-3</v>
      </c>
      <c r="E1148" s="5" t="s">
        <v>906</v>
      </c>
      <c r="F1148" s="1" t="str">
        <f t="shared" si="51"/>
        <v>PROWASTE-rt5395</v>
      </c>
      <c r="G1148" s="1">
        <f t="shared" si="52"/>
        <v>0</v>
      </c>
      <c r="H1148" s="1">
        <f t="shared" si="53"/>
        <v>0</v>
      </c>
      <c r="I1148" s="1" t="b">
        <f>OR(LEFT(Table2[[#This Row],[rxn]],4)="RXN-",Table2[[#This Row],[rxn]]="BIOSYN-BIODILAERO")</f>
        <v>0</v>
      </c>
      <c r="J1148" s="1" t="str">
        <f>IF(Table2[[#This Row],[In GSM?]],_xlfn.TEXTAFTER(Table2[[#This Row],[rxn]],"RXN-",,,,"BIOMASS_RT_CLIM"),"")</f>
        <v/>
      </c>
      <c r="K1148" s="1" t="str">
        <f>IF(Table2[[#This Row],[In GSM?]],_xlfn.TEXTBEFORE(SUBSTITUTE(Table2[[#This Row],[rxn name]],"_REV-","_FWD-"),"_FWD-",,,,Table2[[#This Row],[rxn name]]),"")</f>
        <v/>
      </c>
      <c r="L1148" s="1" t="str">
        <f>IF(Table2[[#This Row],[In GSM?]],_xlfn.TEXTBEFORE(_xlfn.TEXTAFTER(Table2[[#This Row],[rxn name]],Table2[[#This Row],[b4 FWD/REV]]&amp;"_",,,,"FWD"),"-",,,,"FWD"),"")</f>
        <v/>
      </c>
      <c r="M1148" s="1" t="str" cm="1">
        <f t="array" ref="M1148">IF(Table2[[#This Row],[In GSM?]],_xlfn.SWITCH(Table2[[#This Row],[dir]],"FWD",Table2[[#This Row],[max]],"REV",-Table2[[#This Row],[min]])/1000,"")</f>
        <v/>
      </c>
      <c r="N1148" s="1" t="str" cm="1">
        <f t="array" ref="N1148">IF(Table2[[#This Row],[In GSM?]],_xlfn.SWITCH(Table2[[#This Row],[dir]],"FWD",Table2[[#This Row],[min]],"REV",-Table2[[#This Row],[max]])/1000,"")</f>
        <v/>
      </c>
      <c r="V1148" s="5"/>
    </row>
    <row r="1149" spans="1:22" ht="17" x14ac:dyDescent="0.25">
      <c r="A1149" t="s">
        <v>2250</v>
      </c>
      <c r="B1149">
        <v>0</v>
      </c>
      <c r="C1149">
        <v>0</v>
      </c>
      <c r="E1149" s="5" t="s">
        <v>907</v>
      </c>
      <c r="F1149" s="1" t="str">
        <f t="shared" si="51"/>
        <v>PROWASTE-rt5398</v>
      </c>
      <c r="G1149" s="1">
        <f t="shared" si="52"/>
        <v>0</v>
      </c>
      <c r="H1149" s="1">
        <f t="shared" si="53"/>
        <v>0</v>
      </c>
      <c r="I1149" s="1" t="b">
        <f>OR(LEFT(Table2[[#This Row],[rxn]],4)="RXN-",Table2[[#This Row],[rxn]]="BIOSYN-BIODILAERO")</f>
        <v>0</v>
      </c>
      <c r="J1149" s="1" t="str">
        <f>IF(Table2[[#This Row],[In GSM?]],_xlfn.TEXTAFTER(Table2[[#This Row],[rxn]],"RXN-",,,,"BIOMASS_RT_CLIM"),"")</f>
        <v/>
      </c>
      <c r="K1149" s="1" t="str">
        <f>IF(Table2[[#This Row],[In GSM?]],_xlfn.TEXTBEFORE(SUBSTITUTE(Table2[[#This Row],[rxn name]],"_REV-","_FWD-"),"_FWD-",,,,Table2[[#This Row],[rxn name]]),"")</f>
        <v/>
      </c>
      <c r="L1149" s="1" t="str">
        <f>IF(Table2[[#This Row],[In GSM?]],_xlfn.TEXTBEFORE(_xlfn.TEXTAFTER(Table2[[#This Row],[rxn name]],Table2[[#This Row],[b4 FWD/REV]]&amp;"_",,,,"FWD"),"-",,,,"FWD"),"")</f>
        <v/>
      </c>
      <c r="M1149" s="1" t="str" cm="1">
        <f t="array" ref="M1149">IF(Table2[[#This Row],[In GSM?]],_xlfn.SWITCH(Table2[[#This Row],[dir]],"FWD",Table2[[#This Row],[max]],"REV",-Table2[[#This Row],[min]])/1000,"")</f>
        <v/>
      </c>
      <c r="N1149" s="1" t="str" cm="1">
        <f t="array" ref="N1149">IF(Table2[[#This Row],[In GSM?]],_xlfn.SWITCH(Table2[[#This Row],[dir]],"FWD",Table2[[#This Row],[min]],"REV",-Table2[[#This Row],[max]])/1000,"")</f>
        <v/>
      </c>
      <c r="V1149" s="5"/>
    </row>
    <row r="1150" spans="1:22" ht="17" x14ac:dyDescent="0.25">
      <c r="A1150" t="s">
        <v>2251</v>
      </c>
      <c r="B1150">
        <v>-2.0711028669082401</v>
      </c>
      <c r="C1150">
        <v>0</v>
      </c>
      <c r="E1150" s="5" t="s">
        <v>908</v>
      </c>
      <c r="F1150" s="1" t="str">
        <f t="shared" si="51"/>
        <v>PROWASTE-rt5402</v>
      </c>
      <c r="G1150" s="1">
        <f t="shared" si="52"/>
        <v>0</v>
      </c>
      <c r="H1150" s="1">
        <f t="shared" si="53"/>
        <v>0</v>
      </c>
      <c r="I1150" s="1" t="b">
        <f>OR(LEFT(Table2[[#This Row],[rxn]],4)="RXN-",Table2[[#This Row],[rxn]]="BIOSYN-BIODILAERO")</f>
        <v>0</v>
      </c>
      <c r="J1150" s="1" t="str">
        <f>IF(Table2[[#This Row],[In GSM?]],_xlfn.TEXTAFTER(Table2[[#This Row],[rxn]],"RXN-",,,,"BIOMASS_RT_CLIM"),"")</f>
        <v/>
      </c>
      <c r="K1150" s="1" t="str">
        <f>IF(Table2[[#This Row],[In GSM?]],_xlfn.TEXTBEFORE(SUBSTITUTE(Table2[[#This Row],[rxn name]],"_REV-","_FWD-"),"_FWD-",,,,Table2[[#This Row],[rxn name]]),"")</f>
        <v/>
      </c>
      <c r="L1150" s="1" t="str">
        <f>IF(Table2[[#This Row],[In GSM?]],_xlfn.TEXTBEFORE(_xlfn.TEXTAFTER(Table2[[#This Row],[rxn name]],Table2[[#This Row],[b4 FWD/REV]]&amp;"_",,,,"FWD"),"-",,,,"FWD"),"")</f>
        <v/>
      </c>
      <c r="M1150" s="1" t="str" cm="1">
        <f t="array" ref="M1150">IF(Table2[[#This Row],[In GSM?]],_xlfn.SWITCH(Table2[[#This Row],[dir]],"FWD",Table2[[#This Row],[max]],"REV",-Table2[[#This Row],[min]])/1000,"")</f>
        <v/>
      </c>
      <c r="N1150" s="1" t="str" cm="1">
        <f t="array" ref="N1150">IF(Table2[[#This Row],[In GSM?]],_xlfn.SWITCH(Table2[[#This Row],[dir]],"FWD",Table2[[#This Row],[min]],"REV",-Table2[[#This Row],[max]])/1000,"")</f>
        <v/>
      </c>
      <c r="V1150" s="5"/>
    </row>
    <row r="1151" spans="1:22" ht="17" x14ac:dyDescent="0.25">
      <c r="A1151" t="s">
        <v>2252</v>
      </c>
      <c r="B1151">
        <v>0</v>
      </c>
      <c r="C1151">
        <v>0</v>
      </c>
      <c r="E1151" s="5" t="s">
        <v>909</v>
      </c>
      <c r="F1151" s="1" t="str">
        <f t="shared" si="51"/>
        <v>PROWASTE-rt5403</v>
      </c>
      <c r="G1151" s="1">
        <f t="shared" si="52"/>
        <v>0</v>
      </c>
      <c r="H1151" s="1">
        <f t="shared" si="53"/>
        <v>0</v>
      </c>
      <c r="I1151" s="1" t="b">
        <f>OR(LEFT(Table2[[#This Row],[rxn]],4)="RXN-",Table2[[#This Row],[rxn]]="BIOSYN-BIODILAERO")</f>
        <v>0</v>
      </c>
      <c r="J1151" s="1" t="str">
        <f>IF(Table2[[#This Row],[In GSM?]],_xlfn.TEXTAFTER(Table2[[#This Row],[rxn]],"RXN-",,,,"BIOMASS_RT_CLIM"),"")</f>
        <v/>
      </c>
      <c r="K1151" s="1" t="str">
        <f>IF(Table2[[#This Row],[In GSM?]],_xlfn.TEXTBEFORE(SUBSTITUTE(Table2[[#This Row],[rxn name]],"_REV-","_FWD-"),"_FWD-",,,,Table2[[#This Row],[rxn name]]),"")</f>
        <v/>
      </c>
      <c r="L1151" s="1" t="str">
        <f>IF(Table2[[#This Row],[In GSM?]],_xlfn.TEXTBEFORE(_xlfn.TEXTAFTER(Table2[[#This Row],[rxn name]],Table2[[#This Row],[b4 FWD/REV]]&amp;"_",,,,"FWD"),"-",,,,"FWD"),"")</f>
        <v/>
      </c>
      <c r="M1151" s="1" t="str" cm="1">
        <f t="array" ref="M1151">IF(Table2[[#This Row],[In GSM?]],_xlfn.SWITCH(Table2[[#This Row],[dir]],"FWD",Table2[[#This Row],[max]],"REV",-Table2[[#This Row],[min]])/1000,"")</f>
        <v/>
      </c>
      <c r="N1151" s="1" t="str" cm="1">
        <f t="array" ref="N1151">IF(Table2[[#This Row],[In GSM?]],_xlfn.SWITCH(Table2[[#This Row],[dir]],"FWD",Table2[[#This Row],[min]],"REV",-Table2[[#This Row],[max]])/1000,"")</f>
        <v/>
      </c>
      <c r="V1151" s="5"/>
    </row>
    <row r="1152" spans="1:22" ht="17" x14ac:dyDescent="0.25">
      <c r="A1152" t="s">
        <v>2253</v>
      </c>
      <c r="B1152">
        <v>0</v>
      </c>
      <c r="C1152">
        <v>0</v>
      </c>
      <c r="E1152" s="5" t="s">
        <v>910</v>
      </c>
      <c r="F1152" s="1" t="str">
        <f t="shared" si="51"/>
        <v>PROWASTE-rt5407</v>
      </c>
      <c r="G1152" s="1">
        <f t="shared" si="52"/>
        <v>0</v>
      </c>
      <c r="H1152" s="1">
        <f t="shared" si="53"/>
        <v>0</v>
      </c>
      <c r="I1152" s="1" t="b">
        <f>OR(LEFT(Table2[[#This Row],[rxn]],4)="RXN-",Table2[[#This Row],[rxn]]="BIOSYN-BIODILAERO")</f>
        <v>0</v>
      </c>
      <c r="J1152" s="1" t="str">
        <f>IF(Table2[[#This Row],[In GSM?]],_xlfn.TEXTAFTER(Table2[[#This Row],[rxn]],"RXN-",,,,"BIOMASS_RT_CLIM"),"")</f>
        <v/>
      </c>
      <c r="K1152" s="1" t="str">
        <f>IF(Table2[[#This Row],[In GSM?]],_xlfn.TEXTBEFORE(SUBSTITUTE(Table2[[#This Row],[rxn name]],"_REV-","_FWD-"),"_FWD-",,,,Table2[[#This Row],[rxn name]]),"")</f>
        <v/>
      </c>
      <c r="L1152" s="1" t="str">
        <f>IF(Table2[[#This Row],[In GSM?]],_xlfn.TEXTBEFORE(_xlfn.TEXTAFTER(Table2[[#This Row],[rxn name]],Table2[[#This Row],[b4 FWD/REV]]&amp;"_",,,,"FWD"),"-",,,,"FWD"),"")</f>
        <v/>
      </c>
      <c r="M1152" s="1" t="str" cm="1">
        <f t="array" ref="M1152">IF(Table2[[#This Row],[In GSM?]],_xlfn.SWITCH(Table2[[#This Row],[dir]],"FWD",Table2[[#This Row],[max]],"REV",-Table2[[#This Row],[min]])/1000,"")</f>
        <v/>
      </c>
      <c r="N1152" s="1" t="str" cm="1">
        <f t="array" ref="N1152">IF(Table2[[#This Row],[In GSM?]],_xlfn.SWITCH(Table2[[#This Row],[dir]],"FWD",Table2[[#This Row],[min]],"REV",-Table2[[#This Row],[max]])/1000,"")</f>
        <v/>
      </c>
      <c r="V1152" s="5"/>
    </row>
    <row r="1153" spans="1:22" ht="17" x14ac:dyDescent="0.25">
      <c r="A1153" t="s">
        <v>2254</v>
      </c>
      <c r="B1153">
        <v>0</v>
      </c>
      <c r="C1153">
        <v>0</v>
      </c>
      <c r="E1153" s="5" t="s">
        <v>911</v>
      </c>
      <c r="F1153" s="1" t="str">
        <f t="shared" si="51"/>
        <v>PROWASTE-rt5416</v>
      </c>
      <c r="G1153" s="1">
        <f t="shared" si="52"/>
        <v>0</v>
      </c>
      <c r="H1153" s="1">
        <f t="shared" si="53"/>
        <v>0</v>
      </c>
      <c r="I1153" s="1" t="b">
        <f>OR(LEFT(Table2[[#This Row],[rxn]],4)="RXN-",Table2[[#This Row],[rxn]]="BIOSYN-BIODILAERO")</f>
        <v>0</v>
      </c>
      <c r="J1153" s="1" t="str">
        <f>IF(Table2[[#This Row],[In GSM?]],_xlfn.TEXTAFTER(Table2[[#This Row],[rxn]],"RXN-",,,,"BIOMASS_RT_CLIM"),"")</f>
        <v/>
      </c>
      <c r="K1153" s="1" t="str">
        <f>IF(Table2[[#This Row],[In GSM?]],_xlfn.TEXTBEFORE(SUBSTITUTE(Table2[[#This Row],[rxn name]],"_REV-","_FWD-"),"_FWD-",,,,Table2[[#This Row],[rxn name]]),"")</f>
        <v/>
      </c>
      <c r="L1153" s="1" t="str">
        <f>IF(Table2[[#This Row],[In GSM?]],_xlfn.TEXTBEFORE(_xlfn.TEXTAFTER(Table2[[#This Row],[rxn name]],Table2[[#This Row],[b4 FWD/REV]]&amp;"_",,,,"FWD"),"-",,,,"FWD"),"")</f>
        <v/>
      </c>
      <c r="M1153" s="1" t="str" cm="1">
        <f t="array" ref="M1153">IF(Table2[[#This Row],[In GSM?]],_xlfn.SWITCH(Table2[[#This Row],[dir]],"FWD",Table2[[#This Row],[max]],"REV",-Table2[[#This Row],[min]])/1000,"")</f>
        <v/>
      </c>
      <c r="N1153" s="1" t="str" cm="1">
        <f t="array" ref="N1153">IF(Table2[[#This Row],[In GSM?]],_xlfn.SWITCH(Table2[[#This Row],[dir]],"FWD",Table2[[#This Row],[min]],"REV",-Table2[[#This Row],[max]])/1000,"")</f>
        <v/>
      </c>
      <c r="V1153" s="5"/>
    </row>
    <row r="1154" spans="1:22" ht="17" x14ac:dyDescent="0.25">
      <c r="A1154" t="s">
        <v>2255</v>
      </c>
      <c r="B1154">
        <v>0</v>
      </c>
      <c r="C1154">
        <v>0</v>
      </c>
      <c r="E1154" s="5" t="s">
        <v>912</v>
      </c>
      <c r="F1154" s="1" t="str">
        <f t="shared" ref="F1154:F1217" si="54">_xlfn.TEXTBEFORE(E1154," ")</f>
        <v>PROWASTE-rt5418</v>
      </c>
      <c r="G1154" s="1">
        <f t="shared" ref="G1154:G1217" si="55">_xlfn.NUMBERVALUE(SUBSTITUTE(_xlfn.TEXTBEFORE(_xlfn.TEXTAFTER(E1154," ")," ",-1)," ",""))</f>
        <v>0</v>
      </c>
      <c r="H1154" s="1">
        <f t="shared" ref="H1154:H1217" si="56">_xlfn.NUMBERVALUE(_xlfn.TEXTAFTER(E1154," ",-1))</f>
        <v>0</v>
      </c>
      <c r="I1154" s="1" t="b">
        <f>OR(LEFT(Table2[[#This Row],[rxn]],4)="RXN-",Table2[[#This Row],[rxn]]="BIOSYN-BIODILAERO")</f>
        <v>0</v>
      </c>
      <c r="J1154" s="1" t="str">
        <f>IF(Table2[[#This Row],[In GSM?]],_xlfn.TEXTAFTER(Table2[[#This Row],[rxn]],"RXN-",,,,"BIOMASS_RT_CLIM"),"")</f>
        <v/>
      </c>
      <c r="K1154" s="1" t="str">
        <f>IF(Table2[[#This Row],[In GSM?]],_xlfn.TEXTBEFORE(SUBSTITUTE(Table2[[#This Row],[rxn name]],"_REV-","_FWD-"),"_FWD-",,,,Table2[[#This Row],[rxn name]]),"")</f>
        <v/>
      </c>
      <c r="L1154" s="1" t="str">
        <f>IF(Table2[[#This Row],[In GSM?]],_xlfn.TEXTBEFORE(_xlfn.TEXTAFTER(Table2[[#This Row],[rxn name]],Table2[[#This Row],[b4 FWD/REV]]&amp;"_",,,,"FWD"),"-",,,,"FWD"),"")</f>
        <v/>
      </c>
      <c r="M1154" s="1" t="str" cm="1">
        <f t="array" ref="M1154">IF(Table2[[#This Row],[In GSM?]],_xlfn.SWITCH(Table2[[#This Row],[dir]],"FWD",Table2[[#This Row],[max]],"REV",-Table2[[#This Row],[min]])/1000,"")</f>
        <v/>
      </c>
      <c r="N1154" s="1" t="str" cm="1">
        <f t="array" ref="N1154">IF(Table2[[#This Row],[In GSM?]],_xlfn.SWITCH(Table2[[#This Row],[dir]],"FWD",Table2[[#This Row],[min]],"REV",-Table2[[#This Row],[max]])/1000,"")</f>
        <v/>
      </c>
      <c r="V1154" s="5"/>
    </row>
    <row r="1155" spans="1:22" ht="17" x14ac:dyDescent="0.25">
      <c r="A1155" t="s">
        <v>2256</v>
      </c>
      <c r="B1155">
        <v>0</v>
      </c>
      <c r="C1155">
        <v>0</v>
      </c>
      <c r="E1155" s="5" t="s">
        <v>913</v>
      </c>
      <c r="F1155" s="1" t="str">
        <f t="shared" si="54"/>
        <v>PROWASTE-rt5429</v>
      </c>
      <c r="G1155" s="1">
        <f t="shared" si="55"/>
        <v>0</v>
      </c>
      <c r="H1155" s="1">
        <f t="shared" si="56"/>
        <v>0</v>
      </c>
      <c r="I1155" s="1" t="b">
        <f>OR(LEFT(Table2[[#This Row],[rxn]],4)="RXN-",Table2[[#This Row],[rxn]]="BIOSYN-BIODILAERO")</f>
        <v>0</v>
      </c>
      <c r="J1155" s="1" t="str">
        <f>IF(Table2[[#This Row],[In GSM?]],_xlfn.TEXTAFTER(Table2[[#This Row],[rxn]],"RXN-",,,,"BIOMASS_RT_CLIM"),"")</f>
        <v/>
      </c>
      <c r="K1155" s="1" t="str">
        <f>IF(Table2[[#This Row],[In GSM?]],_xlfn.TEXTBEFORE(SUBSTITUTE(Table2[[#This Row],[rxn name]],"_REV-","_FWD-"),"_FWD-",,,,Table2[[#This Row],[rxn name]]),"")</f>
        <v/>
      </c>
      <c r="L1155" s="1" t="str">
        <f>IF(Table2[[#This Row],[In GSM?]],_xlfn.TEXTBEFORE(_xlfn.TEXTAFTER(Table2[[#This Row],[rxn name]],Table2[[#This Row],[b4 FWD/REV]]&amp;"_",,,,"FWD"),"-",,,,"FWD"),"")</f>
        <v/>
      </c>
      <c r="M1155" s="1" t="str" cm="1">
        <f t="array" ref="M1155">IF(Table2[[#This Row],[In GSM?]],_xlfn.SWITCH(Table2[[#This Row],[dir]],"FWD",Table2[[#This Row],[max]],"REV",-Table2[[#This Row],[min]])/1000,"")</f>
        <v/>
      </c>
      <c r="N1155" s="1" t="str" cm="1">
        <f t="array" ref="N1155">IF(Table2[[#This Row],[In GSM?]],_xlfn.SWITCH(Table2[[#This Row],[dir]],"FWD",Table2[[#This Row],[min]],"REV",-Table2[[#This Row],[max]])/1000,"")</f>
        <v/>
      </c>
      <c r="V1155" s="5"/>
    </row>
    <row r="1156" spans="1:22" ht="17" x14ac:dyDescent="0.25">
      <c r="A1156" t="s">
        <v>2257</v>
      </c>
      <c r="B1156">
        <v>0</v>
      </c>
      <c r="C1156">
        <v>0</v>
      </c>
      <c r="E1156" s="5" t="s">
        <v>914</v>
      </c>
      <c r="F1156" s="1" t="str">
        <f t="shared" si="54"/>
        <v>PROWASTE-rt5445</v>
      </c>
      <c r="G1156" s="1">
        <f t="shared" si="55"/>
        <v>0</v>
      </c>
      <c r="H1156" s="1">
        <f t="shared" si="56"/>
        <v>0</v>
      </c>
      <c r="I1156" s="1" t="b">
        <f>OR(LEFT(Table2[[#This Row],[rxn]],4)="RXN-",Table2[[#This Row],[rxn]]="BIOSYN-BIODILAERO")</f>
        <v>0</v>
      </c>
      <c r="J1156" s="1" t="str">
        <f>IF(Table2[[#This Row],[In GSM?]],_xlfn.TEXTAFTER(Table2[[#This Row],[rxn]],"RXN-",,,,"BIOMASS_RT_CLIM"),"")</f>
        <v/>
      </c>
      <c r="K1156" s="1" t="str">
        <f>IF(Table2[[#This Row],[In GSM?]],_xlfn.TEXTBEFORE(SUBSTITUTE(Table2[[#This Row],[rxn name]],"_REV-","_FWD-"),"_FWD-",,,,Table2[[#This Row],[rxn name]]),"")</f>
        <v/>
      </c>
      <c r="L1156" s="1" t="str">
        <f>IF(Table2[[#This Row],[In GSM?]],_xlfn.TEXTBEFORE(_xlfn.TEXTAFTER(Table2[[#This Row],[rxn name]],Table2[[#This Row],[b4 FWD/REV]]&amp;"_",,,,"FWD"),"-",,,,"FWD"),"")</f>
        <v/>
      </c>
      <c r="M1156" s="1" t="str" cm="1">
        <f t="array" ref="M1156">IF(Table2[[#This Row],[In GSM?]],_xlfn.SWITCH(Table2[[#This Row],[dir]],"FWD",Table2[[#This Row],[max]],"REV",-Table2[[#This Row],[min]])/1000,"")</f>
        <v/>
      </c>
      <c r="N1156" s="1" t="str" cm="1">
        <f t="array" ref="N1156">IF(Table2[[#This Row],[In GSM?]],_xlfn.SWITCH(Table2[[#This Row],[dir]],"FWD",Table2[[#This Row],[min]],"REV",-Table2[[#This Row],[max]])/1000,"")</f>
        <v/>
      </c>
      <c r="V1156" s="5"/>
    </row>
    <row r="1157" spans="1:22" ht="17" x14ac:dyDescent="0.25">
      <c r="A1157" t="s">
        <v>2258</v>
      </c>
      <c r="B1157">
        <v>-5.9867565517240999</v>
      </c>
      <c r="C1157">
        <v>-5.3842199999964202E-2</v>
      </c>
      <c r="E1157" s="5" t="s">
        <v>915</v>
      </c>
      <c r="F1157" s="1" t="str">
        <f t="shared" si="54"/>
        <v>PROWASTE-rt5456</v>
      </c>
      <c r="G1157" s="1">
        <f t="shared" si="55"/>
        <v>0</v>
      </c>
      <c r="H1157" s="1">
        <f t="shared" si="56"/>
        <v>0</v>
      </c>
      <c r="I1157" s="1" t="b">
        <f>OR(LEFT(Table2[[#This Row],[rxn]],4)="RXN-",Table2[[#This Row],[rxn]]="BIOSYN-BIODILAERO")</f>
        <v>0</v>
      </c>
      <c r="J1157" s="1" t="str">
        <f>IF(Table2[[#This Row],[In GSM?]],_xlfn.TEXTAFTER(Table2[[#This Row],[rxn]],"RXN-",,,,"BIOMASS_RT_CLIM"),"")</f>
        <v/>
      </c>
      <c r="K1157" s="1" t="str">
        <f>IF(Table2[[#This Row],[In GSM?]],_xlfn.TEXTBEFORE(SUBSTITUTE(Table2[[#This Row],[rxn name]],"_REV-","_FWD-"),"_FWD-",,,,Table2[[#This Row],[rxn name]]),"")</f>
        <v/>
      </c>
      <c r="L1157" s="1" t="str">
        <f>IF(Table2[[#This Row],[In GSM?]],_xlfn.TEXTBEFORE(_xlfn.TEXTAFTER(Table2[[#This Row],[rxn name]],Table2[[#This Row],[b4 FWD/REV]]&amp;"_",,,,"FWD"),"-",,,,"FWD"),"")</f>
        <v/>
      </c>
      <c r="M1157" s="1" t="str" cm="1">
        <f t="array" ref="M1157">IF(Table2[[#This Row],[In GSM?]],_xlfn.SWITCH(Table2[[#This Row],[dir]],"FWD",Table2[[#This Row],[max]],"REV",-Table2[[#This Row],[min]])/1000,"")</f>
        <v/>
      </c>
      <c r="N1157" s="1" t="str" cm="1">
        <f t="array" ref="N1157">IF(Table2[[#This Row],[In GSM?]],_xlfn.SWITCH(Table2[[#This Row],[dir]],"FWD",Table2[[#This Row],[min]],"REV",-Table2[[#This Row],[max]])/1000,"")</f>
        <v/>
      </c>
      <c r="V1157" s="5"/>
    </row>
    <row r="1158" spans="1:22" ht="17" x14ac:dyDescent="0.25">
      <c r="A1158" t="s">
        <v>2259</v>
      </c>
      <c r="B1158">
        <v>0</v>
      </c>
      <c r="C1158">
        <v>0</v>
      </c>
      <c r="E1158" s="5" t="s">
        <v>916</v>
      </c>
      <c r="F1158" s="1" t="str">
        <f t="shared" si="54"/>
        <v>PROWASTE-rt5466</v>
      </c>
      <c r="G1158" s="1">
        <f t="shared" si="55"/>
        <v>0</v>
      </c>
      <c r="H1158" s="1">
        <f t="shared" si="56"/>
        <v>0</v>
      </c>
      <c r="I1158" s="1" t="b">
        <f>OR(LEFT(Table2[[#This Row],[rxn]],4)="RXN-",Table2[[#This Row],[rxn]]="BIOSYN-BIODILAERO")</f>
        <v>0</v>
      </c>
      <c r="J1158" s="1" t="str">
        <f>IF(Table2[[#This Row],[In GSM?]],_xlfn.TEXTAFTER(Table2[[#This Row],[rxn]],"RXN-",,,,"BIOMASS_RT_CLIM"),"")</f>
        <v/>
      </c>
      <c r="K1158" s="1" t="str">
        <f>IF(Table2[[#This Row],[In GSM?]],_xlfn.TEXTBEFORE(SUBSTITUTE(Table2[[#This Row],[rxn name]],"_REV-","_FWD-"),"_FWD-",,,,Table2[[#This Row],[rxn name]]),"")</f>
        <v/>
      </c>
      <c r="L1158" s="1" t="str">
        <f>IF(Table2[[#This Row],[In GSM?]],_xlfn.TEXTBEFORE(_xlfn.TEXTAFTER(Table2[[#This Row],[rxn name]],Table2[[#This Row],[b4 FWD/REV]]&amp;"_",,,,"FWD"),"-",,,,"FWD"),"")</f>
        <v/>
      </c>
      <c r="M1158" s="1" t="str" cm="1">
        <f t="array" ref="M1158">IF(Table2[[#This Row],[In GSM?]],_xlfn.SWITCH(Table2[[#This Row],[dir]],"FWD",Table2[[#This Row],[max]],"REV",-Table2[[#This Row],[min]])/1000,"")</f>
        <v/>
      </c>
      <c r="N1158" s="1" t="str" cm="1">
        <f t="array" ref="N1158">IF(Table2[[#This Row],[In GSM?]],_xlfn.SWITCH(Table2[[#This Row],[dir]],"FWD",Table2[[#This Row],[min]],"REV",-Table2[[#This Row],[max]])/1000,"")</f>
        <v/>
      </c>
      <c r="V1158" s="5"/>
    </row>
    <row r="1159" spans="1:22" ht="17" x14ac:dyDescent="0.25">
      <c r="A1159" t="s">
        <v>2260</v>
      </c>
      <c r="B1159" s="2">
        <v>1.0000000000000001E-5</v>
      </c>
      <c r="C1159" s="2">
        <v>1.0000000000000001E-5</v>
      </c>
      <c r="E1159" s="5" t="s">
        <v>917</v>
      </c>
      <c r="F1159" s="1" t="str">
        <f t="shared" si="54"/>
        <v>PROWASTE-rt5472</v>
      </c>
      <c r="G1159" s="1">
        <f t="shared" si="55"/>
        <v>0</v>
      </c>
      <c r="H1159" s="1">
        <f t="shared" si="56"/>
        <v>0</v>
      </c>
      <c r="I1159" s="1" t="b">
        <f>OR(LEFT(Table2[[#This Row],[rxn]],4)="RXN-",Table2[[#This Row],[rxn]]="BIOSYN-BIODILAERO")</f>
        <v>0</v>
      </c>
      <c r="J1159" s="1" t="str">
        <f>IF(Table2[[#This Row],[In GSM?]],_xlfn.TEXTAFTER(Table2[[#This Row],[rxn]],"RXN-",,,,"BIOMASS_RT_CLIM"),"")</f>
        <v/>
      </c>
      <c r="K1159" s="1" t="str">
        <f>IF(Table2[[#This Row],[In GSM?]],_xlfn.TEXTBEFORE(SUBSTITUTE(Table2[[#This Row],[rxn name]],"_REV-","_FWD-"),"_FWD-",,,,Table2[[#This Row],[rxn name]]),"")</f>
        <v/>
      </c>
      <c r="L1159" s="1" t="str">
        <f>IF(Table2[[#This Row],[In GSM?]],_xlfn.TEXTBEFORE(_xlfn.TEXTAFTER(Table2[[#This Row],[rxn name]],Table2[[#This Row],[b4 FWD/REV]]&amp;"_",,,,"FWD"),"-",,,,"FWD"),"")</f>
        <v/>
      </c>
      <c r="M1159" s="1" t="str" cm="1">
        <f t="array" ref="M1159">IF(Table2[[#This Row],[In GSM?]],_xlfn.SWITCH(Table2[[#This Row],[dir]],"FWD",Table2[[#This Row],[max]],"REV",-Table2[[#This Row],[min]])/1000,"")</f>
        <v/>
      </c>
      <c r="N1159" s="1" t="str" cm="1">
        <f t="array" ref="N1159">IF(Table2[[#This Row],[In GSM?]],_xlfn.SWITCH(Table2[[#This Row],[dir]],"FWD",Table2[[#This Row],[min]],"REV",-Table2[[#This Row],[max]])/1000,"")</f>
        <v/>
      </c>
      <c r="V1159" s="5"/>
    </row>
    <row r="1160" spans="1:22" ht="17" x14ac:dyDescent="0.25">
      <c r="A1160" t="s">
        <v>2261</v>
      </c>
      <c r="B1160">
        <v>0</v>
      </c>
      <c r="C1160">
        <v>0</v>
      </c>
      <c r="E1160" s="5" t="s">
        <v>918</v>
      </c>
      <c r="F1160" s="1" t="str">
        <f t="shared" si="54"/>
        <v>PROWASTE-rt5474</v>
      </c>
      <c r="G1160" s="1">
        <f t="shared" si="55"/>
        <v>0</v>
      </c>
      <c r="H1160" s="1">
        <f t="shared" si="56"/>
        <v>0</v>
      </c>
      <c r="I1160" s="1" t="b">
        <f>OR(LEFT(Table2[[#This Row],[rxn]],4)="RXN-",Table2[[#This Row],[rxn]]="BIOSYN-BIODILAERO")</f>
        <v>0</v>
      </c>
      <c r="J1160" s="1" t="str">
        <f>IF(Table2[[#This Row],[In GSM?]],_xlfn.TEXTAFTER(Table2[[#This Row],[rxn]],"RXN-",,,,"BIOMASS_RT_CLIM"),"")</f>
        <v/>
      </c>
      <c r="K1160" s="1" t="str">
        <f>IF(Table2[[#This Row],[In GSM?]],_xlfn.TEXTBEFORE(SUBSTITUTE(Table2[[#This Row],[rxn name]],"_REV-","_FWD-"),"_FWD-",,,,Table2[[#This Row],[rxn name]]),"")</f>
        <v/>
      </c>
      <c r="L1160" s="1" t="str">
        <f>IF(Table2[[#This Row],[In GSM?]],_xlfn.TEXTBEFORE(_xlfn.TEXTAFTER(Table2[[#This Row],[rxn name]],Table2[[#This Row],[b4 FWD/REV]]&amp;"_",,,,"FWD"),"-",,,,"FWD"),"")</f>
        <v/>
      </c>
      <c r="M1160" s="1" t="str" cm="1">
        <f t="array" ref="M1160">IF(Table2[[#This Row],[In GSM?]],_xlfn.SWITCH(Table2[[#This Row],[dir]],"FWD",Table2[[#This Row],[max]],"REV",-Table2[[#This Row],[min]])/1000,"")</f>
        <v/>
      </c>
      <c r="N1160" s="1" t="str" cm="1">
        <f t="array" ref="N1160">IF(Table2[[#This Row],[In GSM?]],_xlfn.SWITCH(Table2[[#This Row],[dir]],"FWD",Table2[[#This Row],[min]],"REV",-Table2[[#This Row],[max]])/1000,"")</f>
        <v/>
      </c>
      <c r="V1160" s="5"/>
    </row>
    <row r="1161" spans="1:22" ht="17" x14ac:dyDescent="0.25">
      <c r="A1161" t="s">
        <v>2262</v>
      </c>
      <c r="B1161">
        <v>0</v>
      </c>
      <c r="C1161">
        <v>3.5933714901810601</v>
      </c>
      <c r="E1161" s="5" t="s">
        <v>919</v>
      </c>
      <c r="F1161" s="1" t="str">
        <f t="shared" si="54"/>
        <v>PROWASTE-rt5489</v>
      </c>
      <c r="G1161" s="1">
        <f t="shared" si="55"/>
        <v>0</v>
      </c>
      <c r="H1161" s="1">
        <f t="shared" si="56"/>
        <v>0</v>
      </c>
      <c r="I1161" s="1" t="b">
        <f>OR(LEFT(Table2[[#This Row],[rxn]],4)="RXN-",Table2[[#This Row],[rxn]]="BIOSYN-BIODILAERO")</f>
        <v>0</v>
      </c>
      <c r="J1161" s="1" t="str">
        <f>IF(Table2[[#This Row],[In GSM?]],_xlfn.TEXTAFTER(Table2[[#This Row],[rxn]],"RXN-",,,,"BIOMASS_RT_CLIM"),"")</f>
        <v/>
      </c>
      <c r="K1161" s="1" t="str">
        <f>IF(Table2[[#This Row],[In GSM?]],_xlfn.TEXTBEFORE(SUBSTITUTE(Table2[[#This Row],[rxn name]],"_REV-","_FWD-"),"_FWD-",,,,Table2[[#This Row],[rxn name]]),"")</f>
        <v/>
      </c>
      <c r="L1161" s="1" t="str">
        <f>IF(Table2[[#This Row],[In GSM?]],_xlfn.TEXTBEFORE(_xlfn.TEXTAFTER(Table2[[#This Row],[rxn name]],Table2[[#This Row],[b4 FWD/REV]]&amp;"_",,,,"FWD"),"-",,,,"FWD"),"")</f>
        <v/>
      </c>
      <c r="M1161" s="1" t="str" cm="1">
        <f t="array" ref="M1161">IF(Table2[[#This Row],[In GSM?]],_xlfn.SWITCH(Table2[[#This Row],[dir]],"FWD",Table2[[#This Row],[max]],"REV",-Table2[[#This Row],[min]])/1000,"")</f>
        <v/>
      </c>
      <c r="N1161" s="1" t="str" cm="1">
        <f t="array" ref="N1161">IF(Table2[[#This Row],[In GSM?]],_xlfn.SWITCH(Table2[[#This Row],[dir]],"FWD",Table2[[#This Row],[min]],"REV",-Table2[[#This Row],[max]])/1000,"")</f>
        <v/>
      </c>
      <c r="V1161" s="5"/>
    </row>
    <row r="1162" spans="1:22" ht="17" x14ac:dyDescent="0.25">
      <c r="A1162" t="s">
        <v>2263</v>
      </c>
      <c r="B1162">
        <v>0</v>
      </c>
      <c r="C1162">
        <v>157.73231508761199</v>
      </c>
      <c r="E1162" s="5" t="s">
        <v>920</v>
      </c>
      <c r="F1162" s="1" t="str">
        <f t="shared" si="54"/>
        <v>PROWASTE-rt5526</v>
      </c>
      <c r="G1162" s="1">
        <f t="shared" si="55"/>
        <v>0</v>
      </c>
      <c r="H1162" s="1">
        <f t="shared" si="56"/>
        <v>0</v>
      </c>
      <c r="I1162" s="1" t="b">
        <f>OR(LEFT(Table2[[#This Row],[rxn]],4)="RXN-",Table2[[#This Row],[rxn]]="BIOSYN-BIODILAERO")</f>
        <v>0</v>
      </c>
      <c r="J1162" s="1" t="str">
        <f>IF(Table2[[#This Row],[In GSM?]],_xlfn.TEXTAFTER(Table2[[#This Row],[rxn]],"RXN-",,,,"BIOMASS_RT_CLIM"),"")</f>
        <v/>
      </c>
      <c r="K1162" s="1" t="str">
        <f>IF(Table2[[#This Row],[In GSM?]],_xlfn.TEXTBEFORE(SUBSTITUTE(Table2[[#This Row],[rxn name]],"_REV-","_FWD-"),"_FWD-",,,,Table2[[#This Row],[rxn name]]),"")</f>
        <v/>
      </c>
      <c r="L1162" s="1" t="str">
        <f>IF(Table2[[#This Row],[In GSM?]],_xlfn.TEXTBEFORE(_xlfn.TEXTAFTER(Table2[[#This Row],[rxn name]],Table2[[#This Row],[b4 FWD/REV]]&amp;"_",,,,"FWD"),"-",,,,"FWD"),"")</f>
        <v/>
      </c>
      <c r="M1162" s="1" t="str" cm="1">
        <f t="array" ref="M1162">IF(Table2[[#This Row],[In GSM?]],_xlfn.SWITCH(Table2[[#This Row],[dir]],"FWD",Table2[[#This Row],[max]],"REV",-Table2[[#This Row],[min]])/1000,"")</f>
        <v/>
      </c>
      <c r="N1162" s="1" t="str" cm="1">
        <f t="array" ref="N1162">IF(Table2[[#This Row],[In GSM?]],_xlfn.SWITCH(Table2[[#This Row],[dir]],"FWD",Table2[[#This Row],[min]],"REV",-Table2[[#This Row],[max]])/1000,"")</f>
        <v/>
      </c>
      <c r="V1162" s="5"/>
    </row>
    <row r="1163" spans="1:22" ht="17" x14ac:dyDescent="0.25">
      <c r="A1163" t="s">
        <v>2264</v>
      </c>
      <c r="B1163">
        <v>0</v>
      </c>
      <c r="C1163">
        <v>0</v>
      </c>
      <c r="E1163" s="5" t="s">
        <v>921</v>
      </c>
      <c r="F1163" s="1" t="str">
        <f t="shared" si="54"/>
        <v>PROWASTE-rt5532</v>
      </c>
      <c r="G1163" s="1">
        <f t="shared" si="55"/>
        <v>0</v>
      </c>
      <c r="H1163" s="1">
        <f t="shared" si="56"/>
        <v>0</v>
      </c>
      <c r="I1163" s="1" t="b">
        <f>OR(LEFT(Table2[[#This Row],[rxn]],4)="RXN-",Table2[[#This Row],[rxn]]="BIOSYN-BIODILAERO")</f>
        <v>0</v>
      </c>
      <c r="J1163" s="1" t="str">
        <f>IF(Table2[[#This Row],[In GSM?]],_xlfn.TEXTAFTER(Table2[[#This Row],[rxn]],"RXN-",,,,"BIOMASS_RT_CLIM"),"")</f>
        <v/>
      </c>
      <c r="K1163" s="1" t="str">
        <f>IF(Table2[[#This Row],[In GSM?]],_xlfn.TEXTBEFORE(SUBSTITUTE(Table2[[#This Row],[rxn name]],"_REV-","_FWD-"),"_FWD-",,,,Table2[[#This Row],[rxn name]]),"")</f>
        <v/>
      </c>
      <c r="L1163" s="1" t="str">
        <f>IF(Table2[[#This Row],[In GSM?]],_xlfn.TEXTBEFORE(_xlfn.TEXTAFTER(Table2[[#This Row],[rxn name]],Table2[[#This Row],[b4 FWD/REV]]&amp;"_",,,,"FWD"),"-",,,,"FWD"),"")</f>
        <v/>
      </c>
      <c r="M1163" s="1" t="str" cm="1">
        <f t="array" ref="M1163">IF(Table2[[#This Row],[In GSM?]],_xlfn.SWITCH(Table2[[#This Row],[dir]],"FWD",Table2[[#This Row],[max]],"REV",-Table2[[#This Row],[min]])/1000,"")</f>
        <v/>
      </c>
      <c r="N1163" s="1" t="str" cm="1">
        <f t="array" ref="N1163">IF(Table2[[#This Row],[In GSM?]],_xlfn.SWITCH(Table2[[#This Row],[dir]],"FWD",Table2[[#This Row],[min]],"REV",-Table2[[#This Row],[max]])/1000,"")</f>
        <v/>
      </c>
      <c r="V1163" s="5"/>
    </row>
    <row r="1164" spans="1:22" ht="17" x14ac:dyDescent="0.25">
      <c r="A1164" t="s">
        <v>2265</v>
      </c>
      <c r="B1164" s="2">
        <v>2.0000000000000002E-5</v>
      </c>
      <c r="C1164" s="2">
        <v>2.0000000000000002E-5</v>
      </c>
      <c r="E1164" s="5" t="s">
        <v>922</v>
      </c>
      <c r="F1164" s="1" t="str">
        <f t="shared" si="54"/>
        <v>PROWASTE-rt5535</v>
      </c>
      <c r="G1164" s="1">
        <f t="shared" si="55"/>
        <v>0</v>
      </c>
      <c r="H1164" s="1">
        <f t="shared" si="56"/>
        <v>0</v>
      </c>
      <c r="I1164" s="1" t="b">
        <f>OR(LEFT(Table2[[#This Row],[rxn]],4)="RXN-",Table2[[#This Row],[rxn]]="BIOSYN-BIODILAERO")</f>
        <v>0</v>
      </c>
      <c r="J1164" s="1" t="str">
        <f>IF(Table2[[#This Row],[In GSM?]],_xlfn.TEXTAFTER(Table2[[#This Row],[rxn]],"RXN-",,,,"BIOMASS_RT_CLIM"),"")</f>
        <v/>
      </c>
      <c r="K1164" s="1" t="str">
        <f>IF(Table2[[#This Row],[In GSM?]],_xlfn.TEXTBEFORE(SUBSTITUTE(Table2[[#This Row],[rxn name]],"_REV-","_FWD-"),"_FWD-",,,,Table2[[#This Row],[rxn name]]),"")</f>
        <v/>
      </c>
      <c r="L1164" s="1" t="str">
        <f>IF(Table2[[#This Row],[In GSM?]],_xlfn.TEXTBEFORE(_xlfn.TEXTAFTER(Table2[[#This Row],[rxn name]],Table2[[#This Row],[b4 FWD/REV]]&amp;"_",,,,"FWD"),"-",,,,"FWD"),"")</f>
        <v/>
      </c>
      <c r="M1164" s="1" t="str" cm="1">
        <f t="array" ref="M1164">IF(Table2[[#This Row],[In GSM?]],_xlfn.SWITCH(Table2[[#This Row],[dir]],"FWD",Table2[[#This Row],[max]],"REV",-Table2[[#This Row],[min]])/1000,"")</f>
        <v/>
      </c>
      <c r="N1164" s="1" t="str" cm="1">
        <f t="array" ref="N1164">IF(Table2[[#This Row],[In GSM?]],_xlfn.SWITCH(Table2[[#This Row],[dir]],"FWD",Table2[[#This Row],[min]],"REV",-Table2[[#This Row],[max]])/1000,"")</f>
        <v/>
      </c>
      <c r="V1164" s="5"/>
    </row>
    <row r="1165" spans="1:22" ht="17" x14ac:dyDescent="0.25">
      <c r="A1165" t="s">
        <v>2266</v>
      </c>
      <c r="B1165">
        <v>-157.73231508761199</v>
      </c>
      <c r="C1165">
        <v>78.866157543806295</v>
      </c>
      <c r="E1165" s="5" t="s">
        <v>923</v>
      </c>
      <c r="F1165" s="1" t="str">
        <f t="shared" si="54"/>
        <v>PROWASTE-rt5549</v>
      </c>
      <c r="G1165" s="1">
        <f t="shared" si="55"/>
        <v>0</v>
      </c>
      <c r="H1165" s="1">
        <f t="shared" si="56"/>
        <v>0</v>
      </c>
      <c r="I1165" s="1" t="b">
        <f>OR(LEFT(Table2[[#This Row],[rxn]],4)="RXN-",Table2[[#This Row],[rxn]]="BIOSYN-BIODILAERO")</f>
        <v>0</v>
      </c>
      <c r="J1165" s="1" t="str">
        <f>IF(Table2[[#This Row],[In GSM?]],_xlfn.TEXTAFTER(Table2[[#This Row],[rxn]],"RXN-",,,,"BIOMASS_RT_CLIM"),"")</f>
        <v/>
      </c>
      <c r="K1165" s="1" t="str">
        <f>IF(Table2[[#This Row],[In GSM?]],_xlfn.TEXTBEFORE(SUBSTITUTE(Table2[[#This Row],[rxn name]],"_REV-","_FWD-"),"_FWD-",,,,Table2[[#This Row],[rxn name]]),"")</f>
        <v/>
      </c>
      <c r="L1165" s="1" t="str">
        <f>IF(Table2[[#This Row],[In GSM?]],_xlfn.TEXTBEFORE(_xlfn.TEXTAFTER(Table2[[#This Row],[rxn name]],Table2[[#This Row],[b4 FWD/REV]]&amp;"_",,,,"FWD"),"-",,,,"FWD"),"")</f>
        <v/>
      </c>
      <c r="M1165" s="1" t="str" cm="1">
        <f t="array" ref="M1165">IF(Table2[[#This Row],[In GSM?]],_xlfn.SWITCH(Table2[[#This Row],[dir]],"FWD",Table2[[#This Row],[max]],"REV",-Table2[[#This Row],[min]])/1000,"")</f>
        <v/>
      </c>
      <c r="N1165" s="1" t="str" cm="1">
        <f t="array" ref="N1165">IF(Table2[[#This Row],[In GSM?]],_xlfn.SWITCH(Table2[[#This Row],[dir]],"FWD",Table2[[#This Row],[min]],"REV",-Table2[[#This Row],[max]])/1000,"")</f>
        <v/>
      </c>
      <c r="V1165" s="5"/>
    </row>
    <row r="1166" spans="1:22" ht="17" x14ac:dyDescent="0.25">
      <c r="A1166" t="s">
        <v>2267</v>
      </c>
      <c r="B1166">
        <v>-47.797684268973299</v>
      </c>
      <c r="C1166" s="2">
        <v>-1.0000000000000001E-5</v>
      </c>
      <c r="E1166" s="5" t="s">
        <v>924</v>
      </c>
      <c r="F1166" s="1" t="str">
        <f t="shared" si="54"/>
        <v>PROWASTE-rt5558</v>
      </c>
      <c r="G1166" s="1">
        <f t="shared" si="55"/>
        <v>0</v>
      </c>
      <c r="H1166" s="1">
        <f t="shared" si="56"/>
        <v>0</v>
      </c>
      <c r="I1166" s="1" t="b">
        <f>OR(LEFT(Table2[[#This Row],[rxn]],4)="RXN-",Table2[[#This Row],[rxn]]="BIOSYN-BIODILAERO")</f>
        <v>0</v>
      </c>
      <c r="J1166" s="1" t="str">
        <f>IF(Table2[[#This Row],[In GSM?]],_xlfn.TEXTAFTER(Table2[[#This Row],[rxn]],"RXN-",,,,"BIOMASS_RT_CLIM"),"")</f>
        <v/>
      </c>
      <c r="K1166" s="1" t="str">
        <f>IF(Table2[[#This Row],[In GSM?]],_xlfn.TEXTBEFORE(SUBSTITUTE(Table2[[#This Row],[rxn name]],"_REV-","_FWD-"),"_FWD-",,,,Table2[[#This Row],[rxn name]]),"")</f>
        <v/>
      </c>
      <c r="L1166" s="1" t="str">
        <f>IF(Table2[[#This Row],[In GSM?]],_xlfn.TEXTBEFORE(_xlfn.TEXTAFTER(Table2[[#This Row],[rxn name]],Table2[[#This Row],[b4 FWD/REV]]&amp;"_",,,,"FWD"),"-",,,,"FWD"),"")</f>
        <v/>
      </c>
      <c r="M1166" s="1" t="str" cm="1">
        <f t="array" ref="M1166">IF(Table2[[#This Row],[In GSM?]],_xlfn.SWITCH(Table2[[#This Row],[dir]],"FWD",Table2[[#This Row],[max]],"REV",-Table2[[#This Row],[min]])/1000,"")</f>
        <v/>
      </c>
      <c r="N1166" s="1" t="str" cm="1">
        <f t="array" ref="N1166">IF(Table2[[#This Row],[In GSM?]],_xlfn.SWITCH(Table2[[#This Row],[dir]],"FWD",Table2[[#This Row],[min]],"REV",-Table2[[#This Row],[max]])/1000,"")</f>
        <v/>
      </c>
      <c r="V1166" s="5"/>
    </row>
    <row r="1167" spans="1:22" ht="17" x14ac:dyDescent="0.25">
      <c r="A1167" t="s">
        <v>2268</v>
      </c>
      <c r="B1167">
        <v>0</v>
      </c>
      <c r="C1167">
        <v>8.6070344155073393</v>
      </c>
      <c r="E1167" s="5" t="s">
        <v>925</v>
      </c>
      <c r="F1167" s="1" t="str">
        <f t="shared" si="54"/>
        <v>PROWASTE-rt5562_m</v>
      </c>
      <c r="G1167" s="1">
        <f t="shared" si="55"/>
        <v>0</v>
      </c>
      <c r="H1167" s="1">
        <f t="shared" si="56"/>
        <v>0</v>
      </c>
      <c r="I1167" s="1" t="b">
        <f>OR(LEFT(Table2[[#This Row],[rxn]],4)="RXN-",Table2[[#This Row],[rxn]]="BIOSYN-BIODILAERO")</f>
        <v>0</v>
      </c>
      <c r="J1167" s="1" t="str">
        <f>IF(Table2[[#This Row],[In GSM?]],_xlfn.TEXTAFTER(Table2[[#This Row],[rxn]],"RXN-",,,,"BIOMASS_RT_CLIM"),"")</f>
        <v/>
      </c>
      <c r="K1167" s="1" t="str">
        <f>IF(Table2[[#This Row],[In GSM?]],_xlfn.TEXTBEFORE(SUBSTITUTE(Table2[[#This Row],[rxn name]],"_REV-","_FWD-"),"_FWD-",,,,Table2[[#This Row],[rxn name]]),"")</f>
        <v/>
      </c>
      <c r="L1167" s="1" t="str">
        <f>IF(Table2[[#This Row],[In GSM?]],_xlfn.TEXTBEFORE(_xlfn.TEXTAFTER(Table2[[#This Row],[rxn name]],Table2[[#This Row],[b4 FWD/REV]]&amp;"_",,,,"FWD"),"-",,,,"FWD"),"")</f>
        <v/>
      </c>
      <c r="M1167" s="1" t="str" cm="1">
        <f t="array" ref="M1167">IF(Table2[[#This Row],[In GSM?]],_xlfn.SWITCH(Table2[[#This Row],[dir]],"FWD",Table2[[#This Row],[max]],"REV",-Table2[[#This Row],[min]])/1000,"")</f>
        <v/>
      </c>
      <c r="N1167" s="1" t="str" cm="1">
        <f t="array" ref="N1167">IF(Table2[[#This Row],[In GSM?]],_xlfn.SWITCH(Table2[[#This Row],[dir]],"FWD",Table2[[#This Row],[min]],"REV",-Table2[[#This Row],[max]])/1000,"")</f>
        <v/>
      </c>
      <c r="V1167" s="5"/>
    </row>
    <row r="1168" spans="1:22" ht="17" x14ac:dyDescent="0.25">
      <c r="A1168" t="s">
        <v>2269</v>
      </c>
      <c r="B1168">
        <v>0</v>
      </c>
      <c r="C1168">
        <v>17.381121589927599</v>
      </c>
      <c r="E1168" s="5" t="s">
        <v>926</v>
      </c>
      <c r="F1168" s="1" t="str">
        <f t="shared" si="54"/>
        <v>PROWASTE-rt5562_x</v>
      </c>
      <c r="G1168" s="1">
        <f t="shared" si="55"/>
        <v>0</v>
      </c>
      <c r="H1168" s="1">
        <f t="shared" si="56"/>
        <v>0</v>
      </c>
      <c r="I1168" s="1" t="b">
        <f>OR(LEFT(Table2[[#This Row],[rxn]],4)="RXN-",Table2[[#This Row],[rxn]]="BIOSYN-BIODILAERO")</f>
        <v>0</v>
      </c>
      <c r="J1168" s="1" t="str">
        <f>IF(Table2[[#This Row],[In GSM?]],_xlfn.TEXTAFTER(Table2[[#This Row],[rxn]],"RXN-",,,,"BIOMASS_RT_CLIM"),"")</f>
        <v/>
      </c>
      <c r="K1168" s="1" t="str">
        <f>IF(Table2[[#This Row],[In GSM?]],_xlfn.TEXTBEFORE(SUBSTITUTE(Table2[[#This Row],[rxn name]],"_REV-","_FWD-"),"_FWD-",,,,Table2[[#This Row],[rxn name]]),"")</f>
        <v/>
      </c>
      <c r="L1168" s="1" t="str">
        <f>IF(Table2[[#This Row],[In GSM?]],_xlfn.TEXTBEFORE(_xlfn.TEXTAFTER(Table2[[#This Row],[rxn name]],Table2[[#This Row],[b4 FWD/REV]]&amp;"_",,,,"FWD"),"-",,,,"FWD"),"")</f>
        <v/>
      </c>
      <c r="M1168" s="1" t="str" cm="1">
        <f t="array" ref="M1168">IF(Table2[[#This Row],[In GSM?]],_xlfn.SWITCH(Table2[[#This Row],[dir]],"FWD",Table2[[#This Row],[max]],"REV",-Table2[[#This Row],[min]])/1000,"")</f>
        <v/>
      </c>
      <c r="N1168" s="1" t="str" cm="1">
        <f t="array" ref="N1168">IF(Table2[[#This Row],[In GSM?]],_xlfn.SWITCH(Table2[[#This Row],[dir]],"FWD",Table2[[#This Row],[min]],"REV",-Table2[[#This Row],[max]])/1000,"")</f>
        <v/>
      </c>
      <c r="V1168" s="5"/>
    </row>
    <row r="1169" spans="1:22" ht="17" x14ac:dyDescent="0.25">
      <c r="A1169" t="s">
        <v>2270</v>
      </c>
      <c r="B1169">
        <v>0</v>
      </c>
      <c r="C1169">
        <v>0</v>
      </c>
      <c r="E1169" s="5" t="s">
        <v>927</v>
      </c>
      <c r="F1169" s="1" t="str">
        <f t="shared" si="54"/>
        <v>PROWASTE-rt5579</v>
      </c>
      <c r="G1169" s="1">
        <f t="shared" si="55"/>
        <v>0</v>
      </c>
      <c r="H1169" s="1">
        <f t="shared" si="56"/>
        <v>0</v>
      </c>
      <c r="I1169" s="1" t="b">
        <f>OR(LEFT(Table2[[#This Row],[rxn]],4)="RXN-",Table2[[#This Row],[rxn]]="BIOSYN-BIODILAERO")</f>
        <v>0</v>
      </c>
      <c r="J1169" s="1" t="str">
        <f>IF(Table2[[#This Row],[In GSM?]],_xlfn.TEXTAFTER(Table2[[#This Row],[rxn]],"RXN-",,,,"BIOMASS_RT_CLIM"),"")</f>
        <v/>
      </c>
      <c r="K1169" s="1" t="str">
        <f>IF(Table2[[#This Row],[In GSM?]],_xlfn.TEXTBEFORE(SUBSTITUTE(Table2[[#This Row],[rxn name]],"_REV-","_FWD-"),"_FWD-",,,,Table2[[#This Row],[rxn name]]),"")</f>
        <v/>
      </c>
      <c r="L1169" s="1" t="str">
        <f>IF(Table2[[#This Row],[In GSM?]],_xlfn.TEXTBEFORE(_xlfn.TEXTAFTER(Table2[[#This Row],[rxn name]],Table2[[#This Row],[b4 FWD/REV]]&amp;"_",,,,"FWD"),"-",,,,"FWD"),"")</f>
        <v/>
      </c>
      <c r="M1169" s="1" t="str" cm="1">
        <f t="array" ref="M1169">IF(Table2[[#This Row],[In GSM?]],_xlfn.SWITCH(Table2[[#This Row],[dir]],"FWD",Table2[[#This Row],[max]],"REV",-Table2[[#This Row],[min]])/1000,"")</f>
        <v/>
      </c>
      <c r="N1169" s="1" t="str" cm="1">
        <f t="array" ref="N1169">IF(Table2[[#This Row],[In GSM?]],_xlfn.SWITCH(Table2[[#This Row],[dir]],"FWD",Table2[[#This Row],[min]],"REV",-Table2[[#This Row],[max]])/1000,"")</f>
        <v/>
      </c>
      <c r="V1169" s="5"/>
    </row>
    <row r="1170" spans="1:22" ht="17" x14ac:dyDescent="0.25">
      <c r="A1170" t="s">
        <v>2271</v>
      </c>
      <c r="B1170">
        <v>0</v>
      </c>
      <c r="C1170">
        <v>15.494221594508</v>
      </c>
      <c r="E1170" s="5" t="s">
        <v>928</v>
      </c>
      <c r="F1170" s="1" t="str">
        <f t="shared" si="54"/>
        <v>PROWASTE-rt5580</v>
      </c>
      <c r="G1170" s="1">
        <f t="shared" si="55"/>
        <v>0</v>
      </c>
      <c r="H1170" s="1">
        <f t="shared" si="56"/>
        <v>0</v>
      </c>
      <c r="I1170" s="1" t="b">
        <f>OR(LEFT(Table2[[#This Row],[rxn]],4)="RXN-",Table2[[#This Row],[rxn]]="BIOSYN-BIODILAERO")</f>
        <v>0</v>
      </c>
      <c r="J1170" s="1" t="str">
        <f>IF(Table2[[#This Row],[In GSM?]],_xlfn.TEXTAFTER(Table2[[#This Row],[rxn]],"RXN-",,,,"BIOMASS_RT_CLIM"),"")</f>
        <v/>
      </c>
      <c r="K1170" s="1" t="str">
        <f>IF(Table2[[#This Row],[In GSM?]],_xlfn.TEXTBEFORE(SUBSTITUTE(Table2[[#This Row],[rxn name]],"_REV-","_FWD-"),"_FWD-",,,,Table2[[#This Row],[rxn name]]),"")</f>
        <v/>
      </c>
      <c r="L1170" s="1" t="str">
        <f>IF(Table2[[#This Row],[In GSM?]],_xlfn.TEXTBEFORE(_xlfn.TEXTAFTER(Table2[[#This Row],[rxn name]],Table2[[#This Row],[b4 FWD/REV]]&amp;"_",,,,"FWD"),"-",,,,"FWD"),"")</f>
        <v/>
      </c>
      <c r="M1170" s="1" t="str" cm="1">
        <f t="array" ref="M1170">IF(Table2[[#This Row],[In GSM?]],_xlfn.SWITCH(Table2[[#This Row],[dir]],"FWD",Table2[[#This Row],[max]],"REV",-Table2[[#This Row],[min]])/1000,"")</f>
        <v/>
      </c>
      <c r="N1170" s="1" t="str" cm="1">
        <f t="array" ref="N1170">IF(Table2[[#This Row],[In GSM?]],_xlfn.SWITCH(Table2[[#This Row],[dir]],"FWD",Table2[[#This Row],[min]],"REV",-Table2[[#This Row],[max]])/1000,"")</f>
        <v/>
      </c>
      <c r="V1170" s="5"/>
    </row>
    <row r="1171" spans="1:22" ht="17" x14ac:dyDescent="0.25">
      <c r="A1171" t="s">
        <v>2272</v>
      </c>
      <c r="B1171">
        <v>0</v>
      </c>
      <c r="C1171">
        <v>0</v>
      </c>
      <c r="E1171" s="5" t="s">
        <v>929</v>
      </c>
      <c r="F1171" s="1" t="str">
        <f t="shared" si="54"/>
        <v>PROWASTE-rt5596</v>
      </c>
      <c r="G1171" s="1">
        <f t="shared" si="55"/>
        <v>0</v>
      </c>
      <c r="H1171" s="1">
        <f t="shared" si="56"/>
        <v>0</v>
      </c>
      <c r="I1171" s="1" t="b">
        <f>OR(LEFT(Table2[[#This Row],[rxn]],4)="RXN-",Table2[[#This Row],[rxn]]="BIOSYN-BIODILAERO")</f>
        <v>0</v>
      </c>
      <c r="J1171" s="1" t="str">
        <f>IF(Table2[[#This Row],[In GSM?]],_xlfn.TEXTAFTER(Table2[[#This Row],[rxn]],"RXN-",,,,"BIOMASS_RT_CLIM"),"")</f>
        <v/>
      </c>
      <c r="K1171" s="1" t="str">
        <f>IF(Table2[[#This Row],[In GSM?]],_xlfn.TEXTBEFORE(SUBSTITUTE(Table2[[#This Row],[rxn name]],"_REV-","_FWD-"),"_FWD-",,,,Table2[[#This Row],[rxn name]]),"")</f>
        <v/>
      </c>
      <c r="L1171" s="1" t="str">
        <f>IF(Table2[[#This Row],[In GSM?]],_xlfn.TEXTBEFORE(_xlfn.TEXTAFTER(Table2[[#This Row],[rxn name]],Table2[[#This Row],[b4 FWD/REV]]&amp;"_",,,,"FWD"),"-",,,,"FWD"),"")</f>
        <v/>
      </c>
      <c r="M1171" s="1" t="str" cm="1">
        <f t="array" ref="M1171">IF(Table2[[#This Row],[In GSM?]],_xlfn.SWITCH(Table2[[#This Row],[dir]],"FWD",Table2[[#This Row],[max]],"REV",-Table2[[#This Row],[min]])/1000,"")</f>
        <v/>
      </c>
      <c r="N1171" s="1" t="str" cm="1">
        <f t="array" ref="N1171">IF(Table2[[#This Row],[In GSM?]],_xlfn.SWITCH(Table2[[#This Row],[dir]],"FWD",Table2[[#This Row],[min]],"REV",-Table2[[#This Row],[max]])/1000,"")</f>
        <v/>
      </c>
      <c r="V1171" s="5"/>
    </row>
    <row r="1172" spans="1:22" ht="17" x14ac:dyDescent="0.25">
      <c r="A1172" t="s">
        <v>2273</v>
      </c>
      <c r="B1172">
        <v>0</v>
      </c>
      <c r="C1172">
        <v>0</v>
      </c>
      <c r="E1172" s="5" t="s">
        <v>930</v>
      </c>
      <c r="F1172" s="1" t="str">
        <f t="shared" si="54"/>
        <v>PROWASTE-rt5601</v>
      </c>
      <c r="G1172" s="1">
        <f t="shared" si="55"/>
        <v>0</v>
      </c>
      <c r="H1172" s="1">
        <f t="shared" si="56"/>
        <v>0</v>
      </c>
      <c r="I1172" s="1" t="b">
        <f>OR(LEFT(Table2[[#This Row],[rxn]],4)="RXN-",Table2[[#This Row],[rxn]]="BIOSYN-BIODILAERO")</f>
        <v>0</v>
      </c>
      <c r="J1172" s="1" t="str">
        <f>IF(Table2[[#This Row],[In GSM?]],_xlfn.TEXTAFTER(Table2[[#This Row],[rxn]],"RXN-",,,,"BIOMASS_RT_CLIM"),"")</f>
        <v/>
      </c>
      <c r="K1172" s="1" t="str">
        <f>IF(Table2[[#This Row],[In GSM?]],_xlfn.TEXTBEFORE(SUBSTITUTE(Table2[[#This Row],[rxn name]],"_REV-","_FWD-"),"_FWD-",,,,Table2[[#This Row],[rxn name]]),"")</f>
        <v/>
      </c>
      <c r="L1172" s="1" t="str">
        <f>IF(Table2[[#This Row],[In GSM?]],_xlfn.TEXTBEFORE(_xlfn.TEXTAFTER(Table2[[#This Row],[rxn name]],Table2[[#This Row],[b4 FWD/REV]]&amp;"_",,,,"FWD"),"-",,,,"FWD"),"")</f>
        <v/>
      </c>
      <c r="M1172" s="1" t="str" cm="1">
        <f t="array" ref="M1172">IF(Table2[[#This Row],[In GSM?]],_xlfn.SWITCH(Table2[[#This Row],[dir]],"FWD",Table2[[#This Row],[max]],"REV",-Table2[[#This Row],[min]])/1000,"")</f>
        <v/>
      </c>
      <c r="N1172" s="1" t="str" cm="1">
        <f t="array" ref="N1172">IF(Table2[[#This Row],[In GSM?]],_xlfn.SWITCH(Table2[[#This Row],[dir]],"FWD",Table2[[#This Row],[min]],"REV",-Table2[[#This Row],[max]])/1000,"")</f>
        <v/>
      </c>
      <c r="V1172" s="5"/>
    </row>
    <row r="1173" spans="1:22" ht="17" x14ac:dyDescent="0.25">
      <c r="A1173" t="s">
        <v>2274</v>
      </c>
      <c r="B1173">
        <v>0</v>
      </c>
      <c r="C1173">
        <v>0</v>
      </c>
      <c r="E1173" s="5" t="s">
        <v>931</v>
      </c>
      <c r="F1173" s="1" t="str">
        <f t="shared" si="54"/>
        <v>PROWASTE-rt5611</v>
      </c>
      <c r="G1173" s="1">
        <f t="shared" si="55"/>
        <v>0</v>
      </c>
      <c r="H1173" s="1">
        <f t="shared" si="56"/>
        <v>0</v>
      </c>
      <c r="I1173" s="1" t="b">
        <f>OR(LEFT(Table2[[#This Row],[rxn]],4)="RXN-",Table2[[#This Row],[rxn]]="BIOSYN-BIODILAERO")</f>
        <v>0</v>
      </c>
      <c r="J1173" s="1" t="str">
        <f>IF(Table2[[#This Row],[In GSM?]],_xlfn.TEXTAFTER(Table2[[#This Row],[rxn]],"RXN-",,,,"BIOMASS_RT_CLIM"),"")</f>
        <v/>
      </c>
      <c r="K1173" s="1" t="str">
        <f>IF(Table2[[#This Row],[In GSM?]],_xlfn.TEXTBEFORE(SUBSTITUTE(Table2[[#This Row],[rxn name]],"_REV-","_FWD-"),"_FWD-",,,,Table2[[#This Row],[rxn name]]),"")</f>
        <v/>
      </c>
      <c r="L1173" s="1" t="str">
        <f>IF(Table2[[#This Row],[In GSM?]],_xlfn.TEXTBEFORE(_xlfn.TEXTAFTER(Table2[[#This Row],[rxn name]],Table2[[#This Row],[b4 FWD/REV]]&amp;"_",,,,"FWD"),"-",,,,"FWD"),"")</f>
        <v/>
      </c>
      <c r="M1173" s="1" t="str" cm="1">
        <f t="array" ref="M1173">IF(Table2[[#This Row],[In GSM?]],_xlfn.SWITCH(Table2[[#This Row],[dir]],"FWD",Table2[[#This Row],[max]],"REV",-Table2[[#This Row],[min]])/1000,"")</f>
        <v/>
      </c>
      <c r="N1173" s="1" t="str" cm="1">
        <f t="array" ref="N1173">IF(Table2[[#This Row],[In GSM?]],_xlfn.SWITCH(Table2[[#This Row],[dir]],"FWD",Table2[[#This Row],[min]],"REV",-Table2[[#This Row],[max]])/1000,"")</f>
        <v/>
      </c>
      <c r="V1173" s="5"/>
    </row>
    <row r="1174" spans="1:22" ht="17" x14ac:dyDescent="0.25">
      <c r="A1174" t="s">
        <v>2275</v>
      </c>
      <c r="B1174">
        <v>0</v>
      </c>
      <c r="C1174">
        <v>0</v>
      </c>
      <c r="E1174" s="5" t="s">
        <v>932</v>
      </c>
      <c r="F1174" s="1" t="str">
        <f t="shared" si="54"/>
        <v>PROWASTE-rt5618</v>
      </c>
      <c r="G1174" s="1">
        <f t="shared" si="55"/>
        <v>0</v>
      </c>
      <c r="H1174" s="1">
        <f t="shared" si="56"/>
        <v>0</v>
      </c>
      <c r="I1174" s="1" t="b">
        <f>OR(LEFT(Table2[[#This Row],[rxn]],4)="RXN-",Table2[[#This Row],[rxn]]="BIOSYN-BIODILAERO")</f>
        <v>0</v>
      </c>
      <c r="J1174" s="1" t="str">
        <f>IF(Table2[[#This Row],[In GSM?]],_xlfn.TEXTAFTER(Table2[[#This Row],[rxn]],"RXN-",,,,"BIOMASS_RT_CLIM"),"")</f>
        <v/>
      </c>
      <c r="K1174" s="1" t="str">
        <f>IF(Table2[[#This Row],[In GSM?]],_xlfn.TEXTBEFORE(SUBSTITUTE(Table2[[#This Row],[rxn name]],"_REV-","_FWD-"),"_FWD-",,,,Table2[[#This Row],[rxn name]]),"")</f>
        <v/>
      </c>
      <c r="L1174" s="1" t="str">
        <f>IF(Table2[[#This Row],[In GSM?]],_xlfn.TEXTBEFORE(_xlfn.TEXTAFTER(Table2[[#This Row],[rxn name]],Table2[[#This Row],[b4 FWD/REV]]&amp;"_",,,,"FWD"),"-",,,,"FWD"),"")</f>
        <v/>
      </c>
      <c r="M1174" s="1" t="str" cm="1">
        <f t="array" ref="M1174">IF(Table2[[#This Row],[In GSM?]],_xlfn.SWITCH(Table2[[#This Row],[dir]],"FWD",Table2[[#This Row],[max]],"REV",-Table2[[#This Row],[min]])/1000,"")</f>
        <v/>
      </c>
      <c r="N1174" s="1" t="str" cm="1">
        <f t="array" ref="N1174">IF(Table2[[#This Row],[In GSM?]],_xlfn.SWITCH(Table2[[#This Row],[dir]],"FWD",Table2[[#This Row],[min]],"REV",-Table2[[#This Row],[max]])/1000,"")</f>
        <v/>
      </c>
      <c r="V1174" s="5"/>
    </row>
    <row r="1175" spans="1:22" ht="17" x14ac:dyDescent="0.25">
      <c r="A1175" t="s">
        <v>2276</v>
      </c>
      <c r="B1175">
        <v>0</v>
      </c>
      <c r="C1175">
        <v>1.2506195054649401</v>
      </c>
      <c r="E1175" s="5" t="s">
        <v>933</v>
      </c>
      <c r="F1175" s="1" t="str">
        <f t="shared" si="54"/>
        <v>PROWASTE-rt5622</v>
      </c>
      <c r="G1175" s="1">
        <f t="shared" si="55"/>
        <v>0</v>
      </c>
      <c r="H1175" s="1">
        <f t="shared" si="56"/>
        <v>0</v>
      </c>
      <c r="I1175" s="1" t="b">
        <f>OR(LEFT(Table2[[#This Row],[rxn]],4)="RXN-",Table2[[#This Row],[rxn]]="BIOSYN-BIODILAERO")</f>
        <v>0</v>
      </c>
      <c r="J1175" s="1" t="str">
        <f>IF(Table2[[#This Row],[In GSM?]],_xlfn.TEXTAFTER(Table2[[#This Row],[rxn]],"RXN-",,,,"BIOMASS_RT_CLIM"),"")</f>
        <v/>
      </c>
      <c r="K1175" s="1" t="str">
        <f>IF(Table2[[#This Row],[In GSM?]],_xlfn.TEXTBEFORE(SUBSTITUTE(Table2[[#This Row],[rxn name]],"_REV-","_FWD-"),"_FWD-",,,,Table2[[#This Row],[rxn name]]),"")</f>
        <v/>
      </c>
      <c r="L1175" s="1" t="str">
        <f>IF(Table2[[#This Row],[In GSM?]],_xlfn.TEXTBEFORE(_xlfn.TEXTAFTER(Table2[[#This Row],[rxn name]],Table2[[#This Row],[b4 FWD/REV]]&amp;"_",,,,"FWD"),"-",,,,"FWD"),"")</f>
        <v/>
      </c>
      <c r="M1175" s="1" t="str" cm="1">
        <f t="array" ref="M1175">IF(Table2[[#This Row],[In GSM?]],_xlfn.SWITCH(Table2[[#This Row],[dir]],"FWD",Table2[[#This Row],[max]],"REV",-Table2[[#This Row],[min]])/1000,"")</f>
        <v/>
      </c>
      <c r="N1175" s="1" t="str" cm="1">
        <f t="array" ref="N1175">IF(Table2[[#This Row],[In GSM?]],_xlfn.SWITCH(Table2[[#This Row],[dir]],"FWD",Table2[[#This Row],[min]],"REV",-Table2[[#This Row],[max]])/1000,"")</f>
        <v/>
      </c>
      <c r="V1175" s="5"/>
    </row>
    <row r="1176" spans="1:22" ht="17" x14ac:dyDescent="0.25">
      <c r="A1176" t="s">
        <v>2277</v>
      </c>
      <c r="B1176">
        <v>0</v>
      </c>
      <c r="C1176">
        <v>0</v>
      </c>
      <c r="E1176" s="5" t="s">
        <v>934</v>
      </c>
      <c r="F1176" s="1" t="str">
        <f t="shared" si="54"/>
        <v>PROWASTE-rt5633_c</v>
      </c>
      <c r="G1176" s="1">
        <f t="shared" si="55"/>
        <v>0</v>
      </c>
      <c r="H1176" s="1">
        <f t="shared" si="56"/>
        <v>0</v>
      </c>
      <c r="I1176" s="1" t="b">
        <f>OR(LEFT(Table2[[#This Row],[rxn]],4)="RXN-",Table2[[#This Row],[rxn]]="BIOSYN-BIODILAERO")</f>
        <v>0</v>
      </c>
      <c r="J1176" s="1" t="str">
        <f>IF(Table2[[#This Row],[In GSM?]],_xlfn.TEXTAFTER(Table2[[#This Row],[rxn]],"RXN-",,,,"BIOMASS_RT_CLIM"),"")</f>
        <v/>
      </c>
      <c r="K1176" s="1" t="str">
        <f>IF(Table2[[#This Row],[In GSM?]],_xlfn.TEXTBEFORE(SUBSTITUTE(Table2[[#This Row],[rxn name]],"_REV-","_FWD-"),"_FWD-",,,,Table2[[#This Row],[rxn name]]),"")</f>
        <v/>
      </c>
      <c r="L1176" s="1" t="str">
        <f>IF(Table2[[#This Row],[In GSM?]],_xlfn.TEXTBEFORE(_xlfn.TEXTAFTER(Table2[[#This Row],[rxn name]],Table2[[#This Row],[b4 FWD/REV]]&amp;"_",,,,"FWD"),"-",,,,"FWD"),"")</f>
        <v/>
      </c>
      <c r="M1176" s="1" t="str" cm="1">
        <f t="array" ref="M1176">IF(Table2[[#This Row],[In GSM?]],_xlfn.SWITCH(Table2[[#This Row],[dir]],"FWD",Table2[[#This Row],[max]],"REV",-Table2[[#This Row],[min]])/1000,"")</f>
        <v/>
      </c>
      <c r="N1176" s="1" t="str" cm="1">
        <f t="array" ref="N1176">IF(Table2[[#This Row],[In GSM?]],_xlfn.SWITCH(Table2[[#This Row],[dir]],"FWD",Table2[[#This Row],[min]],"REV",-Table2[[#This Row],[max]])/1000,"")</f>
        <v/>
      </c>
      <c r="V1176" s="5"/>
    </row>
    <row r="1177" spans="1:22" ht="17" x14ac:dyDescent="0.25">
      <c r="A1177" t="s">
        <v>2278</v>
      </c>
      <c r="B1177">
        <v>-22.763432409733799</v>
      </c>
      <c r="C1177">
        <v>9.9259889560750807</v>
      </c>
      <c r="E1177" s="5" t="s">
        <v>935</v>
      </c>
      <c r="F1177" s="1" t="str">
        <f t="shared" si="54"/>
        <v>PROWASTE-rt5633_m</v>
      </c>
      <c r="G1177" s="1">
        <f t="shared" si="55"/>
        <v>0</v>
      </c>
      <c r="H1177" s="1">
        <f t="shared" si="56"/>
        <v>0</v>
      </c>
      <c r="I1177" s="1" t="b">
        <f>OR(LEFT(Table2[[#This Row],[rxn]],4)="RXN-",Table2[[#This Row],[rxn]]="BIOSYN-BIODILAERO")</f>
        <v>0</v>
      </c>
      <c r="J1177" s="1" t="str">
        <f>IF(Table2[[#This Row],[In GSM?]],_xlfn.TEXTAFTER(Table2[[#This Row],[rxn]],"RXN-",,,,"BIOMASS_RT_CLIM"),"")</f>
        <v/>
      </c>
      <c r="K1177" s="1" t="str">
        <f>IF(Table2[[#This Row],[In GSM?]],_xlfn.TEXTBEFORE(SUBSTITUTE(Table2[[#This Row],[rxn name]],"_REV-","_FWD-"),"_FWD-",,,,Table2[[#This Row],[rxn name]]),"")</f>
        <v/>
      </c>
      <c r="L1177" s="1" t="str">
        <f>IF(Table2[[#This Row],[In GSM?]],_xlfn.TEXTBEFORE(_xlfn.TEXTAFTER(Table2[[#This Row],[rxn name]],Table2[[#This Row],[b4 FWD/REV]]&amp;"_",,,,"FWD"),"-",,,,"FWD"),"")</f>
        <v/>
      </c>
      <c r="M1177" s="1" t="str" cm="1">
        <f t="array" ref="M1177">IF(Table2[[#This Row],[In GSM?]],_xlfn.SWITCH(Table2[[#This Row],[dir]],"FWD",Table2[[#This Row],[max]],"REV",-Table2[[#This Row],[min]])/1000,"")</f>
        <v/>
      </c>
      <c r="N1177" s="1" t="str" cm="1">
        <f t="array" ref="N1177">IF(Table2[[#This Row],[In GSM?]],_xlfn.SWITCH(Table2[[#This Row],[dir]],"FWD",Table2[[#This Row],[min]],"REV",-Table2[[#This Row],[max]])/1000,"")</f>
        <v/>
      </c>
      <c r="V1177" s="5"/>
    </row>
    <row r="1178" spans="1:22" ht="17" x14ac:dyDescent="0.25">
      <c r="A1178" t="s">
        <v>2279</v>
      </c>
      <c r="B1178">
        <v>0</v>
      </c>
      <c r="C1178">
        <v>1.7859239958434301</v>
      </c>
      <c r="E1178" s="5" t="s">
        <v>936</v>
      </c>
      <c r="F1178" s="1" t="str">
        <f t="shared" si="54"/>
        <v>PROWASTE-rt5634</v>
      </c>
      <c r="G1178" s="1">
        <f t="shared" si="55"/>
        <v>0</v>
      </c>
      <c r="H1178" s="1">
        <f t="shared" si="56"/>
        <v>0</v>
      </c>
      <c r="I1178" s="1" t="b">
        <f>OR(LEFT(Table2[[#This Row],[rxn]],4)="RXN-",Table2[[#This Row],[rxn]]="BIOSYN-BIODILAERO")</f>
        <v>0</v>
      </c>
      <c r="J1178" s="1" t="str">
        <f>IF(Table2[[#This Row],[In GSM?]],_xlfn.TEXTAFTER(Table2[[#This Row],[rxn]],"RXN-",,,,"BIOMASS_RT_CLIM"),"")</f>
        <v/>
      </c>
      <c r="K1178" s="1" t="str">
        <f>IF(Table2[[#This Row],[In GSM?]],_xlfn.TEXTBEFORE(SUBSTITUTE(Table2[[#This Row],[rxn name]],"_REV-","_FWD-"),"_FWD-",,,,Table2[[#This Row],[rxn name]]),"")</f>
        <v/>
      </c>
      <c r="L1178" s="1" t="str">
        <f>IF(Table2[[#This Row],[In GSM?]],_xlfn.TEXTBEFORE(_xlfn.TEXTAFTER(Table2[[#This Row],[rxn name]],Table2[[#This Row],[b4 FWD/REV]]&amp;"_",,,,"FWD"),"-",,,,"FWD"),"")</f>
        <v/>
      </c>
      <c r="M1178" s="1" t="str" cm="1">
        <f t="array" ref="M1178">IF(Table2[[#This Row],[In GSM?]],_xlfn.SWITCH(Table2[[#This Row],[dir]],"FWD",Table2[[#This Row],[max]],"REV",-Table2[[#This Row],[min]])/1000,"")</f>
        <v/>
      </c>
      <c r="N1178" s="1" t="str" cm="1">
        <f t="array" ref="N1178">IF(Table2[[#This Row],[In GSM?]],_xlfn.SWITCH(Table2[[#This Row],[dir]],"FWD",Table2[[#This Row],[min]],"REV",-Table2[[#This Row],[max]])/1000,"")</f>
        <v/>
      </c>
      <c r="V1178" s="5"/>
    </row>
    <row r="1179" spans="1:22" ht="17" x14ac:dyDescent="0.25">
      <c r="A1179" t="s">
        <v>2280</v>
      </c>
      <c r="B1179">
        <v>0</v>
      </c>
      <c r="C1179">
        <v>0</v>
      </c>
      <c r="E1179" s="5" t="s">
        <v>937</v>
      </c>
      <c r="F1179" s="1" t="str">
        <f t="shared" si="54"/>
        <v>PROWASTE-rt5646</v>
      </c>
      <c r="G1179" s="1">
        <f t="shared" si="55"/>
        <v>0</v>
      </c>
      <c r="H1179" s="1">
        <f t="shared" si="56"/>
        <v>0</v>
      </c>
      <c r="I1179" s="1" t="b">
        <f>OR(LEFT(Table2[[#This Row],[rxn]],4)="RXN-",Table2[[#This Row],[rxn]]="BIOSYN-BIODILAERO")</f>
        <v>0</v>
      </c>
      <c r="J1179" s="1" t="str">
        <f>IF(Table2[[#This Row],[In GSM?]],_xlfn.TEXTAFTER(Table2[[#This Row],[rxn]],"RXN-",,,,"BIOMASS_RT_CLIM"),"")</f>
        <v/>
      </c>
      <c r="K1179" s="1" t="str">
        <f>IF(Table2[[#This Row],[In GSM?]],_xlfn.TEXTBEFORE(SUBSTITUTE(Table2[[#This Row],[rxn name]],"_REV-","_FWD-"),"_FWD-",,,,Table2[[#This Row],[rxn name]]),"")</f>
        <v/>
      </c>
      <c r="L1179" s="1" t="str">
        <f>IF(Table2[[#This Row],[In GSM?]],_xlfn.TEXTBEFORE(_xlfn.TEXTAFTER(Table2[[#This Row],[rxn name]],Table2[[#This Row],[b4 FWD/REV]]&amp;"_",,,,"FWD"),"-",,,,"FWD"),"")</f>
        <v/>
      </c>
      <c r="M1179" s="1" t="str" cm="1">
        <f t="array" ref="M1179">IF(Table2[[#This Row],[In GSM?]],_xlfn.SWITCH(Table2[[#This Row],[dir]],"FWD",Table2[[#This Row],[max]],"REV",-Table2[[#This Row],[min]])/1000,"")</f>
        <v/>
      </c>
      <c r="N1179" s="1" t="str" cm="1">
        <f t="array" ref="N1179">IF(Table2[[#This Row],[In GSM?]],_xlfn.SWITCH(Table2[[#This Row],[dir]],"FWD",Table2[[#This Row],[min]],"REV",-Table2[[#This Row],[max]])/1000,"")</f>
        <v/>
      </c>
      <c r="V1179" s="5"/>
    </row>
    <row r="1180" spans="1:22" ht="17" x14ac:dyDescent="0.25">
      <c r="A1180" t="s">
        <v>2281</v>
      </c>
      <c r="B1180">
        <v>0</v>
      </c>
      <c r="C1180">
        <v>1.8202377543892301</v>
      </c>
      <c r="E1180" s="5" t="s">
        <v>938</v>
      </c>
      <c r="F1180" s="1" t="str">
        <f t="shared" si="54"/>
        <v>PROWASTE-rt5654_c</v>
      </c>
      <c r="G1180" s="1">
        <f t="shared" si="55"/>
        <v>0</v>
      </c>
      <c r="H1180" s="1">
        <f t="shared" si="56"/>
        <v>0</v>
      </c>
      <c r="I1180" s="1" t="b">
        <f>OR(LEFT(Table2[[#This Row],[rxn]],4)="RXN-",Table2[[#This Row],[rxn]]="BIOSYN-BIODILAERO")</f>
        <v>0</v>
      </c>
      <c r="J1180" s="1" t="str">
        <f>IF(Table2[[#This Row],[In GSM?]],_xlfn.TEXTAFTER(Table2[[#This Row],[rxn]],"RXN-",,,,"BIOMASS_RT_CLIM"),"")</f>
        <v/>
      </c>
      <c r="K1180" s="1" t="str">
        <f>IF(Table2[[#This Row],[In GSM?]],_xlfn.TEXTBEFORE(SUBSTITUTE(Table2[[#This Row],[rxn name]],"_REV-","_FWD-"),"_FWD-",,,,Table2[[#This Row],[rxn name]]),"")</f>
        <v/>
      </c>
      <c r="L1180" s="1" t="str">
        <f>IF(Table2[[#This Row],[In GSM?]],_xlfn.TEXTBEFORE(_xlfn.TEXTAFTER(Table2[[#This Row],[rxn name]],Table2[[#This Row],[b4 FWD/REV]]&amp;"_",,,,"FWD"),"-",,,,"FWD"),"")</f>
        <v/>
      </c>
      <c r="M1180" s="1" t="str" cm="1">
        <f t="array" ref="M1180">IF(Table2[[#This Row],[In GSM?]],_xlfn.SWITCH(Table2[[#This Row],[dir]],"FWD",Table2[[#This Row],[max]],"REV",-Table2[[#This Row],[min]])/1000,"")</f>
        <v/>
      </c>
      <c r="N1180" s="1" t="str" cm="1">
        <f t="array" ref="N1180">IF(Table2[[#This Row],[In GSM?]],_xlfn.SWITCH(Table2[[#This Row],[dir]],"FWD",Table2[[#This Row],[min]],"REV",-Table2[[#This Row],[max]])/1000,"")</f>
        <v/>
      </c>
      <c r="V1180" s="5"/>
    </row>
    <row r="1181" spans="1:22" ht="17" x14ac:dyDescent="0.25">
      <c r="A1181" t="s">
        <v>2282</v>
      </c>
      <c r="B1181">
        <v>0</v>
      </c>
      <c r="C1181">
        <v>1.9898608497335799</v>
      </c>
      <c r="E1181" s="5" t="s">
        <v>939</v>
      </c>
      <c r="F1181" s="1" t="str">
        <f t="shared" si="54"/>
        <v>PROWASTE-rt5654_m</v>
      </c>
      <c r="G1181" s="1">
        <f t="shared" si="55"/>
        <v>0</v>
      </c>
      <c r="H1181" s="1">
        <f t="shared" si="56"/>
        <v>0</v>
      </c>
      <c r="I1181" s="1" t="b">
        <f>OR(LEFT(Table2[[#This Row],[rxn]],4)="RXN-",Table2[[#This Row],[rxn]]="BIOSYN-BIODILAERO")</f>
        <v>0</v>
      </c>
      <c r="J1181" s="1" t="str">
        <f>IF(Table2[[#This Row],[In GSM?]],_xlfn.TEXTAFTER(Table2[[#This Row],[rxn]],"RXN-",,,,"BIOMASS_RT_CLIM"),"")</f>
        <v/>
      </c>
      <c r="K1181" s="1" t="str">
        <f>IF(Table2[[#This Row],[In GSM?]],_xlfn.TEXTBEFORE(SUBSTITUTE(Table2[[#This Row],[rxn name]],"_REV-","_FWD-"),"_FWD-",,,,Table2[[#This Row],[rxn name]]),"")</f>
        <v/>
      </c>
      <c r="L1181" s="1" t="str">
        <f>IF(Table2[[#This Row],[In GSM?]],_xlfn.TEXTBEFORE(_xlfn.TEXTAFTER(Table2[[#This Row],[rxn name]],Table2[[#This Row],[b4 FWD/REV]]&amp;"_",,,,"FWD"),"-",,,,"FWD"),"")</f>
        <v/>
      </c>
      <c r="M1181" s="1" t="str" cm="1">
        <f t="array" ref="M1181">IF(Table2[[#This Row],[In GSM?]],_xlfn.SWITCH(Table2[[#This Row],[dir]],"FWD",Table2[[#This Row],[max]],"REV",-Table2[[#This Row],[min]])/1000,"")</f>
        <v/>
      </c>
      <c r="N1181" s="1" t="str" cm="1">
        <f t="array" ref="N1181">IF(Table2[[#This Row],[In GSM?]],_xlfn.SWITCH(Table2[[#This Row],[dir]],"FWD",Table2[[#This Row],[min]],"REV",-Table2[[#This Row],[max]])/1000,"")</f>
        <v/>
      </c>
      <c r="V1181" s="5"/>
    </row>
    <row r="1182" spans="1:22" ht="17" x14ac:dyDescent="0.25">
      <c r="A1182" t="s">
        <v>2283</v>
      </c>
      <c r="B1182">
        <v>0</v>
      </c>
      <c r="C1182">
        <v>1.3308510478128901</v>
      </c>
      <c r="E1182" s="5" t="s">
        <v>940</v>
      </c>
      <c r="F1182" s="1" t="str">
        <f t="shared" si="54"/>
        <v>PROWASTE-rt5655</v>
      </c>
      <c r="G1182" s="1">
        <f t="shared" si="55"/>
        <v>0</v>
      </c>
      <c r="H1182" s="1">
        <f t="shared" si="56"/>
        <v>0</v>
      </c>
      <c r="I1182" s="1" t="b">
        <f>OR(LEFT(Table2[[#This Row],[rxn]],4)="RXN-",Table2[[#This Row],[rxn]]="BIOSYN-BIODILAERO")</f>
        <v>0</v>
      </c>
      <c r="J1182" s="1" t="str">
        <f>IF(Table2[[#This Row],[In GSM?]],_xlfn.TEXTAFTER(Table2[[#This Row],[rxn]],"RXN-",,,,"BIOMASS_RT_CLIM"),"")</f>
        <v/>
      </c>
      <c r="K1182" s="1" t="str">
        <f>IF(Table2[[#This Row],[In GSM?]],_xlfn.TEXTBEFORE(SUBSTITUTE(Table2[[#This Row],[rxn name]],"_REV-","_FWD-"),"_FWD-",,,,Table2[[#This Row],[rxn name]]),"")</f>
        <v/>
      </c>
      <c r="L1182" s="1" t="str">
        <f>IF(Table2[[#This Row],[In GSM?]],_xlfn.TEXTBEFORE(_xlfn.TEXTAFTER(Table2[[#This Row],[rxn name]],Table2[[#This Row],[b4 FWD/REV]]&amp;"_",,,,"FWD"),"-",,,,"FWD"),"")</f>
        <v/>
      </c>
      <c r="M1182" s="1" t="str" cm="1">
        <f t="array" ref="M1182">IF(Table2[[#This Row],[In GSM?]],_xlfn.SWITCH(Table2[[#This Row],[dir]],"FWD",Table2[[#This Row],[max]],"REV",-Table2[[#This Row],[min]])/1000,"")</f>
        <v/>
      </c>
      <c r="N1182" s="1" t="str" cm="1">
        <f t="array" ref="N1182">IF(Table2[[#This Row],[In GSM?]],_xlfn.SWITCH(Table2[[#This Row],[dir]],"FWD",Table2[[#This Row],[min]],"REV",-Table2[[#This Row],[max]])/1000,"")</f>
        <v/>
      </c>
      <c r="V1182" s="5"/>
    </row>
    <row r="1183" spans="1:22" ht="17" x14ac:dyDescent="0.25">
      <c r="A1183" t="s">
        <v>2284</v>
      </c>
      <c r="B1183">
        <v>1.02571E-2</v>
      </c>
      <c r="C1183">
        <v>0.49021421231987899</v>
      </c>
      <c r="E1183" s="5" t="s">
        <v>941</v>
      </c>
      <c r="F1183" s="1" t="str">
        <f t="shared" si="54"/>
        <v>PROWASTE-rt5669</v>
      </c>
      <c r="G1183" s="1">
        <f t="shared" si="55"/>
        <v>0</v>
      </c>
      <c r="H1183" s="1">
        <f t="shared" si="56"/>
        <v>0</v>
      </c>
      <c r="I1183" s="1" t="b">
        <f>OR(LEFT(Table2[[#This Row],[rxn]],4)="RXN-",Table2[[#This Row],[rxn]]="BIOSYN-BIODILAERO")</f>
        <v>0</v>
      </c>
      <c r="J1183" s="1" t="str">
        <f>IF(Table2[[#This Row],[In GSM?]],_xlfn.TEXTAFTER(Table2[[#This Row],[rxn]],"RXN-",,,,"BIOMASS_RT_CLIM"),"")</f>
        <v/>
      </c>
      <c r="K1183" s="1" t="str">
        <f>IF(Table2[[#This Row],[In GSM?]],_xlfn.TEXTBEFORE(SUBSTITUTE(Table2[[#This Row],[rxn name]],"_REV-","_FWD-"),"_FWD-",,,,Table2[[#This Row],[rxn name]]),"")</f>
        <v/>
      </c>
      <c r="L1183" s="1" t="str">
        <f>IF(Table2[[#This Row],[In GSM?]],_xlfn.TEXTBEFORE(_xlfn.TEXTAFTER(Table2[[#This Row],[rxn name]],Table2[[#This Row],[b4 FWD/REV]]&amp;"_",,,,"FWD"),"-",,,,"FWD"),"")</f>
        <v/>
      </c>
      <c r="M1183" s="1" t="str" cm="1">
        <f t="array" ref="M1183">IF(Table2[[#This Row],[In GSM?]],_xlfn.SWITCH(Table2[[#This Row],[dir]],"FWD",Table2[[#This Row],[max]],"REV",-Table2[[#This Row],[min]])/1000,"")</f>
        <v/>
      </c>
      <c r="N1183" s="1" t="str" cm="1">
        <f t="array" ref="N1183">IF(Table2[[#This Row],[In GSM?]],_xlfn.SWITCH(Table2[[#This Row],[dir]],"FWD",Table2[[#This Row],[min]],"REV",-Table2[[#This Row],[max]])/1000,"")</f>
        <v/>
      </c>
      <c r="V1183" s="5"/>
    </row>
    <row r="1184" spans="1:22" ht="17" x14ac:dyDescent="0.25">
      <c r="A1184" t="s">
        <v>2285</v>
      </c>
      <c r="B1184">
        <v>1.02571E-2</v>
      </c>
      <c r="C1184">
        <v>0.49021421231987899</v>
      </c>
      <c r="E1184" s="5" t="s">
        <v>942</v>
      </c>
      <c r="F1184" s="1" t="str">
        <f t="shared" si="54"/>
        <v>PROWASTE-rt5672</v>
      </c>
      <c r="G1184" s="1">
        <f t="shared" si="55"/>
        <v>0</v>
      </c>
      <c r="H1184" s="1">
        <f t="shared" si="56"/>
        <v>0</v>
      </c>
      <c r="I1184" s="1" t="b">
        <f>OR(LEFT(Table2[[#This Row],[rxn]],4)="RXN-",Table2[[#This Row],[rxn]]="BIOSYN-BIODILAERO")</f>
        <v>0</v>
      </c>
      <c r="J1184" s="1" t="str">
        <f>IF(Table2[[#This Row],[In GSM?]],_xlfn.TEXTAFTER(Table2[[#This Row],[rxn]],"RXN-",,,,"BIOMASS_RT_CLIM"),"")</f>
        <v/>
      </c>
      <c r="K1184" s="1" t="str">
        <f>IF(Table2[[#This Row],[In GSM?]],_xlfn.TEXTBEFORE(SUBSTITUTE(Table2[[#This Row],[rxn name]],"_REV-","_FWD-"),"_FWD-",,,,Table2[[#This Row],[rxn name]]),"")</f>
        <v/>
      </c>
      <c r="L1184" s="1" t="str">
        <f>IF(Table2[[#This Row],[In GSM?]],_xlfn.TEXTBEFORE(_xlfn.TEXTAFTER(Table2[[#This Row],[rxn name]],Table2[[#This Row],[b4 FWD/REV]]&amp;"_",,,,"FWD"),"-",,,,"FWD"),"")</f>
        <v/>
      </c>
      <c r="M1184" s="1" t="str" cm="1">
        <f t="array" ref="M1184">IF(Table2[[#This Row],[In GSM?]],_xlfn.SWITCH(Table2[[#This Row],[dir]],"FWD",Table2[[#This Row],[max]],"REV",-Table2[[#This Row],[min]])/1000,"")</f>
        <v/>
      </c>
      <c r="N1184" s="1" t="str" cm="1">
        <f t="array" ref="N1184">IF(Table2[[#This Row],[In GSM?]],_xlfn.SWITCH(Table2[[#This Row],[dir]],"FWD",Table2[[#This Row],[min]],"REV",-Table2[[#This Row],[max]])/1000,"")</f>
        <v/>
      </c>
      <c r="V1184" s="5"/>
    </row>
    <row r="1185" spans="1:22" ht="17" x14ac:dyDescent="0.25">
      <c r="A1185" t="s">
        <v>2286</v>
      </c>
      <c r="B1185">
        <v>0</v>
      </c>
      <c r="C1185">
        <v>0.80811311804882502</v>
      </c>
      <c r="E1185" s="5" t="s">
        <v>943</v>
      </c>
      <c r="F1185" s="1" t="str">
        <f t="shared" si="54"/>
        <v>PROWASTE-rt5681</v>
      </c>
      <c r="G1185" s="1">
        <f t="shared" si="55"/>
        <v>0</v>
      </c>
      <c r="H1185" s="1">
        <f t="shared" si="56"/>
        <v>0</v>
      </c>
      <c r="I1185" s="1" t="b">
        <f>OR(LEFT(Table2[[#This Row],[rxn]],4)="RXN-",Table2[[#This Row],[rxn]]="BIOSYN-BIODILAERO")</f>
        <v>0</v>
      </c>
      <c r="J1185" s="1" t="str">
        <f>IF(Table2[[#This Row],[In GSM?]],_xlfn.TEXTAFTER(Table2[[#This Row],[rxn]],"RXN-",,,,"BIOMASS_RT_CLIM"),"")</f>
        <v/>
      </c>
      <c r="K1185" s="1" t="str">
        <f>IF(Table2[[#This Row],[In GSM?]],_xlfn.TEXTBEFORE(SUBSTITUTE(Table2[[#This Row],[rxn name]],"_REV-","_FWD-"),"_FWD-",,,,Table2[[#This Row],[rxn name]]),"")</f>
        <v/>
      </c>
      <c r="L1185" s="1" t="str">
        <f>IF(Table2[[#This Row],[In GSM?]],_xlfn.TEXTBEFORE(_xlfn.TEXTAFTER(Table2[[#This Row],[rxn name]],Table2[[#This Row],[b4 FWD/REV]]&amp;"_",,,,"FWD"),"-",,,,"FWD"),"")</f>
        <v/>
      </c>
      <c r="M1185" s="1" t="str" cm="1">
        <f t="array" ref="M1185">IF(Table2[[#This Row],[In GSM?]],_xlfn.SWITCH(Table2[[#This Row],[dir]],"FWD",Table2[[#This Row],[max]],"REV",-Table2[[#This Row],[min]])/1000,"")</f>
        <v/>
      </c>
      <c r="N1185" s="1" t="str" cm="1">
        <f t="array" ref="N1185">IF(Table2[[#This Row],[In GSM?]],_xlfn.SWITCH(Table2[[#This Row],[dir]],"FWD",Table2[[#This Row],[min]],"REV",-Table2[[#This Row],[max]])/1000,"")</f>
        <v/>
      </c>
      <c r="V1185" s="5"/>
    </row>
    <row r="1186" spans="1:22" ht="17" x14ac:dyDescent="0.25">
      <c r="A1186" t="s">
        <v>2287</v>
      </c>
      <c r="B1186">
        <v>0</v>
      </c>
      <c r="C1186">
        <v>5.6594880838371697</v>
      </c>
      <c r="E1186" s="5" t="s">
        <v>944</v>
      </c>
      <c r="F1186" s="1" t="str">
        <f t="shared" si="54"/>
        <v>PROWASTE-rt5684</v>
      </c>
      <c r="G1186" s="1">
        <f t="shared" si="55"/>
        <v>0</v>
      </c>
      <c r="H1186" s="1">
        <f t="shared" si="56"/>
        <v>0</v>
      </c>
      <c r="I1186" s="1" t="b">
        <f>OR(LEFT(Table2[[#This Row],[rxn]],4)="RXN-",Table2[[#This Row],[rxn]]="BIOSYN-BIODILAERO")</f>
        <v>0</v>
      </c>
      <c r="J1186" s="1" t="str">
        <f>IF(Table2[[#This Row],[In GSM?]],_xlfn.TEXTAFTER(Table2[[#This Row],[rxn]],"RXN-",,,,"BIOMASS_RT_CLIM"),"")</f>
        <v/>
      </c>
      <c r="K1186" s="1" t="str">
        <f>IF(Table2[[#This Row],[In GSM?]],_xlfn.TEXTBEFORE(SUBSTITUTE(Table2[[#This Row],[rxn name]],"_REV-","_FWD-"),"_FWD-",,,,Table2[[#This Row],[rxn name]]),"")</f>
        <v/>
      </c>
      <c r="L1186" s="1" t="str">
        <f>IF(Table2[[#This Row],[In GSM?]],_xlfn.TEXTBEFORE(_xlfn.TEXTAFTER(Table2[[#This Row],[rxn name]],Table2[[#This Row],[b4 FWD/REV]]&amp;"_",,,,"FWD"),"-",,,,"FWD"),"")</f>
        <v/>
      </c>
      <c r="M1186" s="1" t="str" cm="1">
        <f t="array" ref="M1186">IF(Table2[[#This Row],[In GSM?]],_xlfn.SWITCH(Table2[[#This Row],[dir]],"FWD",Table2[[#This Row],[max]],"REV",-Table2[[#This Row],[min]])/1000,"")</f>
        <v/>
      </c>
      <c r="N1186" s="1" t="str" cm="1">
        <f t="array" ref="N1186">IF(Table2[[#This Row],[In GSM?]],_xlfn.SWITCH(Table2[[#This Row],[dir]],"FWD",Table2[[#This Row],[min]],"REV",-Table2[[#This Row],[max]])/1000,"")</f>
        <v/>
      </c>
      <c r="V1186" s="5"/>
    </row>
    <row r="1187" spans="1:22" ht="17" x14ac:dyDescent="0.25">
      <c r="A1187" t="s">
        <v>2288</v>
      </c>
      <c r="B1187">
        <v>-5.6594880838370498</v>
      </c>
      <c r="C1187">
        <v>0</v>
      </c>
      <c r="E1187" s="5" t="s">
        <v>945</v>
      </c>
      <c r="F1187" s="1" t="str">
        <f t="shared" si="54"/>
        <v>PROWASTE-rt5693</v>
      </c>
      <c r="G1187" s="1">
        <f t="shared" si="55"/>
        <v>0</v>
      </c>
      <c r="H1187" s="1">
        <f t="shared" si="56"/>
        <v>0</v>
      </c>
      <c r="I1187" s="1" t="b">
        <f>OR(LEFT(Table2[[#This Row],[rxn]],4)="RXN-",Table2[[#This Row],[rxn]]="BIOSYN-BIODILAERO")</f>
        <v>0</v>
      </c>
      <c r="J1187" s="1" t="str">
        <f>IF(Table2[[#This Row],[In GSM?]],_xlfn.TEXTAFTER(Table2[[#This Row],[rxn]],"RXN-",,,,"BIOMASS_RT_CLIM"),"")</f>
        <v/>
      </c>
      <c r="K1187" s="1" t="str">
        <f>IF(Table2[[#This Row],[In GSM?]],_xlfn.TEXTBEFORE(SUBSTITUTE(Table2[[#This Row],[rxn name]],"_REV-","_FWD-"),"_FWD-",,,,Table2[[#This Row],[rxn name]]),"")</f>
        <v/>
      </c>
      <c r="L1187" s="1" t="str">
        <f>IF(Table2[[#This Row],[In GSM?]],_xlfn.TEXTBEFORE(_xlfn.TEXTAFTER(Table2[[#This Row],[rxn name]],Table2[[#This Row],[b4 FWD/REV]]&amp;"_",,,,"FWD"),"-",,,,"FWD"),"")</f>
        <v/>
      </c>
      <c r="M1187" s="1" t="str" cm="1">
        <f t="array" ref="M1187">IF(Table2[[#This Row],[In GSM?]],_xlfn.SWITCH(Table2[[#This Row],[dir]],"FWD",Table2[[#This Row],[max]],"REV",-Table2[[#This Row],[min]])/1000,"")</f>
        <v/>
      </c>
      <c r="N1187" s="1" t="str" cm="1">
        <f t="array" ref="N1187">IF(Table2[[#This Row],[In GSM?]],_xlfn.SWITCH(Table2[[#This Row],[dir]],"FWD",Table2[[#This Row],[min]],"REV",-Table2[[#This Row],[max]])/1000,"")</f>
        <v/>
      </c>
      <c r="V1187" s="5"/>
    </row>
    <row r="1188" spans="1:22" ht="17" x14ac:dyDescent="0.25">
      <c r="A1188" t="s">
        <v>2289</v>
      </c>
      <c r="B1188">
        <v>0</v>
      </c>
      <c r="C1188">
        <v>0</v>
      </c>
      <c r="E1188" s="5" t="s">
        <v>946</v>
      </c>
      <c r="F1188" s="1" t="str">
        <f t="shared" si="54"/>
        <v>PROWASTE-rt5702</v>
      </c>
      <c r="G1188" s="1">
        <f t="shared" si="55"/>
        <v>0</v>
      </c>
      <c r="H1188" s="1">
        <f t="shared" si="56"/>
        <v>0</v>
      </c>
      <c r="I1188" s="1" t="b">
        <f>OR(LEFT(Table2[[#This Row],[rxn]],4)="RXN-",Table2[[#This Row],[rxn]]="BIOSYN-BIODILAERO")</f>
        <v>0</v>
      </c>
      <c r="J1188" s="1" t="str">
        <f>IF(Table2[[#This Row],[In GSM?]],_xlfn.TEXTAFTER(Table2[[#This Row],[rxn]],"RXN-",,,,"BIOMASS_RT_CLIM"),"")</f>
        <v/>
      </c>
      <c r="K1188" s="1" t="str">
        <f>IF(Table2[[#This Row],[In GSM?]],_xlfn.TEXTBEFORE(SUBSTITUTE(Table2[[#This Row],[rxn name]],"_REV-","_FWD-"),"_FWD-",,,,Table2[[#This Row],[rxn name]]),"")</f>
        <v/>
      </c>
      <c r="L1188" s="1" t="str">
        <f>IF(Table2[[#This Row],[In GSM?]],_xlfn.TEXTBEFORE(_xlfn.TEXTAFTER(Table2[[#This Row],[rxn name]],Table2[[#This Row],[b4 FWD/REV]]&amp;"_",,,,"FWD"),"-",,,,"FWD"),"")</f>
        <v/>
      </c>
      <c r="M1188" s="1" t="str" cm="1">
        <f t="array" ref="M1188">IF(Table2[[#This Row],[In GSM?]],_xlfn.SWITCH(Table2[[#This Row],[dir]],"FWD",Table2[[#This Row],[max]],"REV",-Table2[[#This Row],[min]])/1000,"")</f>
        <v/>
      </c>
      <c r="N1188" s="1" t="str" cm="1">
        <f t="array" ref="N1188">IF(Table2[[#This Row],[In GSM?]],_xlfn.SWITCH(Table2[[#This Row],[dir]],"FWD",Table2[[#This Row],[min]],"REV",-Table2[[#This Row],[max]])/1000,"")</f>
        <v/>
      </c>
      <c r="V1188" s="5"/>
    </row>
    <row r="1189" spans="1:22" ht="17" x14ac:dyDescent="0.25">
      <c r="A1189" t="s">
        <v>2290</v>
      </c>
      <c r="B1189">
        <v>-24.968713704558201</v>
      </c>
      <c r="C1189">
        <v>-8.2127999999999906E-3</v>
      </c>
      <c r="E1189" s="5" t="s">
        <v>947</v>
      </c>
      <c r="F1189" s="1" t="str">
        <f t="shared" si="54"/>
        <v>PROWASTE-rt5713</v>
      </c>
      <c r="G1189" s="1">
        <f t="shared" si="55"/>
        <v>0</v>
      </c>
      <c r="H1189" s="1">
        <f t="shared" si="56"/>
        <v>0</v>
      </c>
      <c r="I1189" s="1" t="b">
        <f>OR(LEFT(Table2[[#This Row],[rxn]],4)="RXN-",Table2[[#This Row],[rxn]]="BIOSYN-BIODILAERO")</f>
        <v>0</v>
      </c>
      <c r="J1189" s="1" t="str">
        <f>IF(Table2[[#This Row],[In GSM?]],_xlfn.TEXTAFTER(Table2[[#This Row],[rxn]],"RXN-",,,,"BIOMASS_RT_CLIM"),"")</f>
        <v/>
      </c>
      <c r="K1189" s="1" t="str">
        <f>IF(Table2[[#This Row],[In GSM?]],_xlfn.TEXTBEFORE(SUBSTITUTE(Table2[[#This Row],[rxn name]],"_REV-","_FWD-"),"_FWD-",,,,Table2[[#This Row],[rxn name]]),"")</f>
        <v/>
      </c>
      <c r="L1189" s="1" t="str">
        <f>IF(Table2[[#This Row],[In GSM?]],_xlfn.TEXTBEFORE(_xlfn.TEXTAFTER(Table2[[#This Row],[rxn name]],Table2[[#This Row],[b4 FWD/REV]]&amp;"_",,,,"FWD"),"-",,,,"FWD"),"")</f>
        <v/>
      </c>
      <c r="M1189" s="1" t="str" cm="1">
        <f t="array" ref="M1189">IF(Table2[[#This Row],[In GSM?]],_xlfn.SWITCH(Table2[[#This Row],[dir]],"FWD",Table2[[#This Row],[max]],"REV",-Table2[[#This Row],[min]])/1000,"")</f>
        <v/>
      </c>
      <c r="N1189" s="1" t="str" cm="1">
        <f t="array" ref="N1189">IF(Table2[[#This Row],[In GSM?]],_xlfn.SWITCH(Table2[[#This Row],[dir]],"FWD",Table2[[#This Row],[min]],"REV",-Table2[[#This Row],[max]])/1000,"")</f>
        <v/>
      </c>
      <c r="V1189" s="5"/>
    </row>
    <row r="1190" spans="1:22" ht="17" x14ac:dyDescent="0.25">
      <c r="A1190" t="s">
        <v>2291</v>
      </c>
      <c r="B1190">
        <v>0</v>
      </c>
      <c r="C1190">
        <v>24.960500904558501</v>
      </c>
      <c r="E1190" s="5" t="s">
        <v>948</v>
      </c>
      <c r="F1190" s="1" t="str">
        <f t="shared" si="54"/>
        <v>PROWASTE-rt5719</v>
      </c>
      <c r="G1190" s="1">
        <f t="shared" si="55"/>
        <v>0</v>
      </c>
      <c r="H1190" s="1">
        <f t="shared" si="56"/>
        <v>0</v>
      </c>
      <c r="I1190" s="1" t="b">
        <f>OR(LEFT(Table2[[#This Row],[rxn]],4)="RXN-",Table2[[#This Row],[rxn]]="BIOSYN-BIODILAERO")</f>
        <v>0</v>
      </c>
      <c r="J1190" s="1" t="str">
        <f>IF(Table2[[#This Row],[In GSM?]],_xlfn.TEXTAFTER(Table2[[#This Row],[rxn]],"RXN-",,,,"BIOMASS_RT_CLIM"),"")</f>
        <v/>
      </c>
      <c r="K1190" s="1" t="str">
        <f>IF(Table2[[#This Row],[In GSM?]],_xlfn.TEXTBEFORE(SUBSTITUTE(Table2[[#This Row],[rxn name]],"_REV-","_FWD-"),"_FWD-",,,,Table2[[#This Row],[rxn name]]),"")</f>
        <v/>
      </c>
      <c r="L1190" s="1" t="str">
        <f>IF(Table2[[#This Row],[In GSM?]],_xlfn.TEXTBEFORE(_xlfn.TEXTAFTER(Table2[[#This Row],[rxn name]],Table2[[#This Row],[b4 FWD/REV]]&amp;"_",,,,"FWD"),"-",,,,"FWD"),"")</f>
        <v/>
      </c>
      <c r="M1190" s="1" t="str" cm="1">
        <f t="array" ref="M1190">IF(Table2[[#This Row],[In GSM?]],_xlfn.SWITCH(Table2[[#This Row],[dir]],"FWD",Table2[[#This Row],[max]],"REV",-Table2[[#This Row],[min]])/1000,"")</f>
        <v/>
      </c>
      <c r="N1190" s="1" t="str" cm="1">
        <f t="array" ref="N1190">IF(Table2[[#This Row],[In GSM?]],_xlfn.SWITCH(Table2[[#This Row],[dir]],"FWD",Table2[[#This Row],[min]],"REV",-Table2[[#This Row],[max]])/1000,"")</f>
        <v/>
      </c>
      <c r="V1190" s="5"/>
    </row>
    <row r="1191" spans="1:22" ht="17" x14ac:dyDescent="0.25">
      <c r="A1191" t="s">
        <v>2292</v>
      </c>
      <c r="B1191">
        <v>0</v>
      </c>
      <c r="C1191">
        <v>0</v>
      </c>
      <c r="E1191" s="5" t="s">
        <v>949</v>
      </c>
      <c r="F1191" s="1" t="str">
        <f t="shared" si="54"/>
        <v>PROWASTE-rt5724</v>
      </c>
      <c r="G1191" s="1">
        <f t="shared" si="55"/>
        <v>0</v>
      </c>
      <c r="H1191" s="1">
        <f t="shared" si="56"/>
        <v>0</v>
      </c>
      <c r="I1191" s="1" t="b">
        <f>OR(LEFT(Table2[[#This Row],[rxn]],4)="RXN-",Table2[[#This Row],[rxn]]="BIOSYN-BIODILAERO")</f>
        <v>0</v>
      </c>
      <c r="J1191" s="1" t="str">
        <f>IF(Table2[[#This Row],[In GSM?]],_xlfn.TEXTAFTER(Table2[[#This Row],[rxn]],"RXN-",,,,"BIOMASS_RT_CLIM"),"")</f>
        <v/>
      </c>
      <c r="K1191" s="1" t="str">
        <f>IF(Table2[[#This Row],[In GSM?]],_xlfn.TEXTBEFORE(SUBSTITUTE(Table2[[#This Row],[rxn name]],"_REV-","_FWD-"),"_FWD-",,,,Table2[[#This Row],[rxn name]]),"")</f>
        <v/>
      </c>
      <c r="L1191" s="1" t="str">
        <f>IF(Table2[[#This Row],[In GSM?]],_xlfn.TEXTBEFORE(_xlfn.TEXTAFTER(Table2[[#This Row],[rxn name]],Table2[[#This Row],[b4 FWD/REV]]&amp;"_",,,,"FWD"),"-",,,,"FWD"),"")</f>
        <v/>
      </c>
      <c r="M1191" s="1" t="str" cm="1">
        <f t="array" ref="M1191">IF(Table2[[#This Row],[In GSM?]],_xlfn.SWITCH(Table2[[#This Row],[dir]],"FWD",Table2[[#This Row],[max]],"REV",-Table2[[#This Row],[min]])/1000,"")</f>
        <v/>
      </c>
      <c r="N1191" s="1" t="str" cm="1">
        <f t="array" ref="N1191">IF(Table2[[#This Row],[In GSM?]],_xlfn.SWITCH(Table2[[#This Row],[dir]],"FWD",Table2[[#This Row],[min]],"REV",-Table2[[#This Row],[max]])/1000,"")</f>
        <v/>
      </c>
      <c r="V1191" s="5"/>
    </row>
    <row r="1192" spans="1:22" ht="17" x14ac:dyDescent="0.25">
      <c r="A1192" t="s">
        <v>2293</v>
      </c>
      <c r="B1192">
        <v>4.0404999999999998E-4</v>
      </c>
      <c r="C1192">
        <v>4.0404999999999998E-4</v>
      </c>
      <c r="E1192" s="5" t="s">
        <v>950</v>
      </c>
      <c r="F1192" s="1" t="str">
        <f t="shared" si="54"/>
        <v>PROWASTE-rt5734</v>
      </c>
      <c r="G1192" s="1">
        <f t="shared" si="55"/>
        <v>0</v>
      </c>
      <c r="H1192" s="1">
        <f t="shared" si="56"/>
        <v>0</v>
      </c>
      <c r="I1192" s="1" t="b">
        <f>OR(LEFT(Table2[[#This Row],[rxn]],4)="RXN-",Table2[[#This Row],[rxn]]="BIOSYN-BIODILAERO")</f>
        <v>0</v>
      </c>
      <c r="J1192" s="1" t="str">
        <f>IF(Table2[[#This Row],[In GSM?]],_xlfn.TEXTAFTER(Table2[[#This Row],[rxn]],"RXN-",,,,"BIOMASS_RT_CLIM"),"")</f>
        <v/>
      </c>
      <c r="K1192" s="1" t="str">
        <f>IF(Table2[[#This Row],[In GSM?]],_xlfn.TEXTBEFORE(SUBSTITUTE(Table2[[#This Row],[rxn name]],"_REV-","_FWD-"),"_FWD-",,,,Table2[[#This Row],[rxn name]]),"")</f>
        <v/>
      </c>
      <c r="L1192" s="1" t="str">
        <f>IF(Table2[[#This Row],[In GSM?]],_xlfn.TEXTBEFORE(_xlfn.TEXTAFTER(Table2[[#This Row],[rxn name]],Table2[[#This Row],[b4 FWD/REV]]&amp;"_",,,,"FWD"),"-",,,,"FWD"),"")</f>
        <v/>
      </c>
      <c r="M1192" s="1" t="str" cm="1">
        <f t="array" ref="M1192">IF(Table2[[#This Row],[In GSM?]],_xlfn.SWITCH(Table2[[#This Row],[dir]],"FWD",Table2[[#This Row],[max]],"REV",-Table2[[#This Row],[min]])/1000,"")</f>
        <v/>
      </c>
      <c r="N1192" s="1" t="str" cm="1">
        <f t="array" ref="N1192">IF(Table2[[#This Row],[In GSM?]],_xlfn.SWITCH(Table2[[#This Row],[dir]],"FWD",Table2[[#This Row],[min]],"REV",-Table2[[#This Row],[max]])/1000,"")</f>
        <v/>
      </c>
      <c r="V1192" s="5"/>
    </row>
    <row r="1193" spans="1:22" ht="17" x14ac:dyDescent="0.25">
      <c r="A1193" t="s">
        <v>2294</v>
      </c>
      <c r="B1193">
        <v>0</v>
      </c>
      <c r="C1193">
        <v>52.5774450292041</v>
      </c>
      <c r="E1193" s="5" t="s">
        <v>951</v>
      </c>
      <c r="F1193" s="1" t="str">
        <f t="shared" si="54"/>
        <v>PROWASTE-rt5740</v>
      </c>
      <c r="G1193" s="1">
        <f t="shared" si="55"/>
        <v>0</v>
      </c>
      <c r="H1193" s="1">
        <f t="shared" si="56"/>
        <v>0</v>
      </c>
      <c r="I1193" s="1" t="b">
        <f>OR(LEFT(Table2[[#This Row],[rxn]],4)="RXN-",Table2[[#This Row],[rxn]]="BIOSYN-BIODILAERO")</f>
        <v>0</v>
      </c>
      <c r="J1193" s="1" t="str">
        <f>IF(Table2[[#This Row],[In GSM?]],_xlfn.TEXTAFTER(Table2[[#This Row],[rxn]],"RXN-",,,,"BIOMASS_RT_CLIM"),"")</f>
        <v/>
      </c>
      <c r="K1193" s="1" t="str">
        <f>IF(Table2[[#This Row],[In GSM?]],_xlfn.TEXTBEFORE(SUBSTITUTE(Table2[[#This Row],[rxn name]],"_REV-","_FWD-"),"_FWD-",,,,Table2[[#This Row],[rxn name]]),"")</f>
        <v/>
      </c>
      <c r="L1193" s="1" t="str">
        <f>IF(Table2[[#This Row],[In GSM?]],_xlfn.TEXTBEFORE(_xlfn.TEXTAFTER(Table2[[#This Row],[rxn name]],Table2[[#This Row],[b4 FWD/REV]]&amp;"_",,,,"FWD"),"-",,,,"FWD"),"")</f>
        <v/>
      </c>
      <c r="M1193" s="1" t="str" cm="1">
        <f t="array" ref="M1193">IF(Table2[[#This Row],[In GSM?]],_xlfn.SWITCH(Table2[[#This Row],[dir]],"FWD",Table2[[#This Row],[max]],"REV",-Table2[[#This Row],[min]])/1000,"")</f>
        <v/>
      </c>
      <c r="N1193" s="1" t="str" cm="1">
        <f t="array" ref="N1193">IF(Table2[[#This Row],[In GSM?]],_xlfn.SWITCH(Table2[[#This Row],[dir]],"FWD",Table2[[#This Row],[min]],"REV",-Table2[[#This Row],[max]])/1000,"")</f>
        <v/>
      </c>
      <c r="V1193" s="5"/>
    </row>
    <row r="1194" spans="1:22" ht="17" x14ac:dyDescent="0.25">
      <c r="A1194" t="s">
        <v>2295</v>
      </c>
      <c r="B1194">
        <v>0</v>
      </c>
      <c r="C1194">
        <v>52.5774383625374</v>
      </c>
      <c r="E1194" s="5" t="s">
        <v>952</v>
      </c>
      <c r="F1194" s="1" t="str">
        <f t="shared" si="54"/>
        <v>PROWASTE-rt5751</v>
      </c>
      <c r="G1194" s="1">
        <f t="shared" si="55"/>
        <v>0</v>
      </c>
      <c r="H1194" s="1">
        <f t="shared" si="56"/>
        <v>0</v>
      </c>
      <c r="I1194" s="1" t="b">
        <f>OR(LEFT(Table2[[#This Row],[rxn]],4)="RXN-",Table2[[#This Row],[rxn]]="BIOSYN-BIODILAERO")</f>
        <v>0</v>
      </c>
      <c r="J1194" s="1" t="str">
        <f>IF(Table2[[#This Row],[In GSM?]],_xlfn.TEXTAFTER(Table2[[#This Row],[rxn]],"RXN-",,,,"BIOMASS_RT_CLIM"),"")</f>
        <v/>
      </c>
      <c r="K1194" s="1" t="str">
        <f>IF(Table2[[#This Row],[In GSM?]],_xlfn.TEXTBEFORE(SUBSTITUTE(Table2[[#This Row],[rxn name]],"_REV-","_FWD-"),"_FWD-",,,,Table2[[#This Row],[rxn name]]),"")</f>
        <v/>
      </c>
      <c r="L1194" s="1" t="str">
        <f>IF(Table2[[#This Row],[In GSM?]],_xlfn.TEXTBEFORE(_xlfn.TEXTAFTER(Table2[[#This Row],[rxn name]],Table2[[#This Row],[b4 FWD/REV]]&amp;"_",,,,"FWD"),"-",,,,"FWD"),"")</f>
        <v/>
      </c>
      <c r="M1194" s="1" t="str" cm="1">
        <f t="array" ref="M1194">IF(Table2[[#This Row],[In GSM?]],_xlfn.SWITCH(Table2[[#This Row],[dir]],"FWD",Table2[[#This Row],[max]],"REV",-Table2[[#This Row],[min]])/1000,"")</f>
        <v/>
      </c>
      <c r="N1194" s="1" t="str" cm="1">
        <f t="array" ref="N1194">IF(Table2[[#This Row],[In GSM?]],_xlfn.SWITCH(Table2[[#This Row],[dir]],"FWD",Table2[[#This Row],[min]],"REV",-Table2[[#This Row],[max]])/1000,"")</f>
        <v/>
      </c>
      <c r="V1194" s="5"/>
    </row>
    <row r="1195" spans="1:22" ht="17" x14ac:dyDescent="0.25">
      <c r="A1195" t="s">
        <v>2296</v>
      </c>
      <c r="B1195">
        <v>0</v>
      </c>
      <c r="C1195">
        <v>0</v>
      </c>
      <c r="E1195" s="5" t="s">
        <v>953</v>
      </c>
      <c r="F1195" s="1" t="str">
        <f t="shared" si="54"/>
        <v>PROWASTE-rt5758</v>
      </c>
      <c r="G1195" s="1">
        <f t="shared" si="55"/>
        <v>0</v>
      </c>
      <c r="H1195" s="1">
        <f t="shared" si="56"/>
        <v>0</v>
      </c>
      <c r="I1195" s="1" t="b">
        <f>OR(LEFT(Table2[[#This Row],[rxn]],4)="RXN-",Table2[[#This Row],[rxn]]="BIOSYN-BIODILAERO")</f>
        <v>0</v>
      </c>
      <c r="J1195" s="1" t="str">
        <f>IF(Table2[[#This Row],[In GSM?]],_xlfn.TEXTAFTER(Table2[[#This Row],[rxn]],"RXN-",,,,"BIOMASS_RT_CLIM"),"")</f>
        <v/>
      </c>
      <c r="K1195" s="1" t="str">
        <f>IF(Table2[[#This Row],[In GSM?]],_xlfn.TEXTBEFORE(SUBSTITUTE(Table2[[#This Row],[rxn name]],"_REV-","_FWD-"),"_FWD-",,,,Table2[[#This Row],[rxn name]]),"")</f>
        <v/>
      </c>
      <c r="L1195" s="1" t="str">
        <f>IF(Table2[[#This Row],[In GSM?]],_xlfn.TEXTBEFORE(_xlfn.TEXTAFTER(Table2[[#This Row],[rxn name]],Table2[[#This Row],[b4 FWD/REV]]&amp;"_",,,,"FWD"),"-",,,,"FWD"),"")</f>
        <v/>
      </c>
      <c r="M1195" s="1" t="str" cm="1">
        <f t="array" ref="M1195">IF(Table2[[#This Row],[In GSM?]],_xlfn.SWITCH(Table2[[#This Row],[dir]],"FWD",Table2[[#This Row],[max]],"REV",-Table2[[#This Row],[min]])/1000,"")</f>
        <v/>
      </c>
      <c r="N1195" s="1" t="str" cm="1">
        <f t="array" ref="N1195">IF(Table2[[#This Row],[In GSM?]],_xlfn.SWITCH(Table2[[#This Row],[dir]],"FWD",Table2[[#This Row],[min]],"REV",-Table2[[#This Row],[max]])/1000,"")</f>
        <v/>
      </c>
      <c r="V1195" s="5"/>
    </row>
    <row r="1196" spans="1:22" ht="17" x14ac:dyDescent="0.25">
      <c r="A1196" t="s">
        <v>2297</v>
      </c>
      <c r="B1196">
        <v>0</v>
      </c>
      <c r="C1196">
        <v>0</v>
      </c>
      <c r="E1196" s="5" t="s">
        <v>954</v>
      </c>
      <c r="F1196" s="1" t="str">
        <f t="shared" si="54"/>
        <v>PROWASTE-rt5764</v>
      </c>
      <c r="G1196" s="1">
        <f t="shared" si="55"/>
        <v>0</v>
      </c>
      <c r="H1196" s="1">
        <f t="shared" si="56"/>
        <v>0</v>
      </c>
      <c r="I1196" s="1" t="b">
        <f>OR(LEFT(Table2[[#This Row],[rxn]],4)="RXN-",Table2[[#This Row],[rxn]]="BIOSYN-BIODILAERO")</f>
        <v>0</v>
      </c>
      <c r="J1196" s="1" t="str">
        <f>IF(Table2[[#This Row],[In GSM?]],_xlfn.TEXTAFTER(Table2[[#This Row],[rxn]],"RXN-",,,,"BIOMASS_RT_CLIM"),"")</f>
        <v/>
      </c>
      <c r="K1196" s="1" t="str">
        <f>IF(Table2[[#This Row],[In GSM?]],_xlfn.TEXTBEFORE(SUBSTITUTE(Table2[[#This Row],[rxn name]],"_REV-","_FWD-"),"_FWD-",,,,Table2[[#This Row],[rxn name]]),"")</f>
        <v/>
      </c>
      <c r="L1196" s="1" t="str">
        <f>IF(Table2[[#This Row],[In GSM?]],_xlfn.TEXTBEFORE(_xlfn.TEXTAFTER(Table2[[#This Row],[rxn name]],Table2[[#This Row],[b4 FWD/REV]]&amp;"_",,,,"FWD"),"-",,,,"FWD"),"")</f>
        <v/>
      </c>
      <c r="M1196" s="1" t="str" cm="1">
        <f t="array" ref="M1196">IF(Table2[[#This Row],[In GSM?]],_xlfn.SWITCH(Table2[[#This Row],[dir]],"FWD",Table2[[#This Row],[max]],"REV",-Table2[[#This Row],[min]])/1000,"")</f>
        <v/>
      </c>
      <c r="N1196" s="1" t="str" cm="1">
        <f t="array" ref="N1196">IF(Table2[[#This Row],[In GSM?]],_xlfn.SWITCH(Table2[[#This Row],[dir]],"FWD",Table2[[#This Row],[min]],"REV",-Table2[[#This Row],[max]])/1000,"")</f>
        <v/>
      </c>
      <c r="V1196" s="5"/>
    </row>
    <row r="1197" spans="1:22" ht="17" x14ac:dyDescent="0.25">
      <c r="A1197" t="s">
        <v>2298</v>
      </c>
      <c r="B1197">
        <v>0</v>
      </c>
      <c r="C1197">
        <v>0</v>
      </c>
      <c r="E1197" s="5" t="s">
        <v>955</v>
      </c>
      <c r="F1197" s="1" t="str">
        <f t="shared" si="54"/>
        <v>PROWASTE-rt5771</v>
      </c>
      <c r="G1197" s="1">
        <f t="shared" si="55"/>
        <v>0</v>
      </c>
      <c r="H1197" s="1">
        <f t="shared" si="56"/>
        <v>0</v>
      </c>
      <c r="I1197" s="1" t="b">
        <f>OR(LEFT(Table2[[#This Row],[rxn]],4)="RXN-",Table2[[#This Row],[rxn]]="BIOSYN-BIODILAERO")</f>
        <v>0</v>
      </c>
      <c r="J1197" s="1" t="str">
        <f>IF(Table2[[#This Row],[In GSM?]],_xlfn.TEXTAFTER(Table2[[#This Row],[rxn]],"RXN-",,,,"BIOMASS_RT_CLIM"),"")</f>
        <v/>
      </c>
      <c r="K1197" s="1" t="str">
        <f>IF(Table2[[#This Row],[In GSM?]],_xlfn.TEXTBEFORE(SUBSTITUTE(Table2[[#This Row],[rxn name]],"_REV-","_FWD-"),"_FWD-",,,,Table2[[#This Row],[rxn name]]),"")</f>
        <v/>
      </c>
      <c r="L1197" s="1" t="str">
        <f>IF(Table2[[#This Row],[In GSM?]],_xlfn.TEXTBEFORE(_xlfn.TEXTAFTER(Table2[[#This Row],[rxn name]],Table2[[#This Row],[b4 FWD/REV]]&amp;"_",,,,"FWD"),"-",,,,"FWD"),"")</f>
        <v/>
      </c>
      <c r="M1197" s="1" t="str" cm="1">
        <f t="array" ref="M1197">IF(Table2[[#This Row],[In GSM?]],_xlfn.SWITCH(Table2[[#This Row],[dir]],"FWD",Table2[[#This Row],[max]],"REV",-Table2[[#This Row],[min]])/1000,"")</f>
        <v/>
      </c>
      <c r="N1197" s="1" t="str" cm="1">
        <f t="array" ref="N1197">IF(Table2[[#This Row],[In GSM?]],_xlfn.SWITCH(Table2[[#This Row],[dir]],"FWD",Table2[[#This Row],[min]],"REV",-Table2[[#This Row],[max]])/1000,"")</f>
        <v/>
      </c>
      <c r="V1197" s="5"/>
    </row>
    <row r="1198" spans="1:22" ht="17" x14ac:dyDescent="0.25">
      <c r="A1198" t="s">
        <v>2299</v>
      </c>
      <c r="B1198">
        <v>0</v>
      </c>
      <c r="C1198" s="2">
        <v>1.0000000000000001E-5</v>
      </c>
      <c r="E1198" s="5" t="s">
        <v>956</v>
      </c>
      <c r="F1198" s="1" t="str">
        <f t="shared" si="54"/>
        <v>PROWASTE-rt5790</v>
      </c>
      <c r="G1198" s="1">
        <f t="shared" si="55"/>
        <v>0</v>
      </c>
      <c r="H1198" s="1">
        <f t="shared" si="56"/>
        <v>0</v>
      </c>
      <c r="I1198" s="1" t="b">
        <f>OR(LEFT(Table2[[#This Row],[rxn]],4)="RXN-",Table2[[#This Row],[rxn]]="BIOSYN-BIODILAERO")</f>
        <v>0</v>
      </c>
      <c r="J1198" s="1" t="str">
        <f>IF(Table2[[#This Row],[In GSM?]],_xlfn.TEXTAFTER(Table2[[#This Row],[rxn]],"RXN-",,,,"BIOMASS_RT_CLIM"),"")</f>
        <v/>
      </c>
      <c r="K1198" s="1" t="str">
        <f>IF(Table2[[#This Row],[In GSM?]],_xlfn.TEXTBEFORE(SUBSTITUTE(Table2[[#This Row],[rxn name]],"_REV-","_FWD-"),"_FWD-",,,,Table2[[#This Row],[rxn name]]),"")</f>
        <v/>
      </c>
      <c r="L1198" s="1" t="str">
        <f>IF(Table2[[#This Row],[In GSM?]],_xlfn.TEXTBEFORE(_xlfn.TEXTAFTER(Table2[[#This Row],[rxn name]],Table2[[#This Row],[b4 FWD/REV]]&amp;"_",,,,"FWD"),"-",,,,"FWD"),"")</f>
        <v/>
      </c>
      <c r="M1198" s="1" t="str" cm="1">
        <f t="array" ref="M1198">IF(Table2[[#This Row],[In GSM?]],_xlfn.SWITCH(Table2[[#This Row],[dir]],"FWD",Table2[[#This Row],[max]],"REV",-Table2[[#This Row],[min]])/1000,"")</f>
        <v/>
      </c>
      <c r="N1198" s="1" t="str" cm="1">
        <f t="array" ref="N1198">IF(Table2[[#This Row],[In GSM?]],_xlfn.SWITCH(Table2[[#This Row],[dir]],"FWD",Table2[[#This Row],[min]],"REV",-Table2[[#This Row],[max]])/1000,"")</f>
        <v/>
      </c>
      <c r="V1198" s="5"/>
    </row>
    <row r="1199" spans="1:22" ht="17" x14ac:dyDescent="0.25">
      <c r="A1199" t="s">
        <v>2300</v>
      </c>
      <c r="B1199">
        <v>0</v>
      </c>
      <c r="C1199" s="2">
        <v>1.0000000000000001E-5</v>
      </c>
      <c r="E1199" s="5" t="s">
        <v>957</v>
      </c>
      <c r="F1199" s="1" t="str">
        <f t="shared" si="54"/>
        <v>PROWASTE-rt5791</v>
      </c>
      <c r="G1199" s="1">
        <f t="shared" si="55"/>
        <v>0</v>
      </c>
      <c r="H1199" s="1">
        <f t="shared" si="56"/>
        <v>0</v>
      </c>
      <c r="I1199" s="1" t="b">
        <f>OR(LEFT(Table2[[#This Row],[rxn]],4)="RXN-",Table2[[#This Row],[rxn]]="BIOSYN-BIODILAERO")</f>
        <v>0</v>
      </c>
      <c r="J1199" s="1" t="str">
        <f>IF(Table2[[#This Row],[In GSM?]],_xlfn.TEXTAFTER(Table2[[#This Row],[rxn]],"RXN-",,,,"BIOMASS_RT_CLIM"),"")</f>
        <v/>
      </c>
      <c r="K1199" s="1" t="str">
        <f>IF(Table2[[#This Row],[In GSM?]],_xlfn.TEXTBEFORE(SUBSTITUTE(Table2[[#This Row],[rxn name]],"_REV-","_FWD-"),"_FWD-",,,,Table2[[#This Row],[rxn name]]),"")</f>
        <v/>
      </c>
      <c r="L1199" s="1" t="str">
        <f>IF(Table2[[#This Row],[In GSM?]],_xlfn.TEXTBEFORE(_xlfn.TEXTAFTER(Table2[[#This Row],[rxn name]],Table2[[#This Row],[b4 FWD/REV]]&amp;"_",,,,"FWD"),"-",,,,"FWD"),"")</f>
        <v/>
      </c>
      <c r="M1199" s="1" t="str" cm="1">
        <f t="array" ref="M1199">IF(Table2[[#This Row],[In GSM?]],_xlfn.SWITCH(Table2[[#This Row],[dir]],"FWD",Table2[[#This Row],[max]],"REV",-Table2[[#This Row],[min]])/1000,"")</f>
        <v/>
      </c>
      <c r="N1199" s="1" t="str" cm="1">
        <f t="array" ref="N1199">IF(Table2[[#This Row],[In GSM?]],_xlfn.SWITCH(Table2[[#This Row],[dir]],"FWD",Table2[[#This Row],[min]],"REV",-Table2[[#This Row],[max]])/1000,"")</f>
        <v/>
      </c>
      <c r="V1199" s="5"/>
    </row>
    <row r="1200" spans="1:22" ht="17" x14ac:dyDescent="0.25">
      <c r="A1200" t="s">
        <v>2301</v>
      </c>
      <c r="B1200">
        <v>0</v>
      </c>
      <c r="C1200" s="2">
        <v>1.0000000000000001E-5</v>
      </c>
      <c r="E1200" s="5" t="s">
        <v>958</v>
      </c>
      <c r="F1200" s="1" t="str">
        <f t="shared" si="54"/>
        <v>PROWASTE-rt5794</v>
      </c>
      <c r="G1200" s="1">
        <f t="shared" si="55"/>
        <v>0</v>
      </c>
      <c r="H1200" s="1">
        <f t="shared" si="56"/>
        <v>0</v>
      </c>
      <c r="I1200" s="1" t="b">
        <f>OR(LEFT(Table2[[#This Row],[rxn]],4)="RXN-",Table2[[#This Row],[rxn]]="BIOSYN-BIODILAERO")</f>
        <v>0</v>
      </c>
      <c r="J1200" s="1" t="str">
        <f>IF(Table2[[#This Row],[In GSM?]],_xlfn.TEXTAFTER(Table2[[#This Row],[rxn]],"RXN-",,,,"BIOMASS_RT_CLIM"),"")</f>
        <v/>
      </c>
      <c r="K1200" s="1" t="str">
        <f>IF(Table2[[#This Row],[In GSM?]],_xlfn.TEXTBEFORE(SUBSTITUTE(Table2[[#This Row],[rxn name]],"_REV-","_FWD-"),"_FWD-",,,,Table2[[#This Row],[rxn name]]),"")</f>
        <v/>
      </c>
      <c r="L1200" s="1" t="str">
        <f>IF(Table2[[#This Row],[In GSM?]],_xlfn.TEXTBEFORE(_xlfn.TEXTAFTER(Table2[[#This Row],[rxn name]],Table2[[#This Row],[b4 FWD/REV]]&amp;"_",,,,"FWD"),"-",,,,"FWD"),"")</f>
        <v/>
      </c>
      <c r="M1200" s="1" t="str" cm="1">
        <f t="array" ref="M1200">IF(Table2[[#This Row],[In GSM?]],_xlfn.SWITCH(Table2[[#This Row],[dir]],"FWD",Table2[[#This Row],[max]],"REV",-Table2[[#This Row],[min]])/1000,"")</f>
        <v/>
      </c>
      <c r="N1200" s="1" t="str" cm="1">
        <f t="array" ref="N1200">IF(Table2[[#This Row],[In GSM?]],_xlfn.SWITCH(Table2[[#This Row],[dir]],"FWD",Table2[[#This Row],[min]],"REV",-Table2[[#This Row],[max]])/1000,"")</f>
        <v/>
      </c>
      <c r="V1200" s="5"/>
    </row>
    <row r="1201" spans="1:22" ht="17" x14ac:dyDescent="0.25">
      <c r="A1201" t="s">
        <v>2302</v>
      </c>
      <c r="B1201">
        <v>0</v>
      </c>
      <c r="C1201">
        <v>3.25320512607234</v>
      </c>
      <c r="E1201" s="5" t="s">
        <v>959</v>
      </c>
      <c r="F1201" s="1" t="str">
        <f t="shared" si="54"/>
        <v>PROWASTE-rt5802</v>
      </c>
      <c r="G1201" s="1">
        <f t="shared" si="55"/>
        <v>0</v>
      </c>
      <c r="H1201" s="1">
        <f t="shared" si="56"/>
        <v>0</v>
      </c>
      <c r="I1201" s="1" t="b">
        <f>OR(LEFT(Table2[[#This Row],[rxn]],4)="RXN-",Table2[[#This Row],[rxn]]="BIOSYN-BIODILAERO")</f>
        <v>0</v>
      </c>
      <c r="J1201" s="1" t="str">
        <f>IF(Table2[[#This Row],[In GSM?]],_xlfn.TEXTAFTER(Table2[[#This Row],[rxn]],"RXN-",,,,"BIOMASS_RT_CLIM"),"")</f>
        <v/>
      </c>
      <c r="K1201" s="1" t="str">
        <f>IF(Table2[[#This Row],[In GSM?]],_xlfn.TEXTBEFORE(SUBSTITUTE(Table2[[#This Row],[rxn name]],"_REV-","_FWD-"),"_FWD-",,,,Table2[[#This Row],[rxn name]]),"")</f>
        <v/>
      </c>
      <c r="L1201" s="1" t="str">
        <f>IF(Table2[[#This Row],[In GSM?]],_xlfn.TEXTBEFORE(_xlfn.TEXTAFTER(Table2[[#This Row],[rxn name]],Table2[[#This Row],[b4 FWD/REV]]&amp;"_",,,,"FWD"),"-",,,,"FWD"),"")</f>
        <v/>
      </c>
      <c r="M1201" s="1" t="str" cm="1">
        <f t="array" ref="M1201">IF(Table2[[#This Row],[In GSM?]],_xlfn.SWITCH(Table2[[#This Row],[dir]],"FWD",Table2[[#This Row],[max]],"REV",-Table2[[#This Row],[min]])/1000,"")</f>
        <v/>
      </c>
      <c r="N1201" s="1" t="str" cm="1">
        <f t="array" ref="N1201">IF(Table2[[#This Row],[In GSM?]],_xlfn.SWITCH(Table2[[#This Row],[dir]],"FWD",Table2[[#This Row],[min]],"REV",-Table2[[#This Row],[max]])/1000,"")</f>
        <v/>
      </c>
      <c r="V1201" s="5"/>
    </row>
    <row r="1202" spans="1:22" ht="17" x14ac:dyDescent="0.25">
      <c r="A1202" t="s">
        <v>2303</v>
      </c>
      <c r="B1202">
        <v>0</v>
      </c>
      <c r="C1202">
        <v>0</v>
      </c>
      <c r="E1202" s="5" t="s">
        <v>960</v>
      </c>
      <c r="F1202" s="1" t="str">
        <f t="shared" si="54"/>
        <v>PROWASTE-rt5811</v>
      </c>
      <c r="G1202" s="1">
        <f t="shared" si="55"/>
        <v>0</v>
      </c>
      <c r="H1202" s="1">
        <f t="shared" si="56"/>
        <v>0</v>
      </c>
      <c r="I1202" s="1" t="b">
        <f>OR(LEFT(Table2[[#This Row],[rxn]],4)="RXN-",Table2[[#This Row],[rxn]]="BIOSYN-BIODILAERO")</f>
        <v>0</v>
      </c>
      <c r="J1202" s="1" t="str">
        <f>IF(Table2[[#This Row],[In GSM?]],_xlfn.TEXTAFTER(Table2[[#This Row],[rxn]],"RXN-",,,,"BIOMASS_RT_CLIM"),"")</f>
        <v/>
      </c>
      <c r="K1202" s="1" t="str">
        <f>IF(Table2[[#This Row],[In GSM?]],_xlfn.TEXTBEFORE(SUBSTITUTE(Table2[[#This Row],[rxn name]],"_REV-","_FWD-"),"_FWD-",,,,Table2[[#This Row],[rxn name]]),"")</f>
        <v/>
      </c>
      <c r="L1202" s="1" t="str">
        <f>IF(Table2[[#This Row],[In GSM?]],_xlfn.TEXTBEFORE(_xlfn.TEXTAFTER(Table2[[#This Row],[rxn name]],Table2[[#This Row],[b4 FWD/REV]]&amp;"_",,,,"FWD"),"-",,,,"FWD"),"")</f>
        <v/>
      </c>
      <c r="M1202" s="1" t="str" cm="1">
        <f t="array" ref="M1202">IF(Table2[[#This Row],[In GSM?]],_xlfn.SWITCH(Table2[[#This Row],[dir]],"FWD",Table2[[#This Row],[max]],"REV",-Table2[[#This Row],[min]])/1000,"")</f>
        <v/>
      </c>
      <c r="N1202" s="1" t="str" cm="1">
        <f t="array" ref="N1202">IF(Table2[[#This Row],[In GSM?]],_xlfn.SWITCH(Table2[[#This Row],[dir]],"FWD",Table2[[#This Row],[min]],"REV",-Table2[[#This Row],[max]])/1000,"")</f>
        <v/>
      </c>
      <c r="V1202" s="5"/>
    </row>
    <row r="1203" spans="1:22" ht="17" x14ac:dyDescent="0.25">
      <c r="A1203" t="s">
        <v>2304</v>
      </c>
      <c r="B1203">
        <v>0</v>
      </c>
      <c r="C1203">
        <v>157.73231508761199</v>
      </c>
      <c r="E1203" s="5" t="s">
        <v>961</v>
      </c>
      <c r="F1203" s="1" t="str">
        <f t="shared" si="54"/>
        <v>PROWASTE-rt5813</v>
      </c>
      <c r="G1203" s="1">
        <f t="shared" si="55"/>
        <v>0</v>
      </c>
      <c r="H1203" s="1">
        <f t="shared" si="56"/>
        <v>0</v>
      </c>
      <c r="I1203" s="1" t="b">
        <f>OR(LEFT(Table2[[#This Row],[rxn]],4)="RXN-",Table2[[#This Row],[rxn]]="BIOSYN-BIODILAERO")</f>
        <v>0</v>
      </c>
      <c r="J1203" s="1" t="str">
        <f>IF(Table2[[#This Row],[In GSM?]],_xlfn.TEXTAFTER(Table2[[#This Row],[rxn]],"RXN-",,,,"BIOMASS_RT_CLIM"),"")</f>
        <v/>
      </c>
      <c r="K1203" s="1" t="str">
        <f>IF(Table2[[#This Row],[In GSM?]],_xlfn.TEXTBEFORE(SUBSTITUTE(Table2[[#This Row],[rxn name]],"_REV-","_FWD-"),"_FWD-",,,,Table2[[#This Row],[rxn name]]),"")</f>
        <v/>
      </c>
      <c r="L1203" s="1" t="str">
        <f>IF(Table2[[#This Row],[In GSM?]],_xlfn.TEXTBEFORE(_xlfn.TEXTAFTER(Table2[[#This Row],[rxn name]],Table2[[#This Row],[b4 FWD/REV]]&amp;"_",,,,"FWD"),"-",,,,"FWD"),"")</f>
        <v/>
      </c>
      <c r="M1203" s="1" t="str" cm="1">
        <f t="array" ref="M1203">IF(Table2[[#This Row],[In GSM?]],_xlfn.SWITCH(Table2[[#This Row],[dir]],"FWD",Table2[[#This Row],[max]],"REV",-Table2[[#This Row],[min]])/1000,"")</f>
        <v/>
      </c>
      <c r="N1203" s="1" t="str" cm="1">
        <f t="array" ref="N1203">IF(Table2[[#This Row],[In GSM?]],_xlfn.SWITCH(Table2[[#This Row],[dir]],"FWD",Table2[[#This Row],[min]],"REV",-Table2[[#This Row],[max]])/1000,"")</f>
        <v/>
      </c>
      <c r="V1203" s="5"/>
    </row>
    <row r="1204" spans="1:22" ht="17" x14ac:dyDescent="0.25">
      <c r="A1204" t="s">
        <v>2305</v>
      </c>
      <c r="B1204">
        <v>0</v>
      </c>
      <c r="C1204">
        <v>0</v>
      </c>
      <c r="E1204" s="5" t="s">
        <v>962</v>
      </c>
      <c r="F1204" s="1" t="str">
        <f t="shared" si="54"/>
        <v>PROWASTE-rt5815</v>
      </c>
      <c r="G1204" s="1">
        <f t="shared" si="55"/>
        <v>0</v>
      </c>
      <c r="H1204" s="1">
        <f t="shared" si="56"/>
        <v>0</v>
      </c>
      <c r="I1204" s="1" t="b">
        <f>OR(LEFT(Table2[[#This Row],[rxn]],4)="RXN-",Table2[[#This Row],[rxn]]="BIOSYN-BIODILAERO")</f>
        <v>0</v>
      </c>
      <c r="J1204" s="1" t="str">
        <f>IF(Table2[[#This Row],[In GSM?]],_xlfn.TEXTAFTER(Table2[[#This Row],[rxn]],"RXN-",,,,"BIOMASS_RT_CLIM"),"")</f>
        <v/>
      </c>
      <c r="K1204" s="1" t="str">
        <f>IF(Table2[[#This Row],[In GSM?]],_xlfn.TEXTBEFORE(SUBSTITUTE(Table2[[#This Row],[rxn name]],"_REV-","_FWD-"),"_FWD-",,,,Table2[[#This Row],[rxn name]]),"")</f>
        <v/>
      </c>
      <c r="L1204" s="1" t="str">
        <f>IF(Table2[[#This Row],[In GSM?]],_xlfn.TEXTBEFORE(_xlfn.TEXTAFTER(Table2[[#This Row],[rxn name]],Table2[[#This Row],[b4 FWD/REV]]&amp;"_",,,,"FWD"),"-",,,,"FWD"),"")</f>
        <v/>
      </c>
      <c r="M1204" s="1" t="str" cm="1">
        <f t="array" ref="M1204">IF(Table2[[#This Row],[In GSM?]],_xlfn.SWITCH(Table2[[#This Row],[dir]],"FWD",Table2[[#This Row],[max]],"REV",-Table2[[#This Row],[min]])/1000,"")</f>
        <v/>
      </c>
      <c r="N1204" s="1" t="str" cm="1">
        <f t="array" ref="N1204">IF(Table2[[#This Row],[In GSM?]],_xlfn.SWITCH(Table2[[#This Row],[dir]],"FWD",Table2[[#This Row],[min]],"REV",-Table2[[#This Row],[max]])/1000,"")</f>
        <v/>
      </c>
      <c r="V1204" s="5"/>
    </row>
    <row r="1205" spans="1:22" ht="17" x14ac:dyDescent="0.25">
      <c r="A1205" t="s">
        <v>2306</v>
      </c>
      <c r="B1205">
        <v>0</v>
      </c>
      <c r="C1205">
        <v>1.87406829199728</v>
      </c>
      <c r="E1205" s="5" t="s">
        <v>963</v>
      </c>
      <c r="F1205" s="1" t="str">
        <f t="shared" si="54"/>
        <v>PROWASTE-rt5817</v>
      </c>
      <c r="G1205" s="1">
        <f t="shared" si="55"/>
        <v>0</v>
      </c>
      <c r="H1205" s="1">
        <f t="shared" si="56"/>
        <v>0</v>
      </c>
      <c r="I1205" s="1" t="b">
        <f>OR(LEFT(Table2[[#This Row],[rxn]],4)="RXN-",Table2[[#This Row],[rxn]]="BIOSYN-BIODILAERO")</f>
        <v>0</v>
      </c>
      <c r="J1205" s="1" t="str">
        <f>IF(Table2[[#This Row],[In GSM?]],_xlfn.TEXTAFTER(Table2[[#This Row],[rxn]],"RXN-",,,,"BIOMASS_RT_CLIM"),"")</f>
        <v/>
      </c>
      <c r="K1205" s="1" t="str">
        <f>IF(Table2[[#This Row],[In GSM?]],_xlfn.TEXTBEFORE(SUBSTITUTE(Table2[[#This Row],[rxn name]],"_REV-","_FWD-"),"_FWD-",,,,Table2[[#This Row],[rxn name]]),"")</f>
        <v/>
      </c>
      <c r="L1205" s="1" t="str">
        <f>IF(Table2[[#This Row],[In GSM?]],_xlfn.TEXTBEFORE(_xlfn.TEXTAFTER(Table2[[#This Row],[rxn name]],Table2[[#This Row],[b4 FWD/REV]]&amp;"_",,,,"FWD"),"-",,,,"FWD"),"")</f>
        <v/>
      </c>
      <c r="M1205" s="1" t="str" cm="1">
        <f t="array" ref="M1205">IF(Table2[[#This Row],[In GSM?]],_xlfn.SWITCH(Table2[[#This Row],[dir]],"FWD",Table2[[#This Row],[max]],"REV",-Table2[[#This Row],[min]])/1000,"")</f>
        <v/>
      </c>
      <c r="N1205" s="1" t="str" cm="1">
        <f t="array" ref="N1205">IF(Table2[[#This Row],[In GSM?]],_xlfn.SWITCH(Table2[[#This Row],[dir]],"FWD",Table2[[#This Row],[min]],"REV",-Table2[[#This Row],[max]])/1000,"")</f>
        <v/>
      </c>
      <c r="V1205" s="5"/>
    </row>
    <row r="1206" spans="1:22" ht="17" x14ac:dyDescent="0.25">
      <c r="A1206" t="s">
        <v>2307</v>
      </c>
      <c r="B1206">
        <v>0</v>
      </c>
      <c r="C1206">
        <v>52.577438362537599</v>
      </c>
      <c r="E1206" s="5" t="s">
        <v>964</v>
      </c>
      <c r="F1206" s="1" t="str">
        <f t="shared" si="54"/>
        <v>PROWASTE-rt5827</v>
      </c>
      <c r="G1206" s="1">
        <f t="shared" si="55"/>
        <v>0</v>
      </c>
      <c r="H1206" s="1">
        <f t="shared" si="56"/>
        <v>0</v>
      </c>
      <c r="I1206" s="1" t="b">
        <f>OR(LEFT(Table2[[#This Row],[rxn]],4)="RXN-",Table2[[#This Row],[rxn]]="BIOSYN-BIODILAERO")</f>
        <v>0</v>
      </c>
      <c r="J1206" s="1" t="str">
        <f>IF(Table2[[#This Row],[In GSM?]],_xlfn.TEXTAFTER(Table2[[#This Row],[rxn]],"RXN-",,,,"BIOMASS_RT_CLIM"),"")</f>
        <v/>
      </c>
      <c r="K1206" s="1" t="str">
        <f>IF(Table2[[#This Row],[In GSM?]],_xlfn.TEXTBEFORE(SUBSTITUTE(Table2[[#This Row],[rxn name]],"_REV-","_FWD-"),"_FWD-",,,,Table2[[#This Row],[rxn name]]),"")</f>
        <v/>
      </c>
      <c r="L1206" s="1" t="str">
        <f>IF(Table2[[#This Row],[In GSM?]],_xlfn.TEXTBEFORE(_xlfn.TEXTAFTER(Table2[[#This Row],[rxn name]],Table2[[#This Row],[b4 FWD/REV]]&amp;"_",,,,"FWD"),"-",,,,"FWD"),"")</f>
        <v/>
      </c>
      <c r="M1206" s="1" t="str" cm="1">
        <f t="array" ref="M1206">IF(Table2[[#This Row],[In GSM?]],_xlfn.SWITCH(Table2[[#This Row],[dir]],"FWD",Table2[[#This Row],[max]],"REV",-Table2[[#This Row],[min]])/1000,"")</f>
        <v/>
      </c>
      <c r="N1206" s="1" t="str" cm="1">
        <f t="array" ref="N1206">IF(Table2[[#This Row],[In GSM?]],_xlfn.SWITCH(Table2[[#This Row],[dir]],"FWD",Table2[[#This Row],[min]],"REV",-Table2[[#This Row],[max]])/1000,"")</f>
        <v/>
      </c>
      <c r="V1206" s="5"/>
    </row>
    <row r="1207" spans="1:22" ht="17" x14ac:dyDescent="0.25">
      <c r="A1207" t="s">
        <v>2308</v>
      </c>
      <c r="B1207">
        <v>0</v>
      </c>
      <c r="C1207">
        <v>0</v>
      </c>
      <c r="E1207" s="5" t="s">
        <v>965</v>
      </c>
      <c r="F1207" s="1" t="str">
        <f t="shared" si="54"/>
        <v>PROWASTE-rt5828</v>
      </c>
      <c r="G1207" s="1">
        <f t="shared" si="55"/>
        <v>0</v>
      </c>
      <c r="H1207" s="1">
        <f t="shared" si="56"/>
        <v>0</v>
      </c>
      <c r="I1207" s="1" t="b">
        <f>OR(LEFT(Table2[[#This Row],[rxn]],4)="RXN-",Table2[[#This Row],[rxn]]="BIOSYN-BIODILAERO")</f>
        <v>0</v>
      </c>
      <c r="J1207" s="1" t="str">
        <f>IF(Table2[[#This Row],[In GSM?]],_xlfn.TEXTAFTER(Table2[[#This Row],[rxn]],"RXN-",,,,"BIOMASS_RT_CLIM"),"")</f>
        <v/>
      </c>
      <c r="K1207" s="1" t="str">
        <f>IF(Table2[[#This Row],[In GSM?]],_xlfn.TEXTBEFORE(SUBSTITUTE(Table2[[#This Row],[rxn name]],"_REV-","_FWD-"),"_FWD-",,,,Table2[[#This Row],[rxn name]]),"")</f>
        <v/>
      </c>
      <c r="L1207" s="1" t="str">
        <f>IF(Table2[[#This Row],[In GSM?]],_xlfn.TEXTBEFORE(_xlfn.TEXTAFTER(Table2[[#This Row],[rxn name]],Table2[[#This Row],[b4 FWD/REV]]&amp;"_",,,,"FWD"),"-",,,,"FWD"),"")</f>
        <v/>
      </c>
      <c r="M1207" s="1" t="str" cm="1">
        <f t="array" ref="M1207">IF(Table2[[#This Row],[In GSM?]],_xlfn.SWITCH(Table2[[#This Row],[dir]],"FWD",Table2[[#This Row],[max]],"REV",-Table2[[#This Row],[min]])/1000,"")</f>
        <v/>
      </c>
      <c r="N1207" s="1" t="str" cm="1">
        <f t="array" ref="N1207">IF(Table2[[#This Row],[In GSM?]],_xlfn.SWITCH(Table2[[#This Row],[dir]],"FWD",Table2[[#This Row],[min]],"REV",-Table2[[#This Row],[max]])/1000,"")</f>
        <v/>
      </c>
      <c r="V1207" s="5"/>
    </row>
    <row r="1208" spans="1:22" ht="17" x14ac:dyDescent="0.25">
      <c r="A1208" t="s">
        <v>2309</v>
      </c>
      <c r="B1208">
        <v>0</v>
      </c>
      <c r="C1208">
        <v>1.8299294602407099</v>
      </c>
      <c r="E1208" s="5" t="s">
        <v>966</v>
      </c>
      <c r="F1208" s="1" t="str">
        <f t="shared" si="54"/>
        <v>PROWASTE-rt5829</v>
      </c>
      <c r="G1208" s="1">
        <f t="shared" si="55"/>
        <v>0</v>
      </c>
      <c r="H1208" s="1">
        <f t="shared" si="56"/>
        <v>0</v>
      </c>
      <c r="I1208" s="1" t="b">
        <f>OR(LEFT(Table2[[#This Row],[rxn]],4)="RXN-",Table2[[#This Row],[rxn]]="BIOSYN-BIODILAERO")</f>
        <v>0</v>
      </c>
      <c r="J1208" s="1" t="str">
        <f>IF(Table2[[#This Row],[In GSM?]],_xlfn.TEXTAFTER(Table2[[#This Row],[rxn]],"RXN-",,,,"BIOMASS_RT_CLIM"),"")</f>
        <v/>
      </c>
      <c r="K1208" s="1" t="str">
        <f>IF(Table2[[#This Row],[In GSM?]],_xlfn.TEXTBEFORE(SUBSTITUTE(Table2[[#This Row],[rxn name]],"_REV-","_FWD-"),"_FWD-",,,,Table2[[#This Row],[rxn name]]),"")</f>
        <v/>
      </c>
      <c r="L1208" s="1" t="str">
        <f>IF(Table2[[#This Row],[In GSM?]],_xlfn.TEXTBEFORE(_xlfn.TEXTAFTER(Table2[[#This Row],[rxn name]],Table2[[#This Row],[b4 FWD/REV]]&amp;"_",,,,"FWD"),"-",,,,"FWD"),"")</f>
        <v/>
      </c>
      <c r="M1208" s="1" t="str" cm="1">
        <f t="array" ref="M1208">IF(Table2[[#This Row],[In GSM?]],_xlfn.SWITCH(Table2[[#This Row],[dir]],"FWD",Table2[[#This Row],[max]],"REV",-Table2[[#This Row],[min]])/1000,"")</f>
        <v/>
      </c>
      <c r="N1208" s="1" t="str" cm="1">
        <f t="array" ref="N1208">IF(Table2[[#This Row],[In GSM?]],_xlfn.SWITCH(Table2[[#This Row],[dir]],"FWD",Table2[[#This Row],[min]],"REV",-Table2[[#This Row],[max]])/1000,"")</f>
        <v/>
      </c>
      <c r="V1208" s="5"/>
    </row>
    <row r="1209" spans="1:22" ht="17" x14ac:dyDescent="0.25">
      <c r="A1209" t="s">
        <v>2310</v>
      </c>
      <c r="B1209">
        <v>0</v>
      </c>
      <c r="C1209">
        <v>1.8299294602407099</v>
      </c>
      <c r="E1209" s="5" t="s">
        <v>967</v>
      </c>
      <c r="F1209" s="1" t="str">
        <f t="shared" si="54"/>
        <v>PROWASTE-rt5845</v>
      </c>
      <c r="G1209" s="1">
        <f t="shared" si="55"/>
        <v>0</v>
      </c>
      <c r="H1209" s="1">
        <f t="shared" si="56"/>
        <v>0</v>
      </c>
      <c r="I1209" s="1" t="b">
        <f>OR(LEFT(Table2[[#This Row],[rxn]],4)="RXN-",Table2[[#This Row],[rxn]]="BIOSYN-BIODILAERO")</f>
        <v>0</v>
      </c>
      <c r="J1209" s="1" t="str">
        <f>IF(Table2[[#This Row],[In GSM?]],_xlfn.TEXTAFTER(Table2[[#This Row],[rxn]],"RXN-",,,,"BIOMASS_RT_CLIM"),"")</f>
        <v/>
      </c>
      <c r="K1209" s="1" t="str">
        <f>IF(Table2[[#This Row],[In GSM?]],_xlfn.TEXTBEFORE(SUBSTITUTE(Table2[[#This Row],[rxn name]],"_REV-","_FWD-"),"_FWD-",,,,Table2[[#This Row],[rxn name]]),"")</f>
        <v/>
      </c>
      <c r="L1209" s="1" t="str">
        <f>IF(Table2[[#This Row],[In GSM?]],_xlfn.TEXTBEFORE(_xlfn.TEXTAFTER(Table2[[#This Row],[rxn name]],Table2[[#This Row],[b4 FWD/REV]]&amp;"_",,,,"FWD"),"-",,,,"FWD"),"")</f>
        <v/>
      </c>
      <c r="M1209" s="1" t="str" cm="1">
        <f t="array" ref="M1209">IF(Table2[[#This Row],[In GSM?]],_xlfn.SWITCH(Table2[[#This Row],[dir]],"FWD",Table2[[#This Row],[max]],"REV",-Table2[[#This Row],[min]])/1000,"")</f>
        <v/>
      </c>
      <c r="N1209" s="1" t="str" cm="1">
        <f t="array" ref="N1209">IF(Table2[[#This Row],[In GSM?]],_xlfn.SWITCH(Table2[[#This Row],[dir]],"FWD",Table2[[#This Row],[min]],"REV",-Table2[[#This Row],[max]])/1000,"")</f>
        <v/>
      </c>
      <c r="V1209" s="5"/>
    </row>
    <row r="1210" spans="1:22" ht="17" x14ac:dyDescent="0.25">
      <c r="A1210" t="s">
        <v>2311</v>
      </c>
      <c r="B1210">
        <v>-1.8299294602406999</v>
      </c>
      <c r="C1210">
        <v>0</v>
      </c>
      <c r="E1210" s="5" t="s">
        <v>968</v>
      </c>
      <c r="F1210" s="1" t="str">
        <f t="shared" si="54"/>
        <v>PROWASTE-rt5857</v>
      </c>
      <c r="G1210" s="1">
        <f t="shared" si="55"/>
        <v>0</v>
      </c>
      <c r="H1210" s="1">
        <f t="shared" si="56"/>
        <v>0</v>
      </c>
      <c r="I1210" s="1" t="b">
        <f>OR(LEFT(Table2[[#This Row],[rxn]],4)="RXN-",Table2[[#This Row],[rxn]]="BIOSYN-BIODILAERO")</f>
        <v>0</v>
      </c>
      <c r="J1210" s="1" t="str">
        <f>IF(Table2[[#This Row],[In GSM?]],_xlfn.TEXTAFTER(Table2[[#This Row],[rxn]],"RXN-",,,,"BIOMASS_RT_CLIM"),"")</f>
        <v/>
      </c>
      <c r="K1210" s="1" t="str">
        <f>IF(Table2[[#This Row],[In GSM?]],_xlfn.TEXTBEFORE(SUBSTITUTE(Table2[[#This Row],[rxn name]],"_REV-","_FWD-"),"_FWD-",,,,Table2[[#This Row],[rxn name]]),"")</f>
        <v/>
      </c>
      <c r="L1210" s="1" t="str">
        <f>IF(Table2[[#This Row],[In GSM?]],_xlfn.TEXTBEFORE(_xlfn.TEXTAFTER(Table2[[#This Row],[rxn name]],Table2[[#This Row],[b4 FWD/REV]]&amp;"_",,,,"FWD"),"-",,,,"FWD"),"")</f>
        <v/>
      </c>
      <c r="M1210" s="1" t="str" cm="1">
        <f t="array" ref="M1210">IF(Table2[[#This Row],[In GSM?]],_xlfn.SWITCH(Table2[[#This Row],[dir]],"FWD",Table2[[#This Row],[max]],"REV",-Table2[[#This Row],[min]])/1000,"")</f>
        <v/>
      </c>
      <c r="N1210" s="1" t="str" cm="1">
        <f t="array" ref="N1210">IF(Table2[[#This Row],[In GSM?]],_xlfn.SWITCH(Table2[[#This Row],[dir]],"FWD",Table2[[#This Row],[min]],"REV",-Table2[[#This Row],[max]])/1000,"")</f>
        <v/>
      </c>
      <c r="V1210" s="5"/>
    </row>
    <row r="1211" spans="1:22" ht="17" x14ac:dyDescent="0.25">
      <c r="A1211" t="s">
        <v>2312</v>
      </c>
      <c r="B1211">
        <v>0</v>
      </c>
      <c r="C1211">
        <v>0</v>
      </c>
      <c r="E1211" s="5" t="s">
        <v>969</v>
      </c>
      <c r="F1211" s="1" t="str">
        <f t="shared" si="54"/>
        <v>PROWASTE-rt5861</v>
      </c>
      <c r="G1211" s="1">
        <f t="shared" si="55"/>
        <v>0</v>
      </c>
      <c r="H1211" s="1">
        <f t="shared" si="56"/>
        <v>0</v>
      </c>
      <c r="I1211" s="1" t="b">
        <f>OR(LEFT(Table2[[#This Row],[rxn]],4)="RXN-",Table2[[#This Row],[rxn]]="BIOSYN-BIODILAERO")</f>
        <v>0</v>
      </c>
      <c r="J1211" s="1" t="str">
        <f>IF(Table2[[#This Row],[In GSM?]],_xlfn.TEXTAFTER(Table2[[#This Row],[rxn]],"RXN-",,,,"BIOMASS_RT_CLIM"),"")</f>
        <v/>
      </c>
      <c r="K1211" s="1" t="str">
        <f>IF(Table2[[#This Row],[In GSM?]],_xlfn.TEXTBEFORE(SUBSTITUTE(Table2[[#This Row],[rxn name]],"_REV-","_FWD-"),"_FWD-",,,,Table2[[#This Row],[rxn name]]),"")</f>
        <v/>
      </c>
      <c r="L1211" s="1" t="str">
        <f>IF(Table2[[#This Row],[In GSM?]],_xlfn.TEXTBEFORE(_xlfn.TEXTAFTER(Table2[[#This Row],[rxn name]],Table2[[#This Row],[b4 FWD/REV]]&amp;"_",,,,"FWD"),"-",,,,"FWD"),"")</f>
        <v/>
      </c>
      <c r="M1211" s="1" t="str" cm="1">
        <f t="array" ref="M1211">IF(Table2[[#This Row],[In GSM?]],_xlfn.SWITCH(Table2[[#This Row],[dir]],"FWD",Table2[[#This Row],[max]],"REV",-Table2[[#This Row],[min]])/1000,"")</f>
        <v/>
      </c>
      <c r="N1211" s="1" t="str" cm="1">
        <f t="array" ref="N1211">IF(Table2[[#This Row],[In GSM?]],_xlfn.SWITCH(Table2[[#This Row],[dir]],"FWD",Table2[[#This Row],[min]],"REV",-Table2[[#This Row],[max]])/1000,"")</f>
        <v/>
      </c>
      <c r="V1211" s="5"/>
    </row>
    <row r="1212" spans="1:22" ht="17" x14ac:dyDescent="0.25">
      <c r="A1212" t="s">
        <v>2313</v>
      </c>
      <c r="B1212">
        <v>0</v>
      </c>
      <c r="C1212">
        <v>0</v>
      </c>
      <c r="E1212" s="5" t="s">
        <v>970</v>
      </c>
      <c r="F1212" s="1" t="str">
        <f t="shared" si="54"/>
        <v>PROWASTE-rt5869_c</v>
      </c>
      <c r="G1212" s="1">
        <f t="shared" si="55"/>
        <v>0</v>
      </c>
      <c r="H1212" s="1">
        <f t="shared" si="56"/>
        <v>0</v>
      </c>
      <c r="I1212" s="1" t="b">
        <f>OR(LEFT(Table2[[#This Row],[rxn]],4)="RXN-",Table2[[#This Row],[rxn]]="BIOSYN-BIODILAERO")</f>
        <v>0</v>
      </c>
      <c r="J1212" s="1" t="str">
        <f>IF(Table2[[#This Row],[In GSM?]],_xlfn.TEXTAFTER(Table2[[#This Row],[rxn]],"RXN-",,,,"BIOMASS_RT_CLIM"),"")</f>
        <v/>
      </c>
      <c r="K1212" s="1" t="str">
        <f>IF(Table2[[#This Row],[In GSM?]],_xlfn.TEXTBEFORE(SUBSTITUTE(Table2[[#This Row],[rxn name]],"_REV-","_FWD-"),"_FWD-",,,,Table2[[#This Row],[rxn name]]),"")</f>
        <v/>
      </c>
      <c r="L1212" s="1" t="str">
        <f>IF(Table2[[#This Row],[In GSM?]],_xlfn.TEXTBEFORE(_xlfn.TEXTAFTER(Table2[[#This Row],[rxn name]],Table2[[#This Row],[b4 FWD/REV]]&amp;"_",,,,"FWD"),"-",,,,"FWD"),"")</f>
        <v/>
      </c>
      <c r="M1212" s="1" t="str" cm="1">
        <f t="array" ref="M1212">IF(Table2[[#This Row],[In GSM?]],_xlfn.SWITCH(Table2[[#This Row],[dir]],"FWD",Table2[[#This Row],[max]],"REV",-Table2[[#This Row],[min]])/1000,"")</f>
        <v/>
      </c>
      <c r="N1212" s="1" t="str" cm="1">
        <f t="array" ref="N1212">IF(Table2[[#This Row],[In GSM?]],_xlfn.SWITCH(Table2[[#This Row],[dir]],"FWD",Table2[[#This Row],[min]],"REV",-Table2[[#This Row],[max]])/1000,"")</f>
        <v/>
      </c>
      <c r="V1212" s="5"/>
    </row>
    <row r="1213" spans="1:22" ht="17" x14ac:dyDescent="0.25">
      <c r="A1213" t="s">
        <v>2314</v>
      </c>
      <c r="B1213">
        <v>0</v>
      </c>
      <c r="C1213">
        <v>0</v>
      </c>
      <c r="E1213" s="5" t="s">
        <v>971</v>
      </c>
      <c r="F1213" s="1" t="str">
        <f t="shared" si="54"/>
        <v>PROWASTE-rt5869_n</v>
      </c>
      <c r="G1213" s="1">
        <f t="shared" si="55"/>
        <v>0</v>
      </c>
      <c r="H1213" s="1">
        <f t="shared" si="56"/>
        <v>0</v>
      </c>
      <c r="I1213" s="1" t="b">
        <f>OR(LEFT(Table2[[#This Row],[rxn]],4)="RXN-",Table2[[#This Row],[rxn]]="BIOSYN-BIODILAERO")</f>
        <v>0</v>
      </c>
      <c r="J1213" s="1" t="str">
        <f>IF(Table2[[#This Row],[In GSM?]],_xlfn.TEXTAFTER(Table2[[#This Row],[rxn]],"RXN-",,,,"BIOMASS_RT_CLIM"),"")</f>
        <v/>
      </c>
      <c r="K1213" s="1" t="str">
        <f>IF(Table2[[#This Row],[In GSM?]],_xlfn.TEXTBEFORE(SUBSTITUTE(Table2[[#This Row],[rxn name]],"_REV-","_FWD-"),"_FWD-",,,,Table2[[#This Row],[rxn name]]),"")</f>
        <v/>
      </c>
      <c r="L1213" s="1" t="str">
        <f>IF(Table2[[#This Row],[In GSM?]],_xlfn.TEXTBEFORE(_xlfn.TEXTAFTER(Table2[[#This Row],[rxn name]],Table2[[#This Row],[b4 FWD/REV]]&amp;"_",,,,"FWD"),"-",,,,"FWD"),"")</f>
        <v/>
      </c>
      <c r="M1213" s="1" t="str" cm="1">
        <f t="array" ref="M1213">IF(Table2[[#This Row],[In GSM?]],_xlfn.SWITCH(Table2[[#This Row],[dir]],"FWD",Table2[[#This Row],[max]],"REV",-Table2[[#This Row],[min]])/1000,"")</f>
        <v/>
      </c>
      <c r="N1213" s="1" t="str" cm="1">
        <f t="array" ref="N1213">IF(Table2[[#This Row],[In GSM?]],_xlfn.SWITCH(Table2[[#This Row],[dir]],"FWD",Table2[[#This Row],[min]],"REV",-Table2[[#This Row],[max]])/1000,"")</f>
        <v/>
      </c>
      <c r="V1213" s="5"/>
    </row>
    <row r="1214" spans="1:22" ht="17" x14ac:dyDescent="0.25">
      <c r="A1214" t="s">
        <v>2315</v>
      </c>
      <c r="B1214">
        <v>0</v>
      </c>
      <c r="C1214">
        <v>0</v>
      </c>
      <c r="E1214" s="5" t="s">
        <v>972</v>
      </c>
      <c r="F1214" s="1" t="str">
        <f t="shared" si="54"/>
        <v>PROWASTE-rt5873</v>
      </c>
      <c r="G1214" s="1">
        <f t="shared" si="55"/>
        <v>0</v>
      </c>
      <c r="H1214" s="1">
        <f t="shared" si="56"/>
        <v>0</v>
      </c>
      <c r="I1214" s="1" t="b">
        <f>OR(LEFT(Table2[[#This Row],[rxn]],4)="RXN-",Table2[[#This Row],[rxn]]="BIOSYN-BIODILAERO")</f>
        <v>0</v>
      </c>
      <c r="J1214" s="1" t="str">
        <f>IF(Table2[[#This Row],[In GSM?]],_xlfn.TEXTAFTER(Table2[[#This Row],[rxn]],"RXN-",,,,"BIOMASS_RT_CLIM"),"")</f>
        <v/>
      </c>
      <c r="K1214" s="1" t="str">
        <f>IF(Table2[[#This Row],[In GSM?]],_xlfn.TEXTBEFORE(SUBSTITUTE(Table2[[#This Row],[rxn name]],"_REV-","_FWD-"),"_FWD-",,,,Table2[[#This Row],[rxn name]]),"")</f>
        <v/>
      </c>
      <c r="L1214" s="1" t="str">
        <f>IF(Table2[[#This Row],[In GSM?]],_xlfn.TEXTBEFORE(_xlfn.TEXTAFTER(Table2[[#This Row],[rxn name]],Table2[[#This Row],[b4 FWD/REV]]&amp;"_",,,,"FWD"),"-",,,,"FWD"),"")</f>
        <v/>
      </c>
      <c r="M1214" s="1" t="str" cm="1">
        <f t="array" ref="M1214">IF(Table2[[#This Row],[In GSM?]],_xlfn.SWITCH(Table2[[#This Row],[dir]],"FWD",Table2[[#This Row],[max]],"REV",-Table2[[#This Row],[min]])/1000,"")</f>
        <v/>
      </c>
      <c r="N1214" s="1" t="str" cm="1">
        <f t="array" ref="N1214">IF(Table2[[#This Row],[In GSM?]],_xlfn.SWITCH(Table2[[#This Row],[dir]],"FWD",Table2[[#This Row],[min]],"REV",-Table2[[#This Row],[max]])/1000,"")</f>
        <v/>
      </c>
      <c r="V1214" s="5"/>
    </row>
    <row r="1215" spans="1:22" ht="17" x14ac:dyDescent="0.25">
      <c r="A1215" t="s">
        <v>2316</v>
      </c>
      <c r="B1215">
        <v>0</v>
      </c>
      <c r="C1215">
        <v>25.821103246522</v>
      </c>
      <c r="E1215" s="5" t="s">
        <v>973</v>
      </c>
      <c r="F1215" s="1" t="str">
        <f t="shared" si="54"/>
        <v>PROWASTE-rt5877_m</v>
      </c>
      <c r="G1215" s="1">
        <f t="shared" si="55"/>
        <v>0</v>
      </c>
      <c r="H1215" s="1">
        <f t="shared" si="56"/>
        <v>0</v>
      </c>
      <c r="I1215" s="1" t="b">
        <f>OR(LEFT(Table2[[#This Row],[rxn]],4)="RXN-",Table2[[#This Row],[rxn]]="BIOSYN-BIODILAERO")</f>
        <v>0</v>
      </c>
      <c r="J1215" s="1" t="str">
        <f>IF(Table2[[#This Row],[In GSM?]],_xlfn.TEXTAFTER(Table2[[#This Row],[rxn]],"RXN-",,,,"BIOMASS_RT_CLIM"),"")</f>
        <v/>
      </c>
      <c r="K1215" s="1" t="str">
        <f>IF(Table2[[#This Row],[In GSM?]],_xlfn.TEXTBEFORE(SUBSTITUTE(Table2[[#This Row],[rxn name]],"_REV-","_FWD-"),"_FWD-",,,,Table2[[#This Row],[rxn name]]),"")</f>
        <v/>
      </c>
      <c r="L1215" s="1" t="str">
        <f>IF(Table2[[#This Row],[In GSM?]],_xlfn.TEXTBEFORE(_xlfn.TEXTAFTER(Table2[[#This Row],[rxn name]],Table2[[#This Row],[b4 FWD/REV]]&amp;"_",,,,"FWD"),"-",,,,"FWD"),"")</f>
        <v/>
      </c>
      <c r="M1215" s="1" t="str" cm="1">
        <f t="array" ref="M1215">IF(Table2[[#This Row],[In GSM?]],_xlfn.SWITCH(Table2[[#This Row],[dir]],"FWD",Table2[[#This Row],[max]],"REV",-Table2[[#This Row],[min]])/1000,"")</f>
        <v/>
      </c>
      <c r="N1215" s="1" t="str" cm="1">
        <f t="array" ref="N1215">IF(Table2[[#This Row],[In GSM?]],_xlfn.SWITCH(Table2[[#This Row],[dir]],"FWD",Table2[[#This Row],[min]],"REV",-Table2[[#This Row],[max]])/1000,"")</f>
        <v/>
      </c>
      <c r="V1215" s="5"/>
    </row>
    <row r="1216" spans="1:22" ht="17" x14ac:dyDescent="0.25">
      <c r="A1216" t="s">
        <v>2317</v>
      </c>
      <c r="B1216">
        <v>0</v>
      </c>
      <c r="C1216">
        <v>0</v>
      </c>
      <c r="E1216" s="5" t="s">
        <v>974</v>
      </c>
      <c r="F1216" s="1" t="str">
        <f t="shared" si="54"/>
        <v>PROWASTE-rt5877_x</v>
      </c>
      <c r="G1216" s="1">
        <f t="shared" si="55"/>
        <v>0</v>
      </c>
      <c r="H1216" s="1">
        <f t="shared" si="56"/>
        <v>0</v>
      </c>
      <c r="I1216" s="1" t="b">
        <f>OR(LEFT(Table2[[#This Row],[rxn]],4)="RXN-",Table2[[#This Row],[rxn]]="BIOSYN-BIODILAERO")</f>
        <v>0</v>
      </c>
      <c r="J1216" s="1" t="str">
        <f>IF(Table2[[#This Row],[In GSM?]],_xlfn.TEXTAFTER(Table2[[#This Row],[rxn]],"RXN-",,,,"BIOMASS_RT_CLIM"),"")</f>
        <v/>
      </c>
      <c r="K1216" s="1" t="str">
        <f>IF(Table2[[#This Row],[In GSM?]],_xlfn.TEXTBEFORE(SUBSTITUTE(Table2[[#This Row],[rxn name]],"_REV-","_FWD-"),"_FWD-",,,,Table2[[#This Row],[rxn name]]),"")</f>
        <v/>
      </c>
      <c r="L1216" s="1" t="str">
        <f>IF(Table2[[#This Row],[In GSM?]],_xlfn.TEXTBEFORE(_xlfn.TEXTAFTER(Table2[[#This Row],[rxn name]],Table2[[#This Row],[b4 FWD/REV]]&amp;"_",,,,"FWD"),"-",,,,"FWD"),"")</f>
        <v/>
      </c>
      <c r="M1216" s="1" t="str" cm="1">
        <f t="array" ref="M1216">IF(Table2[[#This Row],[In GSM?]],_xlfn.SWITCH(Table2[[#This Row],[dir]],"FWD",Table2[[#This Row],[max]],"REV",-Table2[[#This Row],[min]])/1000,"")</f>
        <v/>
      </c>
      <c r="N1216" s="1" t="str" cm="1">
        <f t="array" ref="N1216">IF(Table2[[#This Row],[In GSM?]],_xlfn.SWITCH(Table2[[#This Row],[dir]],"FWD",Table2[[#This Row],[min]],"REV",-Table2[[#This Row],[max]])/1000,"")</f>
        <v/>
      </c>
      <c r="V1216" s="5"/>
    </row>
    <row r="1217" spans="1:22" ht="17" x14ac:dyDescent="0.25">
      <c r="A1217" t="s">
        <v>2318</v>
      </c>
      <c r="B1217">
        <v>-4.3492515711850999</v>
      </c>
      <c r="C1217">
        <v>-6.06463E-2</v>
      </c>
      <c r="E1217" s="5" t="s">
        <v>975</v>
      </c>
      <c r="F1217" s="1" t="str">
        <f t="shared" si="54"/>
        <v>PROWASTE-rt5879</v>
      </c>
      <c r="G1217" s="1">
        <f t="shared" si="55"/>
        <v>0</v>
      </c>
      <c r="H1217" s="1">
        <f t="shared" si="56"/>
        <v>0</v>
      </c>
      <c r="I1217" s="1" t="b">
        <f>OR(LEFT(Table2[[#This Row],[rxn]],4)="RXN-",Table2[[#This Row],[rxn]]="BIOSYN-BIODILAERO")</f>
        <v>0</v>
      </c>
      <c r="J1217" s="1" t="str">
        <f>IF(Table2[[#This Row],[In GSM?]],_xlfn.TEXTAFTER(Table2[[#This Row],[rxn]],"RXN-",,,,"BIOMASS_RT_CLIM"),"")</f>
        <v/>
      </c>
      <c r="K1217" s="1" t="str">
        <f>IF(Table2[[#This Row],[In GSM?]],_xlfn.TEXTBEFORE(SUBSTITUTE(Table2[[#This Row],[rxn name]],"_REV-","_FWD-"),"_FWD-",,,,Table2[[#This Row],[rxn name]]),"")</f>
        <v/>
      </c>
      <c r="L1217" s="1" t="str">
        <f>IF(Table2[[#This Row],[In GSM?]],_xlfn.TEXTBEFORE(_xlfn.TEXTAFTER(Table2[[#This Row],[rxn name]],Table2[[#This Row],[b4 FWD/REV]]&amp;"_",,,,"FWD"),"-",,,,"FWD"),"")</f>
        <v/>
      </c>
      <c r="M1217" s="1" t="str" cm="1">
        <f t="array" ref="M1217">IF(Table2[[#This Row],[In GSM?]],_xlfn.SWITCH(Table2[[#This Row],[dir]],"FWD",Table2[[#This Row],[max]],"REV",-Table2[[#This Row],[min]])/1000,"")</f>
        <v/>
      </c>
      <c r="N1217" s="1" t="str" cm="1">
        <f t="array" ref="N1217">IF(Table2[[#This Row],[In GSM?]],_xlfn.SWITCH(Table2[[#This Row],[dir]],"FWD",Table2[[#This Row],[min]],"REV",-Table2[[#This Row],[max]])/1000,"")</f>
        <v/>
      </c>
      <c r="V1217" s="5"/>
    </row>
    <row r="1218" spans="1:22" ht="17" x14ac:dyDescent="0.25">
      <c r="A1218" t="s">
        <v>2319</v>
      </c>
      <c r="B1218">
        <v>-0.49061826231987998</v>
      </c>
      <c r="C1218">
        <v>157.72165393761199</v>
      </c>
      <c r="E1218" s="5" t="s">
        <v>976</v>
      </c>
      <c r="F1218" s="1" t="str">
        <f t="shared" ref="F1218:F1281" si="57">_xlfn.TEXTBEFORE(E1218," ")</f>
        <v>PROWASTE-rt5884</v>
      </c>
      <c r="G1218" s="1">
        <f t="shared" ref="G1218:G1281" si="58">_xlfn.NUMBERVALUE(SUBSTITUTE(_xlfn.TEXTBEFORE(_xlfn.TEXTAFTER(E1218," ")," ",-1)," ",""))</f>
        <v>0</v>
      </c>
      <c r="H1218" s="1">
        <f t="shared" ref="H1218:H1281" si="59">_xlfn.NUMBERVALUE(_xlfn.TEXTAFTER(E1218," ",-1))</f>
        <v>0</v>
      </c>
      <c r="I1218" s="1" t="b">
        <f>OR(LEFT(Table2[[#This Row],[rxn]],4)="RXN-",Table2[[#This Row],[rxn]]="BIOSYN-BIODILAERO")</f>
        <v>0</v>
      </c>
      <c r="J1218" s="1" t="str">
        <f>IF(Table2[[#This Row],[In GSM?]],_xlfn.TEXTAFTER(Table2[[#This Row],[rxn]],"RXN-",,,,"BIOMASS_RT_CLIM"),"")</f>
        <v/>
      </c>
      <c r="K1218" s="1" t="str">
        <f>IF(Table2[[#This Row],[In GSM?]],_xlfn.TEXTBEFORE(SUBSTITUTE(Table2[[#This Row],[rxn name]],"_REV-","_FWD-"),"_FWD-",,,,Table2[[#This Row],[rxn name]]),"")</f>
        <v/>
      </c>
      <c r="L1218" s="1" t="str">
        <f>IF(Table2[[#This Row],[In GSM?]],_xlfn.TEXTBEFORE(_xlfn.TEXTAFTER(Table2[[#This Row],[rxn name]],Table2[[#This Row],[b4 FWD/REV]]&amp;"_",,,,"FWD"),"-",,,,"FWD"),"")</f>
        <v/>
      </c>
      <c r="M1218" s="1" t="str" cm="1">
        <f t="array" ref="M1218">IF(Table2[[#This Row],[In GSM?]],_xlfn.SWITCH(Table2[[#This Row],[dir]],"FWD",Table2[[#This Row],[max]],"REV",-Table2[[#This Row],[min]])/1000,"")</f>
        <v/>
      </c>
      <c r="N1218" s="1" t="str" cm="1">
        <f t="array" ref="N1218">IF(Table2[[#This Row],[In GSM?]],_xlfn.SWITCH(Table2[[#This Row],[dir]],"FWD",Table2[[#This Row],[min]],"REV",-Table2[[#This Row],[max]])/1000,"")</f>
        <v/>
      </c>
      <c r="V1218" s="5"/>
    </row>
    <row r="1219" spans="1:22" ht="17" x14ac:dyDescent="0.25">
      <c r="A1219" t="s">
        <v>2320</v>
      </c>
      <c r="B1219">
        <v>0</v>
      </c>
      <c r="C1219">
        <v>0</v>
      </c>
      <c r="E1219" s="5" t="s">
        <v>977</v>
      </c>
      <c r="F1219" s="1" t="str">
        <f t="shared" si="57"/>
        <v>PROWASTE-rt5888</v>
      </c>
      <c r="G1219" s="1">
        <f t="shared" si="58"/>
        <v>0</v>
      </c>
      <c r="H1219" s="1">
        <f t="shared" si="59"/>
        <v>0</v>
      </c>
      <c r="I1219" s="1" t="b">
        <f>OR(LEFT(Table2[[#This Row],[rxn]],4)="RXN-",Table2[[#This Row],[rxn]]="BIOSYN-BIODILAERO")</f>
        <v>0</v>
      </c>
      <c r="J1219" s="1" t="str">
        <f>IF(Table2[[#This Row],[In GSM?]],_xlfn.TEXTAFTER(Table2[[#This Row],[rxn]],"RXN-",,,,"BIOMASS_RT_CLIM"),"")</f>
        <v/>
      </c>
      <c r="K1219" s="1" t="str">
        <f>IF(Table2[[#This Row],[In GSM?]],_xlfn.TEXTBEFORE(SUBSTITUTE(Table2[[#This Row],[rxn name]],"_REV-","_FWD-"),"_FWD-",,,,Table2[[#This Row],[rxn name]]),"")</f>
        <v/>
      </c>
      <c r="L1219" s="1" t="str">
        <f>IF(Table2[[#This Row],[In GSM?]],_xlfn.TEXTBEFORE(_xlfn.TEXTAFTER(Table2[[#This Row],[rxn name]],Table2[[#This Row],[b4 FWD/REV]]&amp;"_",,,,"FWD"),"-",,,,"FWD"),"")</f>
        <v/>
      </c>
      <c r="M1219" s="1" t="str" cm="1">
        <f t="array" ref="M1219">IF(Table2[[#This Row],[In GSM?]],_xlfn.SWITCH(Table2[[#This Row],[dir]],"FWD",Table2[[#This Row],[max]],"REV",-Table2[[#This Row],[min]])/1000,"")</f>
        <v/>
      </c>
      <c r="N1219" s="1" t="str" cm="1">
        <f t="array" ref="N1219">IF(Table2[[#This Row],[In GSM?]],_xlfn.SWITCH(Table2[[#This Row],[dir]],"FWD",Table2[[#This Row],[min]],"REV",-Table2[[#This Row],[max]])/1000,"")</f>
        <v/>
      </c>
      <c r="V1219" s="5"/>
    </row>
    <row r="1220" spans="1:22" ht="17" x14ac:dyDescent="0.25">
      <c r="A1220" t="s">
        <v>2321</v>
      </c>
      <c r="B1220">
        <v>-202.36238484013899</v>
      </c>
      <c r="C1220">
        <v>-6.4112204304080498</v>
      </c>
      <c r="E1220" s="5" t="s">
        <v>978</v>
      </c>
      <c r="F1220" s="1" t="str">
        <f t="shared" si="57"/>
        <v>PROWASTE-rt5890</v>
      </c>
      <c r="G1220" s="1">
        <f t="shared" si="58"/>
        <v>0</v>
      </c>
      <c r="H1220" s="1">
        <f t="shared" si="59"/>
        <v>0</v>
      </c>
      <c r="I1220" s="1" t="b">
        <f>OR(LEFT(Table2[[#This Row],[rxn]],4)="RXN-",Table2[[#This Row],[rxn]]="BIOSYN-BIODILAERO")</f>
        <v>0</v>
      </c>
      <c r="J1220" s="1" t="str">
        <f>IF(Table2[[#This Row],[In GSM?]],_xlfn.TEXTAFTER(Table2[[#This Row],[rxn]],"RXN-",,,,"BIOMASS_RT_CLIM"),"")</f>
        <v/>
      </c>
      <c r="K1220" s="1" t="str">
        <f>IF(Table2[[#This Row],[In GSM?]],_xlfn.TEXTBEFORE(SUBSTITUTE(Table2[[#This Row],[rxn name]],"_REV-","_FWD-"),"_FWD-",,,,Table2[[#This Row],[rxn name]]),"")</f>
        <v/>
      </c>
      <c r="L1220" s="1" t="str">
        <f>IF(Table2[[#This Row],[In GSM?]],_xlfn.TEXTBEFORE(_xlfn.TEXTAFTER(Table2[[#This Row],[rxn name]],Table2[[#This Row],[b4 FWD/REV]]&amp;"_",,,,"FWD"),"-",,,,"FWD"),"")</f>
        <v/>
      </c>
      <c r="M1220" s="1" t="str" cm="1">
        <f t="array" ref="M1220">IF(Table2[[#This Row],[In GSM?]],_xlfn.SWITCH(Table2[[#This Row],[dir]],"FWD",Table2[[#This Row],[max]],"REV",-Table2[[#This Row],[min]])/1000,"")</f>
        <v/>
      </c>
      <c r="N1220" s="1" t="str" cm="1">
        <f t="array" ref="N1220">IF(Table2[[#This Row],[In GSM?]],_xlfn.SWITCH(Table2[[#This Row],[dir]],"FWD",Table2[[#This Row],[min]],"REV",-Table2[[#This Row],[max]])/1000,"")</f>
        <v/>
      </c>
      <c r="V1220" s="5"/>
    </row>
    <row r="1221" spans="1:22" ht="17" x14ac:dyDescent="0.25">
      <c r="A1221" t="s">
        <v>2322</v>
      </c>
      <c r="B1221">
        <v>0</v>
      </c>
      <c r="C1221">
        <v>0</v>
      </c>
      <c r="E1221" s="5" t="s">
        <v>1093</v>
      </c>
      <c r="F1221" s="1" t="str">
        <f t="shared" si="57"/>
        <v>RIBOSYN-rrna5s_c</v>
      </c>
      <c r="G1221" s="1">
        <f t="shared" si="58"/>
        <v>0</v>
      </c>
      <c r="H1221" s="1">
        <f t="shared" si="59"/>
        <v>0</v>
      </c>
      <c r="I1221" s="1" t="b">
        <f>OR(LEFT(Table2[[#This Row],[rxn]],4)="RXN-",Table2[[#This Row],[rxn]]="BIOSYN-BIODILAERO")</f>
        <v>0</v>
      </c>
      <c r="J1221" s="1" t="str">
        <f>IF(Table2[[#This Row],[In GSM?]],_xlfn.TEXTAFTER(Table2[[#This Row],[rxn]],"RXN-",,,,"BIOMASS_RT_CLIM"),"")</f>
        <v/>
      </c>
      <c r="K1221" s="1" t="str">
        <f>IF(Table2[[#This Row],[In GSM?]],_xlfn.TEXTBEFORE(SUBSTITUTE(Table2[[#This Row],[rxn name]],"_REV-","_FWD-"),"_FWD-",,,,Table2[[#This Row],[rxn name]]),"")</f>
        <v/>
      </c>
      <c r="L1221" s="1" t="str">
        <f>IF(Table2[[#This Row],[In GSM?]],_xlfn.TEXTBEFORE(_xlfn.TEXTAFTER(Table2[[#This Row],[rxn name]],Table2[[#This Row],[b4 FWD/REV]]&amp;"_",,,,"FWD"),"-",,,,"FWD"),"")</f>
        <v/>
      </c>
      <c r="M1221" s="1" t="str" cm="1">
        <f t="array" ref="M1221">IF(Table2[[#This Row],[In GSM?]],_xlfn.SWITCH(Table2[[#This Row],[dir]],"FWD",Table2[[#This Row],[max]],"REV",-Table2[[#This Row],[min]])/1000,"")</f>
        <v/>
      </c>
      <c r="N1221" s="1" t="str" cm="1">
        <f t="array" ref="N1221">IF(Table2[[#This Row],[In GSM?]],_xlfn.SWITCH(Table2[[#This Row],[dir]],"FWD",Table2[[#This Row],[min]],"REV",-Table2[[#This Row],[max]])/1000,"")</f>
        <v/>
      </c>
      <c r="V1221" s="5"/>
    </row>
    <row r="1222" spans="1:22" ht="17" x14ac:dyDescent="0.25">
      <c r="A1222" t="s">
        <v>2323</v>
      </c>
      <c r="B1222">
        <v>-12.9118513287567</v>
      </c>
      <c r="C1222">
        <v>78.866157543806196</v>
      </c>
      <c r="E1222" s="5" t="s">
        <v>1094</v>
      </c>
      <c r="F1222" s="1" t="str">
        <f t="shared" si="57"/>
        <v>RIBOSYN-rrna58s_c</v>
      </c>
      <c r="G1222" s="1">
        <f t="shared" si="58"/>
        <v>0</v>
      </c>
      <c r="H1222" s="1">
        <f t="shared" si="59"/>
        <v>0</v>
      </c>
      <c r="I1222" s="1" t="b">
        <f>OR(LEFT(Table2[[#This Row],[rxn]],4)="RXN-",Table2[[#This Row],[rxn]]="BIOSYN-BIODILAERO")</f>
        <v>0</v>
      </c>
      <c r="J1222" s="1" t="str">
        <f>IF(Table2[[#This Row],[In GSM?]],_xlfn.TEXTAFTER(Table2[[#This Row],[rxn]],"RXN-",,,,"BIOMASS_RT_CLIM"),"")</f>
        <v/>
      </c>
      <c r="K1222" s="1" t="str">
        <f>IF(Table2[[#This Row],[In GSM?]],_xlfn.TEXTBEFORE(SUBSTITUTE(Table2[[#This Row],[rxn name]],"_REV-","_FWD-"),"_FWD-",,,,Table2[[#This Row],[rxn name]]),"")</f>
        <v/>
      </c>
      <c r="L1222" s="1" t="str">
        <f>IF(Table2[[#This Row],[In GSM?]],_xlfn.TEXTBEFORE(_xlfn.TEXTAFTER(Table2[[#This Row],[rxn name]],Table2[[#This Row],[b4 FWD/REV]]&amp;"_",,,,"FWD"),"-",,,,"FWD"),"")</f>
        <v/>
      </c>
      <c r="M1222" s="1" t="str" cm="1">
        <f t="array" ref="M1222">IF(Table2[[#This Row],[In GSM?]],_xlfn.SWITCH(Table2[[#This Row],[dir]],"FWD",Table2[[#This Row],[max]],"REV",-Table2[[#This Row],[min]])/1000,"")</f>
        <v/>
      </c>
      <c r="N1222" s="1" t="str" cm="1">
        <f t="array" ref="N1222">IF(Table2[[#This Row],[In GSM?]],_xlfn.SWITCH(Table2[[#This Row],[dir]],"FWD",Table2[[#This Row],[min]],"REV",-Table2[[#This Row],[max]])/1000,"")</f>
        <v/>
      </c>
      <c r="V1222" s="5"/>
    </row>
    <row r="1223" spans="1:22" ht="17" x14ac:dyDescent="0.25">
      <c r="A1223" t="s">
        <v>2324</v>
      </c>
      <c r="B1223">
        <v>0</v>
      </c>
      <c r="C1223">
        <v>78.866157543806395</v>
      </c>
      <c r="E1223" s="5" t="s">
        <v>3803</v>
      </c>
      <c r="F1223" s="1" t="str">
        <f t="shared" si="57"/>
        <v>RIBOSYN-rrna25s_c</v>
      </c>
      <c r="G1223" s="1">
        <f t="shared" si="58"/>
        <v>0</v>
      </c>
      <c r="H1223" s="1">
        <f t="shared" si="59"/>
        <v>0</v>
      </c>
      <c r="I1223" s="1" t="b">
        <f>OR(LEFT(Table2[[#This Row],[rxn]],4)="RXN-",Table2[[#This Row],[rxn]]="BIOSYN-BIODILAERO")</f>
        <v>0</v>
      </c>
      <c r="J1223" s="1" t="str">
        <f>IF(Table2[[#This Row],[In GSM?]],_xlfn.TEXTAFTER(Table2[[#This Row],[rxn]],"RXN-",,,,"BIOMASS_RT_CLIM"),"")</f>
        <v/>
      </c>
      <c r="K1223" s="1" t="str">
        <f>IF(Table2[[#This Row],[In GSM?]],_xlfn.TEXTBEFORE(SUBSTITUTE(Table2[[#This Row],[rxn name]],"_REV-","_FWD-"),"_FWD-",,,,Table2[[#This Row],[rxn name]]),"")</f>
        <v/>
      </c>
      <c r="L1223" s="1" t="str">
        <f>IF(Table2[[#This Row],[In GSM?]],_xlfn.TEXTBEFORE(_xlfn.TEXTAFTER(Table2[[#This Row],[rxn name]],Table2[[#This Row],[b4 FWD/REV]]&amp;"_",,,,"FWD"),"-",,,,"FWD"),"")</f>
        <v/>
      </c>
      <c r="M1223" s="1" t="str" cm="1">
        <f t="array" ref="M1223">IF(Table2[[#This Row],[In GSM?]],_xlfn.SWITCH(Table2[[#This Row],[dir]],"FWD",Table2[[#This Row],[max]],"REV",-Table2[[#This Row],[min]])/1000,"")</f>
        <v/>
      </c>
      <c r="N1223" s="1" t="str" cm="1">
        <f t="array" ref="N1223">IF(Table2[[#This Row],[In GSM?]],_xlfn.SWITCH(Table2[[#This Row],[dir]],"FWD",Table2[[#This Row],[min]],"REV",-Table2[[#This Row],[max]])/1000,"")</f>
        <v/>
      </c>
      <c r="V1223" s="5"/>
    </row>
    <row r="1224" spans="1:22" ht="17" x14ac:dyDescent="0.25">
      <c r="A1224" t="s">
        <v>2325</v>
      </c>
      <c r="B1224">
        <v>-5.1642206493043901</v>
      </c>
      <c r="C1224">
        <v>0</v>
      </c>
      <c r="E1224" s="1" t="s">
        <v>979</v>
      </c>
      <c r="F1224" s="1" t="str">
        <f t="shared" si="57"/>
        <v>PROWASTE-rt6799</v>
      </c>
      <c r="G1224" s="1">
        <f t="shared" si="58"/>
        <v>0</v>
      </c>
      <c r="H1224" s="1">
        <f t="shared" si="59"/>
        <v>0</v>
      </c>
      <c r="I1224" s="1" t="b">
        <f>OR(LEFT(Table2[[#This Row],[rxn]],4)="RXN-",Table2[[#This Row],[rxn]]="BIOSYN-BIODILAERO")</f>
        <v>0</v>
      </c>
      <c r="J1224" s="1" t="str">
        <f>IF(Table2[[#This Row],[In GSM?]],_xlfn.TEXTAFTER(Table2[[#This Row],[rxn]],"RXN-",,,,"BIOMASS_RT_CLIM"),"")</f>
        <v/>
      </c>
      <c r="K1224" s="1" t="str">
        <f>IF(Table2[[#This Row],[In GSM?]],_xlfn.TEXTBEFORE(SUBSTITUTE(Table2[[#This Row],[rxn name]],"_REV-","_FWD-"),"_FWD-",,,,Table2[[#This Row],[rxn name]]),"")</f>
        <v/>
      </c>
      <c r="L1224" s="1" t="str">
        <f>IF(Table2[[#This Row],[In GSM?]],_xlfn.TEXTBEFORE(_xlfn.TEXTAFTER(Table2[[#This Row],[rxn name]],Table2[[#This Row],[b4 FWD/REV]]&amp;"_",,,,"FWD"),"-",,,,"FWD"),"")</f>
        <v/>
      </c>
      <c r="M1224" s="1" t="str" cm="1">
        <f t="array" ref="M1224">IF(Table2[[#This Row],[In GSM?]],_xlfn.SWITCH(Table2[[#This Row],[dir]],"FWD",Table2[[#This Row],[max]],"REV",-Table2[[#This Row],[min]])/1000,"")</f>
        <v/>
      </c>
      <c r="N1224" s="1" t="str" cm="1">
        <f t="array" ref="N1224">IF(Table2[[#This Row],[In GSM?]],_xlfn.SWITCH(Table2[[#This Row],[dir]],"FWD",Table2[[#This Row],[min]],"REV",-Table2[[#This Row],[max]])/1000,"")</f>
        <v/>
      </c>
      <c r="V1224" s="5"/>
    </row>
    <row r="1225" spans="1:22" ht="17" x14ac:dyDescent="0.25">
      <c r="A1225" t="s">
        <v>2326</v>
      </c>
      <c r="B1225">
        <v>0</v>
      </c>
      <c r="C1225">
        <v>0</v>
      </c>
      <c r="E1225" s="1" t="s">
        <v>980</v>
      </c>
      <c r="F1225" s="1" t="str">
        <f t="shared" si="57"/>
        <v>PROWASTE-rt6800_c</v>
      </c>
      <c r="G1225" s="1">
        <f t="shared" si="58"/>
        <v>0</v>
      </c>
      <c r="H1225" s="1">
        <f t="shared" si="59"/>
        <v>0</v>
      </c>
      <c r="I1225" s="1" t="b">
        <f>OR(LEFT(Table2[[#This Row],[rxn]],4)="RXN-",Table2[[#This Row],[rxn]]="BIOSYN-BIODILAERO")</f>
        <v>0</v>
      </c>
      <c r="J1225" s="1" t="str">
        <f>IF(Table2[[#This Row],[In GSM?]],_xlfn.TEXTAFTER(Table2[[#This Row],[rxn]],"RXN-",,,,"BIOMASS_RT_CLIM"),"")</f>
        <v/>
      </c>
      <c r="K1225" s="1" t="str">
        <f>IF(Table2[[#This Row],[In GSM?]],_xlfn.TEXTBEFORE(SUBSTITUTE(Table2[[#This Row],[rxn name]],"_REV-","_FWD-"),"_FWD-",,,,Table2[[#This Row],[rxn name]]),"")</f>
        <v/>
      </c>
      <c r="L1225" s="1" t="str">
        <f>IF(Table2[[#This Row],[In GSM?]],_xlfn.TEXTBEFORE(_xlfn.TEXTAFTER(Table2[[#This Row],[rxn name]],Table2[[#This Row],[b4 FWD/REV]]&amp;"_",,,,"FWD"),"-",,,,"FWD"),"")</f>
        <v/>
      </c>
      <c r="M1225" s="1" t="str" cm="1">
        <f t="array" ref="M1225">IF(Table2[[#This Row],[In GSM?]],_xlfn.SWITCH(Table2[[#This Row],[dir]],"FWD",Table2[[#This Row],[max]],"REV",-Table2[[#This Row],[min]])/1000,"")</f>
        <v/>
      </c>
      <c r="N1225" s="1" t="str" cm="1">
        <f t="array" ref="N1225">IF(Table2[[#This Row],[In GSM?]],_xlfn.SWITCH(Table2[[#This Row],[dir]],"FWD",Table2[[#This Row],[min]],"REV",-Table2[[#This Row],[max]])/1000,"")</f>
        <v/>
      </c>
      <c r="V1225" s="5"/>
    </row>
    <row r="1226" spans="1:22" ht="17" x14ac:dyDescent="0.25">
      <c r="A1226" t="s">
        <v>2327</v>
      </c>
      <c r="B1226">
        <v>0</v>
      </c>
      <c r="C1226">
        <v>0</v>
      </c>
      <c r="E1226" s="1" t="s">
        <v>981</v>
      </c>
      <c r="F1226" s="1" t="str">
        <f t="shared" si="57"/>
        <v>PROWASTE-rt6800_r</v>
      </c>
      <c r="G1226" s="1">
        <f t="shared" si="58"/>
        <v>0</v>
      </c>
      <c r="H1226" s="1">
        <f t="shared" si="59"/>
        <v>0</v>
      </c>
      <c r="I1226" s="1" t="b">
        <f>OR(LEFT(Table2[[#This Row],[rxn]],4)="RXN-",Table2[[#This Row],[rxn]]="BIOSYN-BIODILAERO")</f>
        <v>0</v>
      </c>
      <c r="J1226" s="1" t="str">
        <f>IF(Table2[[#This Row],[In GSM?]],_xlfn.TEXTAFTER(Table2[[#This Row],[rxn]],"RXN-",,,,"BIOMASS_RT_CLIM"),"")</f>
        <v/>
      </c>
      <c r="K1226" s="1" t="str">
        <f>IF(Table2[[#This Row],[In GSM?]],_xlfn.TEXTBEFORE(SUBSTITUTE(Table2[[#This Row],[rxn name]],"_REV-","_FWD-"),"_FWD-",,,,Table2[[#This Row],[rxn name]]),"")</f>
        <v/>
      </c>
      <c r="L1226" s="1" t="str">
        <f>IF(Table2[[#This Row],[In GSM?]],_xlfn.TEXTBEFORE(_xlfn.TEXTAFTER(Table2[[#This Row],[rxn name]],Table2[[#This Row],[b4 FWD/REV]]&amp;"_",,,,"FWD"),"-",,,,"FWD"),"")</f>
        <v/>
      </c>
      <c r="M1226" s="1" t="str" cm="1">
        <f t="array" ref="M1226">IF(Table2[[#This Row],[In GSM?]],_xlfn.SWITCH(Table2[[#This Row],[dir]],"FWD",Table2[[#This Row],[max]],"REV",-Table2[[#This Row],[min]])/1000,"")</f>
        <v/>
      </c>
      <c r="N1226" s="1" t="str" cm="1">
        <f t="array" ref="N1226">IF(Table2[[#This Row],[In GSM?]],_xlfn.SWITCH(Table2[[#This Row],[dir]],"FWD",Table2[[#This Row],[min]],"REV",-Table2[[#This Row],[max]])/1000,"")</f>
        <v/>
      </c>
      <c r="V1226" s="5"/>
    </row>
    <row r="1227" spans="1:22" ht="17" x14ac:dyDescent="0.25">
      <c r="A1227" t="s">
        <v>2328</v>
      </c>
      <c r="B1227">
        <v>0</v>
      </c>
      <c r="C1227">
        <v>0</v>
      </c>
      <c r="E1227" s="1" t="s">
        <v>982</v>
      </c>
      <c r="F1227" s="1" t="str">
        <f t="shared" si="57"/>
        <v>PROWASTE-rt6811</v>
      </c>
      <c r="G1227" s="1">
        <f t="shared" si="58"/>
        <v>0</v>
      </c>
      <c r="H1227" s="1">
        <f t="shared" si="59"/>
        <v>0</v>
      </c>
      <c r="I1227" s="1" t="b">
        <f>OR(LEFT(Table2[[#This Row],[rxn]],4)="RXN-",Table2[[#This Row],[rxn]]="BIOSYN-BIODILAERO")</f>
        <v>0</v>
      </c>
      <c r="J1227" s="1" t="str">
        <f>IF(Table2[[#This Row],[In GSM?]],_xlfn.TEXTAFTER(Table2[[#This Row],[rxn]],"RXN-",,,,"BIOMASS_RT_CLIM"),"")</f>
        <v/>
      </c>
      <c r="K1227" s="1" t="str">
        <f>IF(Table2[[#This Row],[In GSM?]],_xlfn.TEXTBEFORE(SUBSTITUTE(Table2[[#This Row],[rxn name]],"_REV-","_FWD-"),"_FWD-",,,,Table2[[#This Row],[rxn name]]),"")</f>
        <v/>
      </c>
      <c r="L1227" s="1" t="str">
        <f>IF(Table2[[#This Row],[In GSM?]],_xlfn.TEXTBEFORE(_xlfn.TEXTAFTER(Table2[[#This Row],[rxn name]],Table2[[#This Row],[b4 FWD/REV]]&amp;"_",,,,"FWD"),"-",,,,"FWD"),"")</f>
        <v/>
      </c>
      <c r="M1227" s="1" t="str" cm="1">
        <f t="array" ref="M1227">IF(Table2[[#This Row],[In GSM?]],_xlfn.SWITCH(Table2[[#This Row],[dir]],"FWD",Table2[[#This Row],[max]],"REV",-Table2[[#This Row],[min]])/1000,"")</f>
        <v/>
      </c>
      <c r="N1227" s="1" t="str" cm="1">
        <f t="array" ref="N1227">IF(Table2[[#This Row],[In GSM?]],_xlfn.SWITCH(Table2[[#This Row],[dir]],"FWD",Table2[[#This Row],[min]],"REV",-Table2[[#This Row],[max]])/1000,"")</f>
        <v/>
      </c>
      <c r="V1227" s="5"/>
    </row>
    <row r="1228" spans="1:22" ht="17" x14ac:dyDescent="0.25">
      <c r="A1228" t="s">
        <v>2329</v>
      </c>
      <c r="B1228">
        <v>0</v>
      </c>
      <c r="C1228">
        <v>0</v>
      </c>
      <c r="E1228" s="1" t="s">
        <v>983</v>
      </c>
      <c r="F1228" s="1" t="str">
        <f t="shared" si="57"/>
        <v>PROWASTE-rt6812</v>
      </c>
      <c r="G1228" s="1">
        <f t="shared" si="58"/>
        <v>0</v>
      </c>
      <c r="H1228" s="1">
        <f t="shared" si="59"/>
        <v>0</v>
      </c>
      <c r="I1228" s="1" t="b">
        <f>OR(LEFT(Table2[[#This Row],[rxn]],4)="RXN-",Table2[[#This Row],[rxn]]="BIOSYN-BIODILAERO")</f>
        <v>0</v>
      </c>
      <c r="J1228" s="1" t="str">
        <f>IF(Table2[[#This Row],[In GSM?]],_xlfn.TEXTAFTER(Table2[[#This Row],[rxn]],"RXN-",,,,"BIOMASS_RT_CLIM"),"")</f>
        <v/>
      </c>
      <c r="K1228" s="1" t="str">
        <f>IF(Table2[[#This Row],[In GSM?]],_xlfn.TEXTBEFORE(SUBSTITUTE(Table2[[#This Row],[rxn name]],"_REV-","_FWD-"),"_FWD-",,,,Table2[[#This Row],[rxn name]]),"")</f>
        <v/>
      </c>
      <c r="L1228" s="1" t="str">
        <f>IF(Table2[[#This Row],[In GSM?]],_xlfn.TEXTBEFORE(_xlfn.TEXTAFTER(Table2[[#This Row],[rxn name]],Table2[[#This Row],[b4 FWD/REV]]&amp;"_",,,,"FWD"),"-",,,,"FWD"),"")</f>
        <v/>
      </c>
      <c r="M1228" s="1" t="str" cm="1">
        <f t="array" ref="M1228">IF(Table2[[#This Row],[In GSM?]],_xlfn.SWITCH(Table2[[#This Row],[dir]],"FWD",Table2[[#This Row],[max]],"REV",-Table2[[#This Row],[min]])/1000,"")</f>
        <v/>
      </c>
      <c r="N1228" s="1" t="str" cm="1">
        <f t="array" ref="N1228">IF(Table2[[#This Row],[In GSM?]],_xlfn.SWITCH(Table2[[#This Row],[dir]],"FWD",Table2[[#This Row],[min]],"REV",-Table2[[#This Row],[max]])/1000,"")</f>
        <v/>
      </c>
      <c r="V1228" s="5"/>
    </row>
    <row r="1229" spans="1:22" ht="17" x14ac:dyDescent="0.25">
      <c r="A1229" t="s">
        <v>2330</v>
      </c>
      <c r="B1229">
        <v>0</v>
      </c>
      <c r="C1229">
        <v>0</v>
      </c>
      <c r="E1229" s="1" t="s">
        <v>984</v>
      </c>
      <c r="F1229" s="1" t="str">
        <f t="shared" si="57"/>
        <v>PROWASTE-rt6816</v>
      </c>
      <c r="G1229" s="1">
        <f t="shared" si="58"/>
        <v>0</v>
      </c>
      <c r="H1229" s="1">
        <f t="shared" si="59"/>
        <v>0</v>
      </c>
      <c r="I1229" s="1" t="b">
        <f>OR(LEFT(Table2[[#This Row],[rxn]],4)="RXN-",Table2[[#This Row],[rxn]]="BIOSYN-BIODILAERO")</f>
        <v>0</v>
      </c>
      <c r="J1229" s="1" t="str">
        <f>IF(Table2[[#This Row],[In GSM?]],_xlfn.TEXTAFTER(Table2[[#This Row],[rxn]],"RXN-",,,,"BIOMASS_RT_CLIM"),"")</f>
        <v/>
      </c>
      <c r="K1229" s="1" t="str">
        <f>IF(Table2[[#This Row],[In GSM?]],_xlfn.TEXTBEFORE(SUBSTITUTE(Table2[[#This Row],[rxn name]],"_REV-","_FWD-"),"_FWD-",,,,Table2[[#This Row],[rxn name]]),"")</f>
        <v/>
      </c>
      <c r="L1229" s="1" t="str">
        <f>IF(Table2[[#This Row],[In GSM?]],_xlfn.TEXTBEFORE(_xlfn.TEXTAFTER(Table2[[#This Row],[rxn name]],Table2[[#This Row],[b4 FWD/REV]]&amp;"_",,,,"FWD"),"-",,,,"FWD"),"")</f>
        <v/>
      </c>
      <c r="M1229" s="1" t="str" cm="1">
        <f t="array" ref="M1229">IF(Table2[[#This Row],[In GSM?]],_xlfn.SWITCH(Table2[[#This Row],[dir]],"FWD",Table2[[#This Row],[max]],"REV",-Table2[[#This Row],[min]])/1000,"")</f>
        <v/>
      </c>
      <c r="N1229" s="1" t="str" cm="1">
        <f t="array" ref="N1229">IF(Table2[[#This Row],[In GSM?]],_xlfn.SWITCH(Table2[[#This Row],[dir]],"FWD",Table2[[#This Row],[min]],"REV",-Table2[[#This Row],[max]])/1000,"")</f>
        <v/>
      </c>
    </row>
    <row r="1230" spans="1:22" ht="17" x14ac:dyDescent="0.25">
      <c r="A1230" t="s">
        <v>2331</v>
      </c>
      <c r="B1230">
        <v>0</v>
      </c>
      <c r="C1230">
        <v>0</v>
      </c>
      <c r="E1230" s="1" t="s">
        <v>985</v>
      </c>
      <c r="F1230" s="1" t="str">
        <f t="shared" si="57"/>
        <v>PROWASTE-rt6820</v>
      </c>
      <c r="G1230" s="1">
        <f t="shared" si="58"/>
        <v>0</v>
      </c>
      <c r="H1230" s="1">
        <f t="shared" si="59"/>
        <v>0</v>
      </c>
      <c r="I1230" s="1" t="b">
        <f>OR(LEFT(Table2[[#This Row],[rxn]],4)="RXN-",Table2[[#This Row],[rxn]]="BIOSYN-BIODILAERO")</f>
        <v>0</v>
      </c>
      <c r="J1230" s="1" t="str">
        <f>IF(Table2[[#This Row],[In GSM?]],_xlfn.TEXTAFTER(Table2[[#This Row],[rxn]],"RXN-",,,,"BIOMASS_RT_CLIM"),"")</f>
        <v/>
      </c>
      <c r="K1230" s="1" t="str">
        <f>IF(Table2[[#This Row],[In GSM?]],_xlfn.TEXTBEFORE(SUBSTITUTE(Table2[[#This Row],[rxn name]],"_REV-","_FWD-"),"_FWD-",,,,Table2[[#This Row],[rxn name]]),"")</f>
        <v/>
      </c>
      <c r="L1230" s="1" t="str">
        <f>IF(Table2[[#This Row],[In GSM?]],_xlfn.TEXTBEFORE(_xlfn.TEXTAFTER(Table2[[#This Row],[rxn name]],Table2[[#This Row],[b4 FWD/REV]]&amp;"_",,,,"FWD"),"-",,,,"FWD"),"")</f>
        <v/>
      </c>
      <c r="M1230" s="1" t="str" cm="1">
        <f t="array" ref="M1230">IF(Table2[[#This Row],[In GSM?]],_xlfn.SWITCH(Table2[[#This Row],[dir]],"FWD",Table2[[#This Row],[max]],"REV",-Table2[[#This Row],[min]])/1000,"")</f>
        <v/>
      </c>
      <c r="N1230" s="1" t="str" cm="1">
        <f t="array" ref="N1230">IF(Table2[[#This Row],[In GSM?]],_xlfn.SWITCH(Table2[[#This Row],[dir]],"FWD",Table2[[#This Row],[min]],"REV",-Table2[[#This Row],[max]])/1000,"")</f>
        <v/>
      </c>
    </row>
    <row r="1231" spans="1:22" ht="17" x14ac:dyDescent="0.25">
      <c r="A1231" t="s">
        <v>2332</v>
      </c>
      <c r="B1231">
        <v>0</v>
      </c>
      <c r="C1231">
        <v>0</v>
      </c>
      <c r="E1231" s="1" t="s">
        <v>986</v>
      </c>
      <c r="F1231" s="1" t="str">
        <f t="shared" si="57"/>
        <v>PROWASTE-rt6827</v>
      </c>
      <c r="G1231" s="1">
        <f t="shared" si="58"/>
        <v>0</v>
      </c>
      <c r="H1231" s="1">
        <f t="shared" si="59"/>
        <v>0</v>
      </c>
      <c r="I1231" s="1" t="b">
        <f>OR(LEFT(Table2[[#This Row],[rxn]],4)="RXN-",Table2[[#This Row],[rxn]]="BIOSYN-BIODILAERO")</f>
        <v>0</v>
      </c>
      <c r="J1231" s="1" t="str">
        <f>IF(Table2[[#This Row],[In GSM?]],_xlfn.TEXTAFTER(Table2[[#This Row],[rxn]],"RXN-",,,,"BIOMASS_RT_CLIM"),"")</f>
        <v/>
      </c>
      <c r="K1231" s="1" t="str">
        <f>IF(Table2[[#This Row],[In GSM?]],_xlfn.TEXTBEFORE(SUBSTITUTE(Table2[[#This Row],[rxn name]],"_REV-","_FWD-"),"_FWD-",,,,Table2[[#This Row],[rxn name]]),"")</f>
        <v/>
      </c>
      <c r="L1231" s="1" t="str">
        <f>IF(Table2[[#This Row],[In GSM?]],_xlfn.TEXTBEFORE(_xlfn.TEXTAFTER(Table2[[#This Row],[rxn name]],Table2[[#This Row],[b4 FWD/REV]]&amp;"_",,,,"FWD"),"-",,,,"FWD"),"")</f>
        <v/>
      </c>
      <c r="M1231" s="1" t="str" cm="1">
        <f t="array" ref="M1231">IF(Table2[[#This Row],[In GSM?]],_xlfn.SWITCH(Table2[[#This Row],[dir]],"FWD",Table2[[#This Row],[max]],"REV",-Table2[[#This Row],[min]])/1000,"")</f>
        <v/>
      </c>
      <c r="N1231" s="1" t="str" cm="1">
        <f t="array" ref="N1231">IF(Table2[[#This Row],[In GSM?]],_xlfn.SWITCH(Table2[[#This Row],[dir]],"FWD",Table2[[#This Row],[min]],"REV",-Table2[[#This Row],[max]])/1000,"")</f>
        <v/>
      </c>
    </row>
    <row r="1232" spans="1:22" ht="17" x14ac:dyDescent="0.25">
      <c r="A1232" t="s">
        <v>2333</v>
      </c>
      <c r="B1232" s="2">
        <v>2.0000000000861299E-5</v>
      </c>
      <c r="C1232" s="2">
        <v>1.9999999999975299E-5</v>
      </c>
      <c r="E1232" s="1" t="s">
        <v>987</v>
      </c>
      <c r="F1232" s="1" t="str">
        <f t="shared" si="57"/>
        <v>PROWASTE-rt6850</v>
      </c>
      <c r="G1232" s="1">
        <f t="shared" si="58"/>
        <v>0</v>
      </c>
      <c r="H1232" s="1">
        <f t="shared" si="59"/>
        <v>0</v>
      </c>
      <c r="I1232" s="1" t="b">
        <f>OR(LEFT(Table2[[#This Row],[rxn]],4)="RXN-",Table2[[#This Row],[rxn]]="BIOSYN-BIODILAERO")</f>
        <v>0</v>
      </c>
      <c r="J1232" s="1" t="str">
        <f>IF(Table2[[#This Row],[In GSM?]],_xlfn.TEXTAFTER(Table2[[#This Row],[rxn]],"RXN-",,,,"BIOMASS_RT_CLIM"),"")</f>
        <v/>
      </c>
      <c r="K1232" s="1" t="str">
        <f>IF(Table2[[#This Row],[In GSM?]],_xlfn.TEXTBEFORE(SUBSTITUTE(Table2[[#This Row],[rxn name]],"_REV-","_FWD-"),"_FWD-",,,,Table2[[#This Row],[rxn name]]),"")</f>
        <v/>
      </c>
      <c r="L1232" s="1" t="str">
        <f>IF(Table2[[#This Row],[In GSM?]],_xlfn.TEXTBEFORE(_xlfn.TEXTAFTER(Table2[[#This Row],[rxn name]],Table2[[#This Row],[b4 FWD/REV]]&amp;"_",,,,"FWD"),"-",,,,"FWD"),"")</f>
        <v/>
      </c>
      <c r="M1232" s="1" t="str" cm="1">
        <f t="array" ref="M1232">IF(Table2[[#This Row],[In GSM?]],_xlfn.SWITCH(Table2[[#This Row],[dir]],"FWD",Table2[[#This Row],[max]],"REV",-Table2[[#This Row],[min]])/1000,"")</f>
        <v/>
      </c>
      <c r="N1232" s="1" t="str" cm="1">
        <f t="array" ref="N1232">IF(Table2[[#This Row],[In GSM?]],_xlfn.SWITCH(Table2[[#This Row],[dir]],"FWD",Table2[[#This Row],[min]],"REV",-Table2[[#This Row],[max]])/1000,"")</f>
        <v/>
      </c>
    </row>
    <row r="1233" spans="1:14" ht="17" x14ac:dyDescent="0.25">
      <c r="A1233" t="s">
        <v>2334</v>
      </c>
      <c r="B1233">
        <v>0</v>
      </c>
      <c r="C1233">
        <v>1000</v>
      </c>
      <c r="E1233" s="1" t="s">
        <v>988</v>
      </c>
      <c r="F1233" s="1" t="str">
        <f t="shared" si="57"/>
        <v>PROWASTE-rt6860</v>
      </c>
      <c r="G1233" s="1">
        <f t="shared" si="58"/>
        <v>0</v>
      </c>
      <c r="H1233" s="1">
        <f t="shared" si="59"/>
        <v>0</v>
      </c>
      <c r="I1233" s="1" t="b">
        <f>OR(LEFT(Table2[[#This Row],[rxn]],4)="RXN-",Table2[[#This Row],[rxn]]="BIOSYN-BIODILAERO")</f>
        <v>0</v>
      </c>
      <c r="J1233" s="1" t="str">
        <f>IF(Table2[[#This Row],[In GSM?]],_xlfn.TEXTAFTER(Table2[[#This Row],[rxn]],"RXN-",,,,"BIOMASS_RT_CLIM"),"")</f>
        <v/>
      </c>
      <c r="K1233" s="1" t="str">
        <f>IF(Table2[[#This Row],[In GSM?]],_xlfn.TEXTBEFORE(SUBSTITUTE(Table2[[#This Row],[rxn name]],"_REV-","_FWD-"),"_FWD-",,,,Table2[[#This Row],[rxn name]]),"")</f>
        <v/>
      </c>
      <c r="L1233" s="1" t="str">
        <f>IF(Table2[[#This Row],[In GSM?]],_xlfn.TEXTBEFORE(_xlfn.TEXTAFTER(Table2[[#This Row],[rxn name]],Table2[[#This Row],[b4 FWD/REV]]&amp;"_",,,,"FWD"),"-",,,,"FWD"),"")</f>
        <v/>
      </c>
      <c r="M1233" s="1" t="str" cm="1">
        <f t="array" ref="M1233">IF(Table2[[#This Row],[In GSM?]],_xlfn.SWITCH(Table2[[#This Row],[dir]],"FWD",Table2[[#This Row],[max]],"REV",-Table2[[#This Row],[min]])/1000,"")</f>
        <v/>
      </c>
      <c r="N1233" s="1" t="str" cm="1">
        <f t="array" ref="N1233">IF(Table2[[#This Row],[In GSM?]],_xlfn.SWITCH(Table2[[#This Row],[dir]],"FWD",Table2[[#This Row],[min]],"REV",-Table2[[#This Row],[max]])/1000,"")</f>
        <v/>
      </c>
    </row>
    <row r="1234" spans="1:14" ht="17" x14ac:dyDescent="0.25">
      <c r="A1234" t="s">
        <v>2335</v>
      </c>
      <c r="B1234">
        <v>0</v>
      </c>
      <c r="C1234">
        <v>32.4732875291444</v>
      </c>
      <c r="E1234" s="1" t="s">
        <v>989</v>
      </c>
      <c r="F1234" s="1" t="str">
        <f t="shared" si="57"/>
        <v>PROWASTE-rt6863</v>
      </c>
      <c r="G1234" s="1">
        <f t="shared" si="58"/>
        <v>0</v>
      </c>
      <c r="H1234" s="1">
        <f t="shared" si="59"/>
        <v>0</v>
      </c>
      <c r="I1234" s="1" t="b">
        <f>OR(LEFT(Table2[[#This Row],[rxn]],4)="RXN-",Table2[[#This Row],[rxn]]="BIOSYN-BIODILAERO")</f>
        <v>0</v>
      </c>
      <c r="J1234" s="1" t="str">
        <f>IF(Table2[[#This Row],[In GSM?]],_xlfn.TEXTAFTER(Table2[[#This Row],[rxn]],"RXN-",,,,"BIOMASS_RT_CLIM"),"")</f>
        <v/>
      </c>
      <c r="K1234" s="1" t="str">
        <f>IF(Table2[[#This Row],[In GSM?]],_xlfn.TEXTBEFORE(SUBSTITUTE(Table2[[#This Row],[rxn name]],"_REV-","_FWD-"),"_FWD-",,,,Table2[[#This Row],[rxn name]]),"")</f>
        <v/>
      </c>
      <c r="L1234" s="1" t="str">
        <f>IF(Table2[[#This Row],[In GSM?]],_xlfn.TEXTBEFORE(_xlfn.TEXTAFTER(Table2[[#This Row],[rxn name]],Table2[[#This Row],[b4 FWD/REV]]&amp;"_",,,,"FWD"),"-",,,,"FWD"),"")</f>
        <v/>
      </c>
      <c r="M1234" s="1" t="str" cm="1">
        <f t="array" ref="M1234">IF(Table2[[#This Row],[In GSM?]],_xlfn.SWITCH(Table2[[#This Row],[dir]],"FWD",Table2[[#This Row],[max]],"REV",-Table2[[#This Row],[min]])/1000,"")</f>
        <v/>
      </c>
      <c r="N1234" s="1" t="str" cm="1">
        <f t="array" ref="N1234">IF(Table2[[#This Row],[In GSM?]],_xlfn.SWITCH(Table2[[#This Row],[dir]],"FWD",Table2[[#This Row],[min]],"REV",-Table2[[#This Row],[max]])/1000,"")</f>
        <v/>
      </c>
    </row>
    <row r="1235" spans="1:14" ht="17" x14ac:dyDescent="0.25">
      <c r="A1235" t="s">
        <v>2336</v>
      </c>
      <c r="B1235">
        <v>-78.889539974631205</v>
      </c>
      <c r="C1235">
        <v>78.866353746565295</v>
      </c>
      <c r="E1235" s="1" t="s">
        <v>990</v>
      </c>
      <c r="F1235" s="1" t="str">
        <f t="shared" si="57"/>
        <v>PROWASTE-rt6869</v>
      </c>
      <c r="G1235" s="1">
        <f t="shared" si="58"/>
        <v>0</v>
      </c>
      <c r="H1235" s="1">
        <f t="shared" si="59"/>
        <v>0</v>
      </c>
      <c r="I1235" s="1" t="b">
        <f>OR(LEFT(Table2[[#This Row],[rxn]],4)="RXN-",Table2[[#This Row],[rxn]]="BIOSYN-BIODILAERO")</f>
        <v>0</v>
      </c>
      <c r="J1235" s="1" t="str">
        <f>IF(Table2[[#This Row],[In GSM?]],_xlfn.TEXTAFTER(Table2[[#This Row],[rxn]],"RXN-",,,,"BIOMASS_RT_CLIM"),"")</f>
        <v/>
      </c>
      <c r="K1235" s="1" t="str">
        <f>IF(Table2[[#This Row],[In GSM?]],_xlfn.TEXTBEFORE(SUBSTITUTE(Table2[[#This Row],[rxn name]],"_REV-","_FWD-"),"_FWD-",,,,Table2[[#This Row],[rxn name]]),"")</f>
        <v/>
      </c>
      <c r="L1235" s="1" t="str">
        <f>IF(Table2[[#This Row],[In GSM?]],_xlfn.TEXTBEFORE(_xlfn.TEXTAFTER(Table2[[#This Row],[rxn name]],Table2[[#This Row],[b4 FWD/REV]]&amp;"_",,,,"FWD"),"-",,,,"FWD"),"")</f>
        <v/>
      </c>
      <c r="M1235" s="1" t="str" cm="1">
        <f t="array" ref="M1235">IF(Table2[[#This Row],[In GSM?]],_xlfn.SWITCH(Table2[[#This Row],[dir]],"FWD",Table2[[#This Row],[max]],"REV",-Table2[[#This Row],[min]])/1000,"")</f>
        <v/>
      </c>
      <c r="N1235" s="1" t="str" cm="1">
        <f t="array" ref="N1235">IF(Table2[[#This Row],[In GSM?]],_xlfn.SWITCH(Table2[[#This Row],[dir]],"FWD",Table2[[#This Row],[min]],"REV",-Table2[[#This Row],[max]])/1000,"")</f>
        <v/>
      </c>
    </row>
    <row r="1236" spans="1:14" ht="17" x14ac:dyDescent="0.25">
      <c r="A1236" t="s">
        <v>2337</v>
      </c>
      <c r="B1236">
        <v>0</v>
      </c>
      <c r="C1236">
        <v>157.732315087617</v>
      </c>
      <c r="E1236" s="1" t="s">
        <v>991</v>
      </c>
      <c r="F1236" s="1" t="str">
        <f t="shared" si="57"/>
        <v>PROWASTE-rt6872</v>
      </c>
      <c r="G1236" s="1">
        <f t="shared" si="58"/>
        <v>0</v>
      </c>
      <c r="H1236" s="1">
        <f t="shared" si="59"/>
        <v>0</v>
      </c>
      <c r="I1236" s="1" t="b">
        <f>OR(LEFT(Table2[[#This Row],[rxn]],4)="RXN-",Table2[[#This Row],[rxn]]="BIOSYN-BIODILAERO")</f>
        <v>0</v>
      </c>
      <c r="J1236" s="1" t="str">
        <f>IF(Table2[[#This Row],[In GSM?]],_xlfn.TEXTAFTER(Table2[[#This Row],[rxn]],"RXN-",,,,"BIOMASS_RT_CLIM"),"")</f>
        <v/>
      </c>
      <c r="K1236" s="1" t="str">
        <f>IF(Table2[[#This Row],[In GSM?]],_xlfn.TEXTBEFORE(SUBSTITUTE(Table2[[#This Row],[rxn name]],"_REV-","_FWD-"),"_FWD-",,,,Table2[[#This Row],[rxn name]]),"")</f>
        <v/>
      </c>
      <c r="L1236" s="1" t="str">
        <f>IF(Table2[[#This Row],[In GSM?]],_xlfn.TEXTBEFORE(_xlfn.TEXTAFTER(Table2[[#This Row],[rxn name]],Table2[[#This Row],[b4 FWD/REV]]&amp;"_",,,,"FWD"),"-",,,,"FWD"),"")</f>
        <v/>
      </c>
      <c r="M1236" s="1" t="str" cm="1">
        <f t="array" ref="M1236">IF(Table2[[#This Row],[In GSM?]],_xlfn.SWITCH(Table2[[#This Row],[dir]],"FWD",Table2[[#This Row],[max]],"REV",-Table2[[#This Row],[min]])/1000,"")</f>
        <v/>
      </c>
      <c r="N1236" s="1" t="str" cm="1">
        <f t="array" ref="N1236">IF(Table2[[#This Row],[In GSM?]],_xlfn.SWITCH(Table2[[#This Row],[dir]],"FWD",Table2[[#This Row],[min]],"REV",-Table2[[#This Row],[max]])/1000,"")</f>
        <v/>
      </c>
    </row>
    <row r="1237" spans="1:14" ht="17" x14ac:dyDescent="0.25">
      <c r="A1237" t="s">
        <v>2338</v>
      </c>
      <c r="B1237">
        <v>0</v>
      </c>
      <c r="C1237">
        <v>515.02190785869402</v>
      </c>
      <c r="E1237" s="1" t="s">
        <v>992</v>
      </c>
      <c r="F1237" s="1" t="str">
        <f t="shared" si="57"/>
        <v>PROWASTE-rt6880</v>
      </c>
      <c r="G1237" s="1">
        <f t="shared" si="58"/>
        <v>0</v>
      </c>
      <c r="H1237" s="1">
        <f t="shared" si="59"/>
        <v>0</v>
      </c>
      <c r="I1237" s="1" t="b">
        <f>OR(LEFT(Table2[[#This Row],[rxn]],4)="RXN-",Table2[[#This Row],[rxn]]="BIOSYN-BIODILAERO")</f>
        <v>0</v>
      </c>
      <c r="J1237" s="1" t="str">
        <f>IF(Table2[[#This Row],[In GSM?]],_xlfn.TEXTAFTER(Table2[[#This Row],[rxn]],"RXN-",,,,"BIOMASS_RT_CLIM"),"")</f>
        <v/>
      </c>
      <c r="K1237" s="1" t="str">
        <f>IF(Table2[[#This Row],[In GSM?]],_xlfn.TEXTBEFORE(SUBSTITUTE(Table2[[#This Row],[rxn name]],"_REV-","_FWD-"),"_FWD-",,,,Table2[[#This Row],[rxn name]]),"")</f>
        <v/>
      </c>
      <c r="L1237" s="1" t="str">
        <f>IF(Table2[[#This Row],[In GSM?]],_xlfn.TEXTBEFORE(_xlfn.TEXTAFTER(Table2[[#This Row],[rxn name]],Table2[[#This Row],[b4 FWD/REV]]&amp;"_",,,,"FWD"),"-",,,,"FWD"),"")</f>
        <v/>
      </c>
      <c r="M1237" s="1" t="str" cm="1">
        <f t="array" ref="M1237">IF(Table2[[#This Row],[In GSM?]],_xlfn.SWITCH(Table2[[#This Row],[dir]],"FWD",Table2[[#This Row],[max]],"REV",-Table2[[#This Row],[min]])/1000,"")</f>
        <v/>
      </c>
      <c r="N1237" s="1" t="str" cm="1">
        <f t="array" ref="N1237">IF(Table2[[#This Row],[In GSM?]],_xlfn.SWITCH(Table2[[#This Row],[dir]],"FWD",Table2[[#This Row],[min]],"REV",-Table2[[#This Row],[max]])/1000,"")</f>
        <v/>
      </c>
    </row>
    <row r="1238" spans="1:14" ht="17" x14ac:dyDescent="0.25">
      <c r="A1238" t="s">
        <v>2339</v>
      </c>
      <c r="B1238">
        <v>0</v>
      </c>
      <c r="C1238">
        <v>8.4993101604226595</v>
      </c>
      <c r="E1238" s="1" t="s">
        <v>993</v>
      </c>
      <c r="F1238" s="1" t="str">
        <f t="shared" si="57"/>
        <v>PROWASTE-rt6884</v>
      </c>
      <c r="G1238" s="1">
        <f t="shared" si="58"/>
        <v>0</v>
      </c>
      <c r="H1238" s="1">
        <f t="shared" si="59"/>
        <v>0</v>
      </c>
      <c r="I1238" s="1" t="b">
        <f>OR(LEFT(Table2[[#This Row],[rxn]],4)="RXN-",Table2[[#This Row],[rxn]]="BIOSYN-BIODILAERO")</f>
        <v>0</v>
      </c>
      <c r="J1238" s="1" t="str">
        <f>IF(Table2[[#This Row],[In GSM?]],_xlfn.TEXTAFTER(Table2[[#This Row],[rxn]],"RXN-",,,,"BIOMASS_RT_CLIM"),"")</f>
        <v/>
      </c>
      <c r="K1238" s="1" t="str">
        <f>IF(Table2[[#This Row],[In GSM?]],_xlfn.TEXTBEFORE(SUBSTITUTE(Table2[[#This Row],[rxn name]],"_REV-","_FWD-"),"_FWD-",,,,Table2[[#This Row],[rxn name]]),"")</f>
        <v/>
      </c>
      <c r="L1238" s="1" t="str">
        <f>IF(Table2[[#This Row],[In GSM?]],_xlfn.TEXTBEFORE(_xlfn.TEXTAFTER(Table2[[#This Row],[rxn name]],Table2[[#This Row],[b4 FWD/REV]]&amp;"_",,,,"FWD"),"-",,,,"FWD"),"")</f>
        <v/>
      </c>
      <c r="M1238" s="1" t="str" cm="1">
        <f t="array" ref="M1238">IF(Table2[[#This Row],[In GSM?]],_xlfn.SWITCH(Table2[[#This Row],[dir]],"FWD",Table2[[#This Row],[max]],"REV",-Table2[[#This Row],[min]])/1000,"")</f>
        <v/>
      </c>
      <c r="N1238" s="1" t="str" cm="1">
        <f t="array" ref="N1238">IF(Table2[[#This Row],[In GSM?]],_xlfn.SWITCH(Table2[[#This Row],[dir]],"FWD",Table2[[#This Row],[min]],"REV",-Table2[[#This Row],[max]])/1000,"")</f>
        <v/>
      </c>
    </row>
    <row r="1239" spans="1:14" ht="17" x14ac:dyDescent="0.25">
      <c r="A1239" t="s">
        <v>2340</v>
      </c>
      <c r="B1239">
        <v>0.2183409</v>
      </c>
      <c r="C1239">
        <v>1000</v>
      </c>
      <c r="E1239" s="1" t="s">
        <v>994</v>
      </c>
      <c r="F1239" s="1" t="str">
        <f t="shared" si="57"/>
        <v>PROWASTE-rt6885</v>
      </c>
      <c r="G1239" s="1">
        <f t="shared" si="58"/>
        <v>0</v>
      </c>
      <c r="H1239" s="1">
        <f t="shared" si="59"/>
        <v>0</v>
      </c>
      <c r="I1239" s="1" t="b">
        <f>OR(LEFT(Table2[[#This Row],[rxn]],4)="RXN-",Table2[[#This Row],[rxn]]="BIOSYN-BIODILAERO")</f>
        <v>0</v>
      </c>
      <c r="J1239" s="1" t="str">
        <f>IF(Table2[[#This Row],[In GSM?]],_xlfn.TEXTAFTER(Table2[[#This Row],[rxn]],"RXN-",,,,"BIOMASS_RT_CLIM"),"")</f>
        <v/>
      </c>
      <c r="K1239" s="1" t="str">
        <f>IF(Table2[[#This Row],[In GSM?]],_xlfn.TEXTBEFORE(SUBSTITUTE(Table2[[#This Row],[rxn name]],"_REV-","_FWD-"),"_FWD-",,,,Table2[[#This Row],[rxn name]]),"")</f>
        <v/>
      </c>
      <c r="L1239" s="1" t="str">
        <f>IF(Table2[[#This Row],[In GSM?]],_xlfn.TEXTBEFORE(_xlfn.TEXTAFTER(Table2[[#This Row],[rxn name]],Table2[[#This Row],[b4 FWD/REV]]&amp;"_",,,,"FWD"),"-",,,,"FWD"),"")</f>
        <v/>
      </c>
      <c r="M1239" s="1" t="str" cm="1">
        <f t="array" ref="M1239">IF(Table2[[#This Row],[In GSM?]],_xlfn.SWITCH(Table2[[#This Row],[dir]],"FWD",Table2[[#This Row],[max]],"REV",-Table2[[#This Row],[min]])/1000,"")</f>
        <v/>
      </c>
      <c r="N1239" s="1" t="str" cm="1">
        <f t="array" ref="N1239">IF(Table2[[#This Row],[In GSM?]],_xlfn.SWITCH(Table2[[#This Row],[dir]],"FWD",Table2[[#This Row],[min]],"REV",-Table2[[#This Row],[max]])/1000,"")</f>
        <v/>
      </c>
    </row>
    <row r="1240" spans="1:14" ht="17" x14ac:dyDescent="0.25">
      <c r="A1240" t="s">
        <v>2341</v>
      </c>
      <c r="B1240">
        <v>0</v>
      </c>
      <c r="C1240">
        <v>0</v>
      </c>
      <c r="E1240" s="1" t="s">
        <v>995</v>
      </c>
      <c r="F1240" s="1" t="str">
        <f t="shared" si="57"/>
        <v>PROWASTE-rt6899</v>
      </c>
      <c r="G1240" s="1">
        <f t="shared" si="58"/>
        <v>0</v>
      </c>
      <c r="H1240" s="1">
        <f t="shared" si="59"/>
        <v>0</v>
      </c>
      <c r="I1240" s="1" t="b">
        <f>OR(LEFT(Table2[[#This Row],[rxn]],4)="RXN-",Table2[[#This Row],[rxn]]="BIOSYN-BIODILAERO")</f>
        <v>0</v>
      </c>
      <c r="J1240" s="1" t="str">
        <f>IF(Table2[[#This Row],[In GSM?]],_xlfn.TEXTAFTER(Table2[[#This Row],[rxn]],"RXN-",,,,"BIOMASS_RT_CLIM"),"")</f>
        <v/>
      </c>
      <c r="K1240" s="1" t="str">
        <f>IF(Table2[[#This Row],[In GSM?]],_xlfn.TEXTBEFORE(SUBSTITUTE(Table2[[#This Row],[rxn name]],"_REV-","_FWD-"),"_FWD-",,,,Table2[[#This Row],[rxn name]]),"")</f>
        <v/>
      </c>
      <c r="L1240" s="1" t="str">
        <f>IF(Table2[[#This Row],[In GSM?]],_xlfn.TEXTBEFORE(_xlfn.TEXTAFTER(Table2[[#This Row],[rxn name]],Table2[[#This Row],[b4 FWD/REV]]&amp;"_",,,,"FWD"),"-",,,,"FWD"),"")</f>
        <v/>
      </c>
      <c r="M1240" s="1" t="str" cm="1">
        <f t="array" ref="M1240">IF(Table2[[#This Row],[In GSM?]],_xlfn.SWITCH(Table2[[#This Row],[dir]],"FWD",Table2[[#This Row],[max]],"REV",-Table2[[#This Row],[min]])/1000,"")</f>
        <v/>
      </c>
      <c r="N1240" s="1" t="str" cm="1">
        <f t="array" ref="N1240">IF(Table2[[#This Row],[In GSM?]],_xlfn.SWITCH(Table2[[#This Row],[dir]],"FWD",Table2[[#This Row],[min]],"REV",-Table2[[#This Row],[max]])/1000,"")</f>
        <v/>
      </c>
    </row>
    <row r="1241" spans="1:14" ht="17" x14ac:dyDescent="0.25">
      <c r="A1241" t="s">
        <v>2342</v>
      </c>
      <c r="B1241">
        <v>0</v>
      </c>
      <c r="C1241">
        <v>0</v>
      </c>
      <c r="E1241" s="1" t="s">
        <v>996</v>
      </c>
      <c r="F1241" s="1" t="str">
        <f t="shared" si="57"/>
        <v>PROWASTE-rt6908</v>
      </c>
      <c r="G1241" s="1">
        <f t="shared" si="58"/>
        <v>0</v>
      </c>
      <c r="H1241" s="1">
        <f t="shared" si="59"/>
        <v>0</v>
      </c>
      <c r="I1241" s="1" t="b">
        <f>OR(LEFT(Table2[[#This Row],[rxn]],4)="RXN-",Table2[[#This Row],[rxn]]="BIOSYN-BIODILAERO")</f>
        <v>0</v>
      </c>
      <c r="J1241" s="1" t="str">
        <f>IF(Table2[[#This Row],[In GSM?]],_xlfn.TEXTAFTER(Table2[[#This Row],[rxn]],"RXN-",,,,"BIOMASS_RT_CLIM"),"")</f>
        <v/>
      </c>
      <c r="K1241" s="1" t="str">
        <f>IF(Table2[[#This Row],[In GSM?]],_xlfn.TEXTBEFORE(SUBSTITUTE(Table2[[#This Row],[rxn name]],"_REV-","_FWD-"),"_FWD-",,,,Table2[[#This Row],[rxn name]]),"")</f>
        <v/>
      </c>
      <c r="L1241" s="1" t="str">
        <f>IF(Table2[[#This Row],[In GSM?]],_xlfn.TEXTBEFORE(_xlfn.TEXTAFTER(Table2[[#This Row],[rxn name]],Table2[[#This Row],[b4 FWD/REV]]&amp;"_",,,,"FWD"),"-",,,,"FWD"),"")</f>
        <v/>
      </c>
      <c r="M1241" s="1" t="str" cm="1">
        <f t="array" ref="M1241">IF(Table2[[#This Row],[In GSM?]],_xlfn.SWITCH(Table2[[#This Row],[dir]],"FWD",Table2[[#This Row],[max]],"REV",-Table2[[#This Row],[min]])/1000,"")</f>
        <v/>
      </c>
      <c r="N1241" s="1" t="str" cm="1">
        <f t="array" ref="N1241">IF(Table2[[#This Row],[In GSM?]],_xlfn.SWITCH(Table2[[#This Row],[dir]],"FWD",Table2[[#This Row],[min]],"REV",-Table2[[#This Row],[max]])/1000,"")</f>
        <v/>
      </c>
    </row>
    <row r="1242" spans="1:14" ht="17" x14ac:dyDescent="0.25">
      <c r="A1242" t="s">
        <v>2343</v>
      </c>
      <c r="B1242">
        <v>0</v>
      </c>
      <c r="C1242">
        <v>0</v>
      </c>
      <c r="E1242" s="1" t="s">
        <v>997</v>
      </c>
      <c r="F1242" s="1" t="str">
        <f t="shared" si="57"/>
        <v>PROWASTE-rt6915</v>
      </c>
      <c r="G1242" s="1">
        <f t="shared" si="58"/>
        <v>0</v>
      </c>
      <c r="H1242" s="1">
        <f t="shared" si="59"/>
        <v>0</v>
      </c>
      <c r="I1242" s="1" t="b">
        <f>OR(LEFT(Table2[[#This Row],[rxn]],4)="RXN-",Table2[[#This Row],[rxn]]="BIOSYN-BIODILAERO")</f>
        <v>0</v>
      </c>
      <c r="J1242" s="1" t="str">
        <f>IF(Table2[[#This Row],[In GSM?]],_xlfn.TEXTAFTER(Table2[[#This Row],[rxn]],"RXN-",,,,"BIOMASS_RT_CLIM"),"")</f>
        <v/>
      </c>
      <c r="K1242" s="1" t="str">
        <f>IF(Table2[[#This Row],[In GSM?]],_xlfn.TEXTBEFORE(SUBSTITUTE(Table2[[#This Row],[rxn name]],"_REV-","_FWD-"),"_FWD-",,,,Table2[[#This Row],[rxn name]]),"")</f>
        <v/>
      </c>
      <c r="L1242" s="1" t="str">
        <f>IF(Table2[[#This Row],[In GSM?]],_xlfn.TEXTBEFORE(_xlfn.TEXTAFTER(Table2[[#This Row],[rxn name]],Table2[[#This Row],[b4 FWD/REV]]&amp;"_",,,,"FWD"),"-",,,,"FWD"),"")</f>
        <v/>
      </c>
      <c r="M1242" s="1" t="str" cm="1">
        <f t="array" ref="M1242">IF(Table2[[#This Row],[In GSM?]],_xlfn.SWITCH(Table2[[#This Row],[dir]],"FWD",Table2[[#This Row],[max]],"REV",-Table2[[#This Row],[min]])/1000,"")</f>
        <v/>
      </c>
      <c r="N1242" s="1" t="str" cm="1">
        <f t="array" ref="N1242">IF(Table2[[#This Row],[In GSM?]],_xlfn.SWITCH(Table2[[#This Row],[dir]],"FWD",Table2[[#This Row],[min]],"REV",-Table2[[#This Row],[max]])/1000,"")</f>
        <v/>
      </c>
    </row>
    <row r="1243" spans="1:14" ht="17" x14ac:dyDescent="0.25">
      <c r="A1243" t="s">
        <v>2344</v>
      </c>
      <c r="B1243">
        <v>2.3783842629999902E-3</v>
      </c>
      <c r="C1243">
        <v>7.3089273251549498</v>
      </c>
      <c r="E1243" s="1" t="s">
        <v>998</v>
      </c>
      <c r="F1243" s="1" t="str">
        <f t="shared" si="57"/>
        <v>PROWASTE-rt6932</v>
      </c>
      <c r="G1243" s="1">
        <f t="shared" si="58"/>
        <v>0</v>
      </c>
      <c r="H1243" s="1">
        <f t="shared" si="59"/>
        <v>0</v>
      </c>
      <c r="I1243" s="1" t="b">
        <f>OR(LEFT(Table2[[#This Row],[rxn]],4)="RXN-",Table2[[#This Row],[rxn]]="BIOSYN-BIODILAERO")</f>
        <v>0</v>
      </c>
      <c r="J1243" s="1" t="str">
        <f>IF(Table2[[#This Row],[In GSM?]],_xlfn.TEXTAFTER(Table2[[#This Row],[rxn]],"RXN-",,,,"BIOMASS_RT_CLIM"),"")</f>
        <v/>
      </c>
      <c r="K1243" s="1" t="str">
        <f>IF(Table2[[#This Row],[In GSM?]],_xlfn.TEXTBEFORE(SUBSTITUTE(Table2[[#This Row],[rxn name]],"_REV-","_FWD-"),"_FWD-",,,,Table2[[#This Row],[rxn name]]),"")</f>
        <v/>
      </c>
      <c r="L1243" s="1" t="str">
        <f>IF(Table2[[#This Row],[In GSM?]],_xlfn.TEXTBEFORE(_xlfn.TEXTAFTER(Table2[[#This Row],[rxn name]],Table2[[#This Row],[b4 FWD/REV]]&amp;"_",,,,"FWD"),"-",,,,"FWD"),"")</f>
        <v/>
      </c>
      <c r="M1243" s="1" t="str" cm="1">
        <f t="array" ref="M1243">IF(Table2[[#This Row],[In GSM?]],_xlfn.SWITCH(Table2[[#This Row],[dir]],"FWD",Table2[[#This Row],[max]],"REV",-Table2[[#This Row],[min]])/1000,"")</f>
        <v/>
      </c>
      <c r="N1243" s="1" t="str" cm="1">
        <f t="array" ref="N1243">IF(Table2[[#This Row],[In GSM?]],_xlfn.SWITCH(Table2[[#This Row],[dir]],"FWD",Table2[[#This Row],[min]],"REV",-Table2[[#This Row],[max]])/1000,"")</f>
        <v/>
      </c>
    </row>
    <row r="1244" spans="1:14" ht="17" x14ac:dyDescent="0.25">
      <c r="A1244" t="s">
        <v>2345</v>
      </c>
      <c r="B1244">
        <v>2.3783842629999902E-3</v>
      </c>
      <c r="C1244">
        <v>5.6681758330006602</v>
      </c>
      <c r="E1244" s="1" t="s">
        <v>999</v>
      </c>
      <c r="F1244" s="1" t="str">
        <f t="shared" si="57"/>
        <v>PROWASTE-rt6937</v>
      </c>
      <c r="G1244" s="1">
        <f t="shared" si="58"/>
        <v>0</v>
      </c>
      <c r="H1244" s="1">
        <f t="shared" si="59"/>
        <v>0</v>
      </c>
      <c r="I1244" s="1" t="b">
        <f>OR(LEFT(Table2[[#This Row],[rxn]],4)="RXN-",Table2[[#This Row],[rxn]]="BIOSYN-BIODILAERO")</f>
        <v>0</v>
      </c>
      <c r="J1244" s="1" t="str">
        <f>IF(Table2[[#This Row],[In GSM?]],_xlfn.TEXTAFTER(Table2[[#This Row],[rxn]],"RXN-",,,,"BIOMASS_RT_CLIM"),"")</f>
        <v/>
      </c>
      <c r="K1244" s="1" t="str">
        <f>IF(Table2[[#This Row],[In GSM?]],_xlfn.TEXTBEFORE(SUBSTITUTE(Table2[[#This Row],[rxn name]],"_REV-","_FWD-"),"_FWD-",,,,Table2[[#This Row],[rxn name]]),"")</f>
        <v/>
      </c>
      <c r="L1244" s="1" t="str">
        <f>IF(Table2[[#This Row],[In GSM?]],_xlfn.TEXTBEFORE(_xlfn.TEXTAFTER(Table2[[#This Row],[rxn name]],Table2[[#This Row],[b4 FWD/REV]]&amp;"_",,,,"FWD"),"-",,,,"FWD"),"")</f>
        <v/>
      </c>
      <c r="M1244" s="1" t="str" cm="1">
        <f t="array" ref="M1244">IF(Table2[[#This Row],[In GSM?]],_xlfn.SWITCH(Table2[[#This Row],[dir]],"FWD",Table2[[#This Row],[max]],"REV",-Table2[[#This Row],[min]])/1000,"")</f>
        <v/>
      </c>
      <c r="N1244" s="1" t="str" cm="1">
        <f t="array" ref="N1244">IF(Table2[[#This Row],[In GSM?]],_xlfn.SWITCH(Table2[[#This Row],[dir]],"FWD",Table2[[#This Row],[min]],"REV",-Table2[[#This Row],[max]])/1000,"")</f>
        <v/>
      </c>
    </row>
    <row r="1245" spans="1:14" ht="17" x14ac:dyDescent="0.25">
      <c r="A1245" t="s">
        <v>2346</v>
      </c>
      <c r="B1245">
        <v>1.9455280129999999E-3</v>
      </c>
      <c r="C1245">
        <v>4.6287518656527604</v>
      </c>
      <c r="E1245" s="1" t="s">
        <v>1000</v>
      </c>
      <c r="F1245" s="1" t="str">
        <f t="shared" si="57"/>
        <v>PROWASTE-rt6941</v>
      </c>
      <c r="G1245" s="1">
        <f t="shared" si="58"/>
        <v>0</v>
      </c>
      <c r="H1245" s="1">
        <f t="shared" si="59"/>
        <v>0</v>
      </c>
      <c r="I1245" s="1" t="b">
        <f>OR(LEFT(Table2[[#This Row],[rxn]],4)="RXN-",Table2[[#This Row],[rxn]]="BIOSYN-BIODILAERO")</f>
        <v>0</v>
      </c>
      <c r="J1245" s="1" t="str">
        <f>IF(Table2[[#This Row],[In GSM?]],_xlfn.TEXTAFTER(Table2[[#This Row],[rxn]],"RXN-",,,,"BIOMASS_RT_CLIM"),"")</f>
        <v/>
      </c>
      <c r="K1245" s="1" t="str">
        <f>IF(Table2[[#This Row],[In GSM?]],_xlfn.TEXTBEFORE(SUBSTITUTE(Table2[[#This Row],[rxn name]],"_REV-","_FWD-"),"_FWD-",,,,Table2[[#This Row],[rxn name]]),"")</f>
        <v/>
      </c>
      <c r="L1245" s="1" t="str">
        <f>IF(Table2[[#This Row],[In GSM?]],_xlfn.TEXTBEFORE(_xlfn.TEXTAFTER(Table2[[#This Row],[rxn name]],Table2[[#This Row],[b4 FWD/REV]]&amp;"_",,,,"FWD"),"-",,,,"FWD"),"")</f>
        <v/>
      </c>
      <c r="M1245" s="1" t="str" cm="1">
        <f t="array" ref="M1245">IF(Table2[[#This Row],[In GSM?]],_xlfn.SWITCH(Table2[[#This Row],[dir]],"FWD",Table2[[#This Row],[max]],"REV",-Table2[[#This Row],[min]])/1000,"")</f>
        <v/>
      </c>
      <c r="N1245" s="1" t="str" cm="1">
        <f t="array" ref="N1245">IF(Table2[[#This Row],[In GSM?]],_xlfn.SWITCH(Table2[[#This Row],[dir]],"FWD",Table2[[#This Row],[min]],"REV",-Table2[[#This Row],[max]])/1000,"")</f>
        <v/>
      </c>
    </row>
    <row r="1246" spans="1:14" ht="17" x14ac:dyDescent="0.25">
      <c r="A1246" t="s">
        <v>2347</v>
      </c>
      <c r="B1246">
        <v>4.0404999999999998E-4</v>
      </c>
      <c r="C1246">
        <v>3.9102286939326998</v>
      </c>
      <c r="E1246" s="1" t="s">
        <v>1001</v>
      </c>
      <c r="F1246" s="1" t="str">
        <f t="shared" si="57"/>
        <v>PROWASTE-rt6946</v>
      </c>
      <c r="G1246" s="1">
        <f t="shared" si="58"/>
        <v>0</v>
      </c>
      <c r="H1246" s="1">
        <f t="shared" si="59"/>
        <v>0</v>
      </c>
      <c r="I1246" s="1" t="b">
        <f>OR(LEFT(Table2[[#This Row],[rxn]],4)="RXN-",Table2[[#This Row],[rxn]]="BIOSYN-BIODILAERO")</f>
        <v>0</v>
      </c>
      <c r="J1246" s="1" t="str">
        <f>IF(Table2[[#This Row],[In GSM?]],_xlfn.TEXTAFTER(Table2[[#This Row],[rxn]],"RXN-",,,,"BIOMASS_RT_CLIM"),"")</f>
        <v/>
      </c>
      <c r="K1246" s="1" t="str">
        <f>IF(Table2[[#This Row],[In GSM?]],_xlfn.TEXTBEFORE(SUBSTITUTE(Table2[[#This Row],[rxn name]],"_REV-","_FWD-"),"_FWD-",,,,Table2[[#This Row],[rxn name]]),"")</f>
        <v/>
      </c>
      <c r="L1246" s="1" t="str">
        <f>IF(Table2[[#This Row],[In GSM?]],_xlfn.TEXTBEFORE(_xlfn.TEXTAFTER(Table2[[#This Row],[rxn name]],Table2[[#This Row],[b4 FWD/REV]]&amp;"_",,,,"FWD"),"-",,,,"FWD"),"")</f>
        <v/>
      </c>
      <c r="M1246" s="1" t="str" cm="1">
        <f t="array" ref="M1246">IF(Table2[[#This Row],[In GSM?]],_xlfn.SWITCH(Table2[[#This Row],[dir]],"FWD",Table2[[#This Row],[max]],"REV",-Table2[[#This Row],[min]])/1000,"")</f>
        <v/>
      </c>
      <c r="N1246" s="1" t="str" cm="1">
        <f t="array" ref="N1246">IF(Table2[[#This Row],[In GSM?]],_xlfn.SWITCH(Table2[[#This Row],[dir]],"FWD",Table2[[#This Row],[min]],"REV",-Table2[[#This Row],[max]])/1000,"")</f>
        <v/>
      </c>
    </row>
    <row r="1247" spans="1:14" ht="17" x14ac:dyDescent="0.25">
      <c r="A1247" t="s">
        <v>2348</v>
      </c>
      <c r="B1247">
        <v>2.3783842629999902E-3</v>
      </c>
      <c r="C1247">
        <v>7.3089273251549498</v>
      </c>
      <c r="E1247" s="1" t="s">
        <v>1002</v>
      </c>
      <c r="F1247" s="1" t="str">
        <f t="shared" si="57"/>
        <v>PROWASTE-rt6960</v>
      </c>
      <c r="G1247" s="1">
        <f t="shared" si="58"/>
        <v>0</v>
      </c>
      <c r="H1247" s="1">
        <f t="shared" si="59"/>
        <v>0</v>
      </c>
      <c r="I1247" s="1" t="b">
        <f>OR(LEFT(Table2[[#This Row],[rxn]],4)="RXN-",Table2[[#This Row],[rxn]]="BIOSYN-BIODILAERO")</f>
        <v>0</v>
      </c>
      <c r="J1247" s="1" t="str">
        <f>IF(Table2[[#This Row],[In GSM?]],_xlfn.TEXTAFTER(Table2[[#This Row],[rxn]],"RXN-",,,,"BIOMASS_RT_CLIM"),"")</f>
        <v/>
      </c>
      <c r="K1247" s="1" t="str">
        <f>IF(Table2[[#This Row],[In GSM?]],_xlfn.TEXTBEFORE(SUBSTITUTE(Table2[[#This Row],[rxn name]],"_REV-","_FWD-"),"_FWD-",,,,Table2[[#This Row],[rxn name]]),"")</f>
        <v/>
      </c>
      <c r="L1247" s="1" t="str">
        <f>IF(Table2[[#This Row],[In GSM?]],_xlfn.TEXTBEFORE(_xlfn.TEXTAFTER(Table2[[#This Row],[rxn name]],Table2[[#This Row],[b4 FWD/REV]]&amp;"_",,,,"FWD"),"-",,,,"FWD"),"")</f>
        <v/>
      </c>
      <c r="M1247" s="1" t="str" cm="1">
        <f t="array" ref="M1247">IF(Table2[[#This Row],[In GSM?]],_xlfn.SWITCH(Table2[[#This Row],[dir]],"FWD",Table2[[#This Row],[max]],"REV",-Table2[[#This Row],[min]])/1000,"")</f>
        <v/>
      </c>
      <c r="N1247" s="1" t="str" cm="1">
        <f t="array" ref="N1247">IF(Table2[[#This Row],[In GSM?]],_xlfn.SWITCH(Table2[[#This Row],[dir]],"FWD",Table2[[#This Row],[min]],"REV",-Table2[[#This Row],[max]])/1000,"")</f>
        <v/>
      </c>
    </row>
    <row r="1248" spans="1:14" ht="17" x14ac:dyDescent="0.25">
      <c r="A1248" t="s">
        <v>2349</v>
      </c>
      <c r="B1248">
        <v>2.3783842629999902E-3</v>
      </c>
      <c r="C1248">
        <v>5.6681758330006602</v>
      </c>
      <c r="E1248" s="1" t="s">
        <v>1003</v>
      </c>
      <c r="F1248" s="1" t="str">
        <f t="shared" si="57"/>
        <v>PROWASTE-rt6971_c</v>
      </c>
      <c r="G1248" s="1">
        <f t="shared" si="58"/>
        <v>0</v>
      </c>
      <c r="H1248" s="1">
        <f t="shared" si="59"/>
        <v>0</v>
      </c>
      <c r="I1248" s="1" t="b">
        <f>OR(LEFT(Table2[[#This Row],[rxn]],4)="RXN-",Table2[[#This Row],[rxn]]="BIOSYN-BIODILAERO")</f>
        <v>0</v>
      </c>
      <c r="J1248" s="1" t="str">
        <f>IF(Table2[[#This Row],[In GSM?]],_xlfn.TEXTAFTER(Table2[[#This Row],[rxn]],"RXN-",,,,"BIOMASS_RT_CLIM"),"")</f>
        <v/>
      </c>
      <c r="K1248" s="1" t="str">
        <f>IF(Table2[[#This Row],[In GSM?]],_xlfn.TEXTBEFORE(SUBSTITUTE(Table2[[#This Row],[rxn name]],"_REV-","_FWD-"),"_FWD-",,,,Table2[[#This Row],[rxn name]]),"")</f>
        <v/>
      </c>
      <c r="L1248" s="1" t="str">
        <f>IF(Table2[[#This Row],[In GSM?]],_xlfn.TEXTBEFORE(_xlfn.TEXTAFTER(Table2[[#This Row],[rxn name]],Table2[[#This Row],[b4 FWD/REV]]&amp;"_",,,,"FWD"),"-",,,,"FWD"),"")</f>
        <v/>
      </c>
      <c r="M1248" s="1" t="str" cm="1">
        <f t="array" ref="M1248">IF(Table2[[#This Row],[In GSM?]],_xlfn.SWITCH(Table2[[#This Row],[dir]],"FWD",Table2[[#This Row],[max]],"REV",-Table2[[#This Row],[min]])/1000,"")</f>
        <v/>
      </c>
      <c r="N1248" s="1" t="str" cm="1">
        <f t="array" ref="N1248">IF(Table2[[#This Row],[In GSM?]],_xlfn.SWITCH(Table2[[#This Row],[dir]],"FWD",Table2[[#This Row],[min]],"REV",-Table2[[#This Row],[max]])/1000,"")</f>
        <v/>
      </c>
    </row>
    <row r="1249" spans="1:14" ht="17" x14ac:dyDescent="0.25">
      <c r="A1249" t="s">
        <v>2350</v>
      </c>
      <c r="B1249">
        <v>1.9455280129999999E-3</v>
      </c>
      <c r="C1249">
        <v>4.6287518656527604</v>
      </c>
      <c r="E1249" s="1" t="s">
        <v>1004</v>
      </c>
      <c r="F1249" s="1" t="str">
        <f t="shared" si="57"/>
        <v>PROWASTE-rt6971_n</v>
      </c>
      <c r="G1249" s="1">
        <f t="shared" si="58"/>
        <v>0</v>
      </c>
      <c r="H1249" s="1">
        <f t="shared" si="59"/>
        <v>0</v>
      </c>
      <c r="I1249" s="1" t="b">
        <f>OR(LEFT(Table2[[#This Row],[rxn]],4)="RXN-",Table2[[#This Row],[rxn]]="BIOSYN-BIODILAERO")</f>
        <v>0</v>
      </c>
      <c r="J1249" s="1" t="str">
        <f>IF(Table2[[#This Row],[In GSM?]],_xlfn.TEXTAFTER(Table2[[#This Row],[rxn]],"RXN-",,,,"BIOMASS_RT_CLIM"),"")</f>
        <v/>
      </c>
      <c r="K1249" s="1" t="str">
        <f>IF(Table2[[#This Row],[In GSM?]],_xlfn.TEXTBEFORE(SUBSTITUTE(Table2[[#This Row],[rxn name]],"_REV-","_FWD-"),"_FWD-",,,,Table2[[#This Row],[rxn name]]),"")</f>
        <v/>
      </c>
      <c r="L1249" s="1" t="str">
        <f>IF(Table2[[#This Row],[In GSM?]],_xlfn.TEXTBEFORE(_xlfn.TEXTAFTER(Table2[[#This Row],[rxn name]],Table2[[#This Row],[b4 FWD/REV]]&amp;"_",,,,"FWD"),"-",,,,"FWD"),"")</f>
        <v/>
      </c>
      <c r="M1249" s="1" t="str" cm="1">
        <f t="array" ref="M1249">IF(Table2[[#This Row],[In GSM?]],_xlfn.SWITCH(Table2[[#This Row],[dir]],"FWD",Table2[[#This Row],[max]],"REV",-Table2[[#This Row],[min]])/1000,"")</f>
        <v/>
      </c>
      <c r="N1249" s="1" t="str" cm="1">
        <f t="array" ref="N1249">IF(Table2[[#This Row],[In GSM?]],_xlfn.SWITCH(Table2[[#This Row],[dir]],"FWD",Table2[[#This Row],[min]],"REV",-Table2[[#This Row],[max]])/1000,"")</f>
        <v/>
      </c>
    </row>
    <row r="1250" spans="1:14" ht="17" x14ac:dyDescent="0.25">
      <c r="A1250" t="s">
        <v>2351</v>
      </c>
      <c r="B1250">
        <v>4.0404999999999998E-4</v>
      </c>
      <c r="C1250">
        <v>3.9102286939326998</v>
      </c>
      <c r="E1250" s="1" t="s">
        <v>1005</v>
      </c>
      <c r="F1250" s="1" t="str">
        <f t="shared" si="57"/>
        <v>PROWASTE-rt6971_x</v>
      </c>
      <c r="G1250" s="1">
        <f t="shared" si="58"/>
        <v>0</v>
      </c>
      <c r="H1250" s="1">
        <f t="shared" si="59"/>
        <v>0</v>
      </c>
      <c r="I1250" s="1" t="b">
        <f>OR(LEFT(Table2[[#This Row],[rxn]],4)="RXN-",Table2[[#This Row],[rxn]]="BIOSYN-BIODILAERO")</f>
        <v>0</v>
      </c>
      <c r="J1250" s="1" t="str">
        <f>IF(Table2[[#This Row],[In GSM?]],_xlfn.TEXTAFTER(Table2[[#This Row],[rxn]],"RXN-",,,,"BIOMASS_RT_CLIM"),"")</f>
        <v/>
      </c>
      <c r="K1250" s="1" t="str">
        <f>IF(Table2[[#This Row],[In GSM?]],_xlfn.TEXTBEFORE(SUBSTITUTE(Table2[[#This Row],[rxn name]],"_REV-","_FWD-"),"_FWD-",,,,Table2[[#This Row],[rxn name]]),"")</f>
        <v/>
      </c>
      <c r="L1250" s="1" t="str">
        <f>IF(Table2[[#This Row],[In GSM?]],_xlfn.TEXTBEFORE(_xlfn.TEXTAFTER(Table2[[#This Row],[rxn name]],Table2[[#This Row],[b4 FWD/REV]]&amp;"_",,,,"FWD"),"-",,,,"FWD"),"")</f>
        <v/>
      </c>
      <c r="M1250" s="1" t="str" cm="1">
        <f t="array" ref="M1250">IF(Table2[[#This Row],[In GSM?]],_xlfn.SWITCH(Table2[[#This Row],[dir]],"FWD",Table2[[#This Row],[max]],"REV",-Table2[[#This Row],[min]])/1000,"")</f>
        <v/>
      </c>
      <c r="N1250" s="1" t="str" cm="1">
        <f t="array" ref="N1250">IF(Table2[[#This Row],[In GSM?]],_xlfn.SWITCH(Table2[[#This Row],[dir]],"FWD",Table2[[#This Row],[min]],"REV",-Table2[[#This Row],[max]])/1000,"")</f>
        <v/>
      </c>
    </row>
    <row r="1251" spans="1:14" ht="17" x14ac:dyDescent="0.25">
      <c r="A1251" t="s">
        <v>2352</v>
      </c>
      <c r="B1251">
        <v>2.3783842629999902E-3</v>
      </c>
      <c r="C1251">
        <v>7.3089273251549498</v>
      </c>
      <c r="E1251" s="1" t="s">
        <v>1006</v>
      </c>
      <c r="F1251" s="1" t="str">
        <f t="shared" si="57"/>
        <v>PROWASTE-rt6972_c</v>
      </c>
      <c r="G1251" s="1">
        <f t="shared" si="58"/>
        <v>0</v>
      </c>
      <c r="H1251" s="1">
        <f t="shared" si="59"/>
        <v>0</v>
      </c>
      <c r="I1251" s="1" t="b">
        <f>OR(LEFT(Table2[[#This Row],[rxn]],4)="RXN-",Table2[[#This Row],[rxn]]="BIOSYN-BIODILAERO")</f>
        <v>0</v>
      </c>
      <c r="J1251" s="1" t="str">
        <f>IF(Table2[[#This Row],[In GSM?]],_xlfn.TEXTAFTER(Table2[[#This Row],[rxn]],"RXN-",,,,"BIOMASS_RT_CLIM"),"")</f>
        <v/>
      </c>
      <c r="K1251" s="1" t="str">
        <f>IF(Table2[[#This Row],[In GSM?]],_xlfn.TEXTBEFORE(SUBSTITUTE(Table2[[#This Row],[rxn name]],"_REV-","_FWD-"),"_FWD-",,,,Table2[[#This Row],[rxn name]]),"")</f>
        <v/>
      </c>
      <c r="L1251" s="1" t="str">
        <f>IF(Table2[[#This Row],[In GSM?]],_xlfn.TEXTBEFORE(_xlfn.TEXTAFTER(Table2[[#This Row],[rxn name]],Table2[[#This Row],[b4 FWD/REV]]&amp;"_",,,,"FWD"),"-",,,,"FWD"),"")</f>
        <v/>
      </c>
      <c r="M1251" s="1" t="str" cm="1">
        <f t="array" ref="M1251">IF(Table2[[#This Row],[In GSM?]],_xlfn.SWITCH(Table2[[#This Row],[dir]],"FWD",Table2[[#This Row],[max]],"REV",-Table2[[#This Row],[min]])/1000,"")</f>
        <v/>
      </c>
      <c r="N1251" s="1" t="str" cm="1">
        <f t="array" ref="N1251">IF(Table2[[#This Row],[In GSM?]],_xlfn.SWITCH(Table2[[#This Row],[dir]],"FWD",Table2[[#This Row],[min]],"REV",-Table2[[#This Row],[max]])/1000,"")</f>
        <v/>
      </c>
    </row>
    <row r="1252" spans="1:14" ht="17" x14ac:dyDescent="0.25">
      <c r="A1252" t="s">
        <v>2353</v>
      </c>
      <c r="B1252">
        <v>2.3783842629999902E-3</v>
      </c>
      <c r="C1252">
        <v>5.6681758330006602</v>
      </c>
      <c r="E1252" s="1" t="s">
        <v>1007</v>
      </c>
      <c r="F1252" s="1" t="str">
        <f t="shared" si="57"/>
        <v>PROWASTE-rt6972_en</v>
      </c>
      <c r="G1252" s="1">
        <f t="shared" si="58"/>
        <v>0</v>
      </c>
      <c r="H1252" s="1">
        <f t="shared" si="59"/>
        <v>0</v>
      </c>
      <c r="I1252" s="1" t="b">
        <f>OR(LEFT(Table2[[#This Row],[rxn]],4)="RXN-",Table2[[#This Row],[rxn]]="BIOSYN-BIODILAERO")</f>
        <v>0</v>
      </c>
      <c r="J1252" s="1" t="str">
        <f>IF(Table2[[#This Row],[In GSM?]],_xlfn.TEXTAFTER(Table2[[#This Row],[rxn]],"RXN-",,,,"BIOMASS_RT_CLIM"),"")</f>
        <v/>
      </c>
      <c r="K1252" s="1" t="str">
        <f>IF(Table2[[#This Row],[In GSM?]],_xlfn.TEXTBEFORE(SUBSTITUTE(Table2[[#This Row],[rxn name]],"_REV-","_FWD-"),"_FWD-",,,,Table2[[#This Row],[rxn name]]),"")</f>
        <v/>
      </c>
      <c r="L1252" s="1" t="str">
        <f>IF(Table2[[#This Row],[In GSM?]],_xlfn.TEXTBEFORE(_xlfn.TEXTAFTER(Table2[[#This Row],[rxn name]],Table2[[#This Row],[b4 FWD/REV]]&amp;"_",,,,"FWD"),"-",,,,"FWD"),"")</f>
        <v/>
      </c>
      <c r="M1252" s="1" t="str" cm="1">
        <f t="array" ref="M1252">IF(Table2[[#This Row],[In GSM?]],_xlfn.SWITCH(Table2[[#This Row],[dir]],"FWD",Table2[[#This Row],[max]],"REV",-Table2[[#This Row],[min]])/1000,"")</f>
        <v/>
      </c>
      <c r="N1252" s="1" t="str" cm="1">
        <f t="array" ref="N1252">IF(Table2[[#This Row],[In GSM?]],_xlfn.SWITCH(Table2[[#This Row],[dir]],"FWD",Table2[[#This Row],[min]],"REV",-Table2[[#This Row],[max]])/1000,"")</f>
        <v/>
      </c>
    </row>
    <row r="1253" spans="1:14" ht="17" x14ac:dyDescent="0.25">
      <c r="A1253" t="s">
        <v>2354</v>
      </c>
      <c r="B1253">
        <v>1.9455280129999999E-3</v>
      </c>
      <c r="C1253">
        <v>4.6287518656527604</v>
      </c>
      <c r="E1253" s="1" t="s">
        <v>1008</v>
      </c>
      <c r="F1253" s="1" t="str">
        <f t="shared" si="57"/>
        <v>PROWASTE-rt6980</v>
      </c>
      <c r="G1253" s="1">
        <f t="shared" si="58"/>
        <v>0</v>
      </c>
      <c r="H1253" s="1">
        <f t="shared" si="59"/>
        <v>0</v>
      </c>
      <c r="I1253" s="1" t="b">
        <f>OR(LEFT(Table2[[#This Row],[rxn]],4)="RXN-",Table2[[#This Row],[rxn]]="BIOSYN-BIODILAERO")</f>
        <v>0</v>
      </c>
      <c r="J1253" s="1" t="str">
        <f>IF(Table2[[#This Row],[In GSM?]],_xlfn.TEXTAFTER(Table2[[#This Row],[rxn]],"RXN-",,,,"BIOMASS_RT_CLIM"),"")</f>
        <v/>
      </c>
      <c r="K1253" s="1" t="str">
        <f>IF(Table2[[#This Row],[In GSM?]],_xlfn.TEXTBEFORE(SUBSTITUTE(Table2[[#This Row],[rxn name]],"_REV-","_FWD-"),"_FWD-",,,,Table2[[#This Row],[rxn name]]),"")</f>
        <v/>
      </c>
      <c r="L1253" s="1" t="str">
        <f>IF(Table2[[#This Row],[In GSM?]],_xlfn.TEXTBEFORE(_xlfn.TEXTAFTER(Table2[[#This Row],[rxn name]],Table2[[#This Row],[b4 FWD/REV]]&amp;"_",,,,"FWD"),"-",,,,"FWD"),"")</f>
        <v/>
      </c>
      <c r="M1253" s="1" t="str" cm="1">
        <f t="array" ref="M1253">IF(Table2[[#This Row],[In GSM?]],_xlfn.SWITCH(Table2[[#This Row],[dir]],"FWD",Table2[[#This Row],[max]],"REV",-Table2[[#This Row],[min]])/1000,"")</f>
        <v/>
      </c>
      <c r="N1253" s="1" t="str" cm="1">
        <f t="array" ref="N1253">IF(Table2[[#This Row],[In GSM?]],_xlfn.SWITCH(Table2[[#This Row],[dir]],"FWD",Table2[[#This Row],[min]],"REV",-Table2[[#This Row],[max]])/1000,"")</f>
        <v/>
      </c>
    </row>
    <row r="1254" spans="1:14" ht="17" x14ac:dyDescent="0.25">
      <c r="A1254" t="s">
        <v>2355</v>
      </c>
      <c r="B1254">
        <v>4.0404999999999998E-4</v>
      </c>
      <c r="C1254">
        <v>3.9102286939326998</v>
      </c>
      <c r="E1254" s="1" t="s">
        <v>1009</v>
      </c>
      <c r="F1254" s="1" t="str">
        <f t="shared" si="57"/>
        <v>PROWASTE-rt6983</v>
      </c>
      <c r="G1254" s="1">
        <f t="shared" si="58"/>
        <v>0</v>
      </c>
      <c r="H1254" s="1">
        <f t="shared" si="59"/>
        <v>0</v>
      </c>
      <c r="I1254" s="1" t="b">
        <f>OR(LEFT(Table2[[#This Row],[rxn]],4)="RXN-",Table2[[#This Row],[rxn]]="BIOSYN-BIODILAERO")</f>
        <v>0</v>
      </c>
      <c r="J1254" s="1" t="str">
        <f>IF(Table2[[#This Row],[In GSM?]],_xlfn.TEXTAFTER(Table2[[#This Row],[rxn]],"RXN-",,,,"BIOMASS_RT_CLIM"),"")</f>
        <v/>
      </c>
      <c r="K1254" s="1" t="str">
        <f>IF(Table2[[#This Row],[In GSM?]],_xlfn.TEXTBEFORE(SUBSTITUTE(Table2[[#This Row],[rxn name]],"_REV-","_FWD-"),"_FWD-",,,,Table2[[#This Row],[rxn name]]),"")</f>
        <v/>
      </c>
      <c r="L1254" s="1" t="str">
        <f>IF(Table2[[#This Row],[In GSM?]],_xlfn.TEXTBEFORE(_xlfn.TEXTAFTER(Table2[[#This Row],[rxn name]],Table2[[#This Row],[b4 FWD/REV]]&amp;"_",,,,"FWD"),"-",,,,"FWD"),"")</f>
        <v/>
      </c>
      <c r="M1254" s="1" t="str" cm="1">
        <f t="array" ref="M1254">IF(Table2[[#This Row],[In GSM?]],_xlfn.SWITCH(Table2[[#This Row],[dir]],"FWD",Table2[[#This Row],[max]],"REV",-Table2[[#This Row],[min]])/1000,"")</f>
        <v/>
      </c>
      <c r="N1254" s="1" t="str" cm="1">
        <f t="array" ref="N1254">IF(Table2[[#This Row],[In GSM?]],_xlfn.SWITCH(Table2[[#This Row],[dir]],"FWD",Table2[[#This Row],[min]],"REV",-Table2[[#This Row],[max]])/1000,"")</f>
        <v/>
      </c>
    </row>
    <row r="1255" spans="1:14" ht="17" x14ac:dyDescent="0.25">
      <c r="A1255" t="s">
        <v>2356</v>
      </c>
      <c r="B1255">
        <v>2.3783842629999902E-3</v>
      </c>
      <c r="C1255">
        <v>7.3089273251549498</v>
      </c>
      <c r="E1255" s="1" t="s">
        <v>1010</v>
      </c>
      <c r="F1255" s="1" t="str">
        <f t="shared" si="57"/>
        <v>PROWASTE-rt6998</v>
      </c>
      <c r="G1255" s="1">
        <f t="shared" si="58"/>
        <v>0</v>
      </c>
      <c r="H1255" s="1">
        <f t="shared" si="59"/>
        <v>0</v>
      </c>
      <c r="I1255" s="1" t="b">
        <f>OR(LEFT(Table2[[#This Row],[rxn]],4)="RXN-",Table2[[#This Row],[rxn]]="BIOSYN-BIODILAERO")</f>
        <v>0</v>
      </c>
      <c r="J1255" s="1" t="str">
        <f>IF(Table2[[#This Row],[In GSM?]],_xlfn.TEXTAFTER(Table2[[#This Row],[rxn]],"RXN-",,,,"BIOMASS_RT_CLIM"),"")</f>
        <v/>
      </c>
      <c r="K1255" s="1" t="str">
        <f>IF(Table2[[#This Row],[In GSM?]],_xlfn.TEXTBEFORE(SUBSTITUTE(Table2[[#This Row],[rxn name]],"_REV-","_FWD-"),"_FWD-",,,,Table2[[#This Row],[rxn name]]),"")</f>
        <v/>
      </c>
      <c r="L1255" s="1" t="str">
        <f>IF(Table2[[#This Row],[In GSM?]],_xlfn.TEXTBEFORE(_xlfn.TEXTAFTER(Table2[[#This Row],[rxn name]],Table2[[#This Row],[b4 FWD/REV]]&amp;"_",,,,"FWD"),"-",,,,"FWD"),"")</f>
        <v/>
      </c>
      <c r="M1255" s="1" t="str" cm="1">
        <f t="array" ref="M1255">IF(Table2[[#This Row],[In GSM?]],_xlfn.SWITCH(Table2[[#This Row],[dir]],"FWD",Table2[[#This Row],[max]],"REV",-Table2[[#This Row],[min]])/1000,"")</f>
        <v/>
      </c>
      <c r="N1255" s="1" t="str" cm="1">
        <f t="array" ref="N1255">IF(Table2[[#This Row],[In GSM?]],_xlfn.SWITCH(Table2[[#This Row],[dir]],"FWD",Table2[[#This Row],[min]],"REV",-Table2[[#This Row],[max]])/1000,"")</f>
        <v/>
      </c>
    </row>
    <row r="1256" spans="1:14" ht="17" x14ac:dyDescent="0.25">
      <c r="A1256" t="s">
        <v>2357</v>
      </c>
      <c r="B1256">
        <v>2.3783842629999902E-3</v>
      </c>
      <c r="C1256">
        <v>5.6681758330006602</v>
      </c>
      <c r="E1256" s="1" t="s">
        <v>1011</v>
      </c>
      <c r="F1256" s="1" t="str">
        <f t="shared" si="57"/>
        <v>PROWASTE-rt7001_c</v>
      </c>
      <c r="G1256" s="1">
        <f t="shared" si="58"/>
        <v>0</v>
      </c>
      <c r="H1256" s="1">
        <f t="shared" si="59"/>
        <v>0</v>
      </c>
      <c r="I1256" s="1" t="b">
        <f>OR(LEFT(Table2[[#This Row],[rxn]],4)="RXN-",Table2[[#This Row],[rxn]]="BIOSYN-BIODILAERO")</f>
        <v>0</v>
      </c>
      <c r="J1256" s="1" t="str">
        <f>IF(Table2[[#This Row],[In GSM?]],_xlfn.TEXTAFTER(Table2[[#This Row],[rxn]],"RXN-",,,,"BIOMASS_RT_CLIM"),"")</f>
        <v/>
      </c>
      <c r="K1256" s="1" t="str">
        <f>IF(Table2[[#This Row],[In GSM?]],_xlfn.TEXTBEFORE(SUBSTITUTE(Table2[[#This Row],[rxn name]],"_REV-","_FWD-"),"_FWD-",,,,Table2[[#This Row],[rxn name]]),"")</f>
        <v/>
      </c>
      <c r="L1256" s="1" t="str">
        <f>IF(Table2[[#This Row],[In GSM?]],_xlfn.TEXTBEFORE(_xlfn.TEXTAFTER(Table2[[#This Row],[rxn name]],Table2[[#This Row],[b4 FWD/REV]]&amp;"_",,,,"FWD"),"-",,,,"FWD"),"")</f>
        <v/>
      </c>
      <c r="M1256" s="1" t="str" cm="1">
        <f t="array" ref="M1256">IF(Table2[[#This Row],[In GSM?]],_xlfn.SWITCH(Table2[[#This Row],[dir]],"FWD",Table2[[#This Row],[max]],"REV",-Table2[[#This Row],[min]])/1000,"")</f>
        <v/>
      </c>
      <c r="N1256" s="1" t="str" cm="1">
        <f t="array" ref="N1256">IF(Table2[[#This Row],[In GSM?]],_xlfn.SWITCH(Table2[[#This Row],[dir]],"FWD",Table2[[#This Row],[min]],"REV",-Table2[[#This Row],[max]])/1000,"")</f>
        <v/>
      </c>
    </row>
    <row r="1257" spans="1:14" ht="17" x14ac:dyDescent="0.25">
      <c r="A1257" t="s">
        <v>2358</v>
      </c>
      <c r="B1257">
        <v>1.9455280129999999E-3</v>
      </c>
      <c r="C1257">
        <v>4.6287518656527604</v>
      </c>
      <c r="E1257" s="1" t="s">
        <v>1012</v>
      </c>
      <c r="F1257" s="1" t="str">
        <f t="shared" si="57"/>
        <v>PROWASTE-rt7001_en</v>
      </c>
      <c r="G1257" s="1">
        <f t="shared" si="58"/>
        <v>0</v>
      </c>
      <c r="H1257" s="1">
        <f t="shared" si="59"/>
        <v>0</v>
      </c>
      <c r="I1257" s="1" t="b">
        <f>OR(LEFT(Table2[[#This Row],[rxn]],4)="RXN-",Table2[[#This Row],[rxn]]="BIOSYN-BIODILAERO")</f>
        <v>0</v>
      </c>
      <c r="J1257" s="1" t="str">
        <f>IF(Table2[[#This Row],[In GSM?]],_xlfn.TEXTAFTER(Table2[[#This Row],[rxn]],"RXN-",,,,"BIOMASS_RT_CLIM"),"")</f>
        <v/>
      </c>
      <c r="K1257" s="1" t="str">
        <f>IF(Table2[[#This Row],[In GSM?]],_xlfn.TEXTBEFORE(SUBSTITUTE(Table2[[#This Row],[rxn name]],"_REV-","_FWD-"),"_FWD-",,,,Table2[[#This Row],[rxn name]]),"")</f>
        <v/>
      </c>
      <c r="L1257" s="1" t="str">
        <f>IF(Table2[[#This Row],[In GSM?]],_xlfn.TEXTBEFORE(_xlfn.TEXTAFTER(Table2[[#This Row],[rxn name]],Table2[[#This Row],[b4 FWD/REV]]&amp;"_",,,,"FWD"),"-",,,,"FWD"),"")</f>
        <v/>
      </c>
      <c r="M1257" s="1" t="str" cm="1">
        <f t="array" ref="M1257">IF(Table2[[#This Row],[In GSM?]],_xlfn.SWITCH(Table2[[#This Row],[dir]],"FWD",Table2[[#This Row],[max]],"REV",-Table2[[#This Row],[min]])/1000,"")</f>
        <v/>
      </c>
      <c r="N1257" s="1" t="str" cm="1">
        <f t="array" ref="N1257">IF(Table2[[#This Row],[In GSM?]],_xlfn.SWITCH(Table2[[#This Row],[dir]],"FWD",Table2[[#This Row],[min]],"REV",-Table2[[#This Row],[max]])/1000,"")</f>
        <v/>
      </c>
    </row>
    <row r="1258" spans="1:14" ht="17" x14ac:dyDescent="0.25">
      <c r="A1258" t="s">
        <v>2359</v>
      </c>
      <c r="B1258">
        <v>4.0404999999999998E-4</v>
      </c>
      <c r="C1258">
        <v>3.9102286939326998</v>
      </c>
      <c r="E1258" s="1" t="s">
        <v>1013</v>
      </c>
      <c r="F1258" s="1" t="str">
        <f t="shared" si="57"/>
        <v>PROWASTE-rt7036</v>
      </c>
      <c r="G1258" s="1">
        <f t="shared" si="58"/>
        <v>0</v>
      </c>
      <c r="H1258" s="1">
        <f t="shared" si="59"/>
        <v>0</v>
      </c>
      <c r="I1258" s="1" t="b">
        <f>OR(LEFT(Table2[[#This Row],[rxn]],4)="RXN-",Table2[[#This Row],[rxn]]="BIOSYN-BIODILAERO")</f>
        <v>0</v>
      </c>
      <c r="J1258" s="1" t="str">
        <f>IF(Table2[[#This Row],[In GSM?]],_xlfn.TEXTAFTER(Table2[[#This Row],[rxn]],"RXN-",,,,"BIOMASS_RT_CLIM"),"")</f>
        <v/>
      </c>
      <c r="K1258" s="1" t="str">
        <f>IF(Table2[[#This Row],[In GSM?]],_xlfn.TEXTBEFORE(SUBSTITUTE(Table2[[#This Row],[rxn name]],"_REV-","_FWD-"),"_FWD-",,,,Table2[[#This Row],[rxn name]]),"")</f>
        <v/>
      </c>
      <c r="L1258" s="1" t="str">
        <f>IF(Table2[[#This Row],[In GSM?]],_xlfn.TEXTBEFORE(_xlfn.TEXTAFTER(Table2[[#This Row],[rxn name]],Table2[[#This Row],[b4 FWD/REV]]&amp;"_",,,,"FWD"),"-",,,,"FWD"),"")</f>
        <v/>
      </c>
      <c r="M1258" s="1" t="str" cm="1">
        <f t="array" ref="M1258">IF(Table2[[#This Row],[In GSM?]],_xlfn.SWITCH(Table2[[#This Row],[dir]],"FWD",Table2[[#This Row],[max]],"REV",-Table2[[#This Row],[min]])/1000,"")</f>
        <v/>
      </c>
      <c r="N1258" s="1" t="str" cm="1">
        <f t="array" ref="N1258">IF(Table2[[#This Row],[In GSM?]],_xlfn.SWITCH(Table2[[#This Row],[dir]],"FWD",Table2[[#This Row],[min]],"REV",-Table2[[#This Row],[max]])/1000,"")</f>
        <v/>
      </c>
    </row>
    <row r="1259" spans="1:14" ht="17" x14ac:dyDescent="0.25">
      <c r="A1259" t="s">
        <v>2360</v>
      </c>
      <c r="B1259">
        <v>0</v>
      </c>
      <c r="C1259">
        <v>2.6529956559228398</v>
      </c>
      <c r="E1259" s="1" t="s">
        <v>1014</v>
      </c>
      <c r="F1259" s="1" t="str">
        <f t="shared" si="57"/>
        <v>PROWASTE-rt7041</v>
      </c>
      <c r="G1259" s="1">
        <f t="shared" si="58"/>
        <v>0</v>
      </c>
      <c r="H1259" s="1">
        <f t="shared" si="59"/>
        <v>0</v>
      </c>
      <c r="I1259" s="1" t="b">
        <f>OR(LEFT(Table2[[#This Row],[rxn]],4)="RXN-",Table2[[#This Row],[rxn]]="BIOSYN-BIODILAERO")</f>
        <v>0</v>
      </c>
      <c r="J1259" s="1" t="str">
        <f>IF(Table2[[#This Row],[In GSM?]],_xlfn.TEXTAFTER(Table2[[#This Row],[rxn]],"RXN-",,,,"BIOMASS_RT_CLIM"),"")</f>
        <v/>
      </c>
      <c r="K1259" s="1" t="str">
        <f>IF(Table2[[#This Row],[In GSM?]],_xlfn.TEXTBEFORE(SUBSTITUTE(Table2[[#This Row],[rxn name]],"_REV-","_FWD-"),"_FWD-",,,,Table2[[#This Row],[rxn name]]),"")</f>
        <v/>
      </c>
      <c r="L1259" s="1" t="str">
        <f>IF(Table2[[#This Row],[In GSM?]],_xlfn.TEXTBEFORE(_xlfn.TEXTAFTER(Table2[[#This Row],[rxn name]],Table2[[#This Row],[b4 FWD/REV]]&amp;"_",,,,"FWD"),"-",,,,"FWD"),"")</f>
        <v/>
      </c>
      <c r="M1259" s="1" t="str" cm="1">
        <f t="array" ref="M1259">IF(Table2[[#This Row],[In GSM?]],_xlfn.SWITCH(Table2[[#This Row],[dir]],"FWD",Table2[[#This Row],[max]],"REV",-Table2[[#This Row],[min]])/1000,"")</f>
        <v/>
      </c>
      <c r="N1259" s="1" t="str" cm="1">
        <f t="array" ref="N1259">IF(Table2[[#This Row],[In GSM?]],_xlfn.SWITCH(Table2[[#This Row],[dir]],"FWD",Table2[[#This Row],[min]],"REV",-Table2[[#This Row],[max]])/1000,"")</f>
        <v/>
      </c>
    </row>
    <row r="1260" spans="1:14" ht="17" x14ac:dyDescent="0.25">
      <c r="A1260" t="s">
        <v>2361</v>
      </c>
      <c r="B1260">
        <v>1.5085811134999899E-2</v>
      </c>
      <c r="C1260">
        <v>2.30630933215929</v>
      </c>
      <c r="E1260" s="1" t="s">
        <v>1015</v>
      </c>
      <c r="F1260" s="1" t="str">
        <f t="shared" si="57"/>
        <v>PROWASTE-rt7049_c</v>
      </c>
      <c r="G1260" s="1">
        <f t="shared" si="58"/>
        <v>0</v>
      </c>
      <c r="H1260" s="1">
        <f t="shared" si="59"/>
        <v>0</v>
      </c>
      <c r="I1260" s="1" t="b">
        <f>OR(LEFT(Table2[[#This Row],[rxn]],4)="RXN-",Table2[[#This Row],[rxn]]="BIOSYN-BIODILAERO")</f>
        <v>0</v>
      </c>
      <c r="J1260" s="1" t="str">
        <f>IF(Table2[[#This Row],[In GSM?]],_xlfn.TEXTAFTER(Table2[[#This Row],[rxn]],"RXN-",,,,"BIOMASS_RT_CLIM"),"")</f>
        <v/>
      </c>
      <c r="K1260" s="1" t="str">
        <f>IF(Table2[[#This Row],[In GSM?]],_xlfn.TEXTBEFORE(SUBSTITUTE(Table2[[#This Row],[rxn name]],"_REV-","_FWD-"),"_FWD-",,,,Table2[[#This Row],[rxn name]]),"")</f>
        <v/>
      </c>
      <c r="L1260" s="1" t="str">
        <f>IF(Table2[[#This Row],[In GSM?]],_xlfn.TEXTBEFORE(_xlfn.TEXTAFTER(Table2[[#This Row],[rxn name]],Table2[[#This Row],[b4 FWD/REV]]&amp;"_",,,,"FWD"),"-",,,,"FWD"),"")</f>
        <v/>
      </c>
      <c r="M1260" s="1" t="str" cm="1">
        <f t="array" ref="M1260">IF(Table2[[#This Row],[In GSM?]],_xlfn.SWITCH(Table2[[#This Row],[dir]],"FWD",Table2[[#This Row],[max]],"REV",-Table2[[#This Row],[min]])/1000,"")</f>
        <v/>
      </c>
      <c r="N1260" s="1" t="str" cm="1">
        <f t="array" ref="N1260">IF(Table2[[#This Row],[In GSM?]],_xlfn.SWITCH(Table2[[#This Row],[dir]],"FWD",Table2[[#This Row],[min]],"REV",-Table2[[#This Row],[max]])/1000,"")</f>
        <v/>
      </c>
    </row>
    <row r="1261" spans="1:14" ht="17" x14ac:dyDescent="0.25">
      <c r="A1261" t="s">
        <v>2362</v>
      </c>
      <c r="B1261">
        <v>-1.41453366678264</v>
      </c>
      <c r="C1261">
        <v>0</v>
      </c>
      <c r="E1261" s="1" t="s">
        <v>1016</v>
      </c>
      <c r="F1261" s="1" t="str">
        <f t="shared" si="57"/>
        <v>PROWASTE-rt7049_en</v>
      </c>
      <c r="G1261" s="1">
        <f t="shared" si="58"/>
        <v>0</v>
      </c>
      <c r="H1261" s="1">
        <f t="shared" si="59"/>
        <v>0</v>
      </c>
      <c r="I1261" s="1" t="b">
        <f>OR(LEFT(Table2[[#This Row],[rxn]],4)="RXN-",Table2[[#This Row],[rxn]]="BIOSYN-BIODILAERO")</f>
        <v>0</v>
      </c>
      <c r="J1261" s="1" t="str">
        <f>IF(Table2[[#This Row],[In GSM?]],_xlfn.TEXTAFTER(Table2[[#This Row],[rxn]],"RXN-",,,,"BIOMASS_RT_CLIM"),"")</f>
        <v/>
      </c>
      <c r="K1261" s="1" t="str">
        <f>IF(Table2[[#This Row],[In GSM?]],_xlfn.TEXTBEFORE(SUBSTITUTE(Table2[[#This Row],[rxn name]],"_REV-","_FWD-"),"_FWD-",,,,Table2[[#This Row],[rxn name]]),"")</f>
        <v/>
      </c>
      <c r="L1261" s="1" t="str">
        <f>IF(Table2[[#This Row],[In GSM?]],_xlfn.TEXTBEFORE(_xlfn.TEXTAFTER(Table2[[#This Row],[rxn name]],Table2[[#This Row],[b4 FWD/REV]]&amp;"_",,,,"FWD"),"-",,,,"FWD"),"")</f>
        <v/>
      </c>
      <c r="M1261" s="1" t="str" cm="1">
        <f t="array" ref="M1261">IF(Table2[[#This Row],[In GSM?]],_xlfn.SWITCH(Table2[[#This Row],[dir]],"FWD",Table2[[#This Row],[max]],"REV",-Table2[[#This Row],[min]])/1000,"")</f>
        <v/>
      </c>
      <c r="N1261" s="1" t="str" cm="1">
        <f t="array" ref="N1261">IF(Table2[[#This Row],[In GSM?]],_xlfn.SWITCH(Table2[[#This Row],[dir]],"FWD",Table2[[#This Row],[min]],"REV",-Table2[[#This Row],[max]])/1000,"")</f>
        <v/>
      </c>
    </row>
    <row r="1262" spans="1:14" ht="17" x14ac:dyDescent="0.25">
      <c r="A1262" t="s">
        <v>2363</v>
      </c>
      <c r="B1262">
        <v>-1.1774719303827801</v>
      </c>
      <c r="C1262">
        <v>0</v>
      </c>
      <c r="E1262" s="1" t="s">
        <v>1017</v>
      </c>
      <c r="F1262" s="1" t="str">
        <f t="shared" si="57"/>
        <v>PROWASTE-rt7050</v>
      </c>
      <c r="G1262" s="1">
        <f t="shared" si="58"/>
        <v>0</v>
      </c>
      <c r="H1262" s="1">
        <f t="shared" si="59"/>
        <v>0</v>
      </c>
      <c r="I1262" s="1" t="b">
        <f>OR(LEFT(Table2[[#This Row],[rxn]],4)="RXN-",Table2[[#This Row],[rxn]]="BIOSYN-BIODILAERO")</f>
        <v>0</v>
      </c>
      <c r="J1262" s="1" t="str">
        <f>IF(Table2[[#This Row],[In GSM?]],_xlfn.TEXTAFTER(Table2[[#This Row],[rxn]],"RXN-",,,,"BIOMASS_RT_CLIM"),"")</f>
        <v/>
      </c>
      <c r="K1262" s="1" t="str">
        <f>IF(Table2[[#This Row],[In GSM?]],_xlfn.TEXTBEFORE(SUBSTITUTE(Table2[[#This Row],[rxn name]],"_REV-","_FWD-"),"_FWD-",,,,Table2[[#This Row],[rxn name]]),"")</f>
        <v/>
      </c>
      <c r="L1262" s="1" t="str">
        <f>IF(Table2[[#This Row],[In GSM?]],_xlfn.TEXTBEFORE(_xlfn.TEXTAFTER(Table2[[#This Row],[rxn name]],Table2[[#This Row],[b4 FWD/REV]]&amp;"_",,,,"FWD"),"-",,,,"FWD"),"")</f>
        <v/>
      </c>
      <c r="M1262" s="1" t="str" cm="1">
        <f t="array" ref="M1262">IF(Table2[[#This Row],[In GSM?]],_xlfn.SWITCH(Table2[[#This Row],[dir]],"FWD",Table2[[#This Row],[max]],"REV",-Table2[[#This Row],[min]])/1000,"")</f>
        <v/>
      </c>
      <c r="N1262" s="1" t="str" cm="1">
        <f t="array" ref="N1262">IF(Table2[[#This Row],[In GSM?]],_xlfn.SWITCH(Table2[[#This Row],[dir]],"FWD",Table2[[#This Row],[min]],"REV",-Table2[[#This Row],[max]])/1000,"")</f>
        <v/>
      </c>
    </row>
    <row r="1263" spans="1:14" ht="17" x14ac:dyDescent="0.25">
      <c r="A1263" t="s">
        <v>2364</v>
      </c>
      <c r="B1263">
        <v>-1.1685700807372701</v>
      </c>
      <c r="C1263">
        <v>0</v>
      </c>
      <c r="E1263" s="1" t="s">
        <v>1018</v>
      </c>
      <c r="F1263" s="1" t="str">
        <f t="shared" si="57"/>
        <v>PROWASTE-rt7052</v>
      </c>
      <c r="G1263" s="1">
        <f t="shared" si="58"/>
        <v>0</v>
      </c>
      <c r="H1263" s="1">
        <f t="shared" si="59"/>
        <v>0</v>
      </c>
      <c r="I1263" s="1" t="b">
        <f>OR(LEFT(Table2[[#This Row],[rxn]],4)="RXN-",Table2[[#This Row],[rxn]]="BIOSYN-BIODILAERO")</f>
        <v>0</v>
      </c>
      <c r="J1263" s="1" t="str">
        <f>IF(Table2[[#This Row],[In GSM?]],_xlfn.TEXTAFTER(Table2[[#This Row],[rxn]],"RXN-",,,,"BIOMASS_RT_CLIM"),"")</f>
        <v/>
      </c>
      <c r="K1263" s="1" t="str">
        <f>IF(Table2[[#This Row],[In GSM?]],_xlfn.TEXTBEFORE(SUBSTITUTE(Table2[[#This Row],[rxn name]],"_REV-","_FWD-"),"_FWD-",,,,Table2[[#This Row],[rxn name]]),"")</f>
        <v/>
      </c>
      <c r="L1263" s="1" t="str">
        <f>IF(Table2[[#This Row],[In GSM?]],_xlfn.TEXTBEFORE(_xlfn.TEXTAFTER(Table2[[#This Row],[rxn name]],Table2[[#This Row],[b4 FWD/REV]]&amp;"_",,,,"FWD"),"-",,,,"FWD"),"")</f>
        <v/>
      </c>
      <c r="M1263" s="1" t="str" cm="1">
        <f t="array" ref="M1263">IF(Table2[[#This Row],[In GSM?]],_xlfn.SWITCH(Table2[[#This Row],[dir]],"FWD",Table2[[#This Row],[max]],"REV",-Table2[[#This Row],[min]])/1000,"")</f>
        <v/>
      </c>
      <c r="N1263" s="1" t="str" cm="1">
        <f t="array" ref="N1263">IF(Table2[[#This Row],[In GSM?]],_xlfn.SWITCH(Table2[[#This Row],[dir]],"FWD",Table2[[#This Row],[min]],"REV",-Table2[[#This Row],[max]])/1000,"")</f>
        <v/>
      </c>
    </row>
    <row r="1264" spans="1:14" ht="17" x14ac:dyDescent="0.25">
      <c r="A1264" t="s">
        <v>2365</v>
      </c>
      <c r="B1264">
        <v>0</v>
      </c>
      <c r="C1264">
        <v>0</v>
      </c>
      <c r="E1264" s="1" t="s">
        <v>1019</v>
      </c>
      <c r="F1264" s="1" t="str">
        <f t="shared" si="57"/>
        <v>PROWASTE-rt7055</v>
      </c>
      <c r="G1264" s="1">
        <f t="shared" si="58"/>
        <v>0</v>
      </c>
      <c r="H1264" s="1">
        <f t="shared" si="59"/>
        <v>0</v>
      </c>
      <c r="I1264" s="1" t="b">
        <f>OR(LEFT(Table2[[#This Row],[rxn]],4)="RXN-",Table2[[#This Row],[rxn]]="BIOSYN-BIODILAERO")</f>
        <v>0</v>
      </c>
      <c r="J1264" s="1" t="str">
        <f>IF(Table2[[#This Row],[In GSM?]],_xlfn.TEXTAFTER(Table2[[#This Row],[rxn]],"RXN-",,,,"BIOMASS_RT_CLIM"),"")</f>
        <v/>
      </c>
      <c r="K1264" s="1" t="str">
        <f>IF(Table2[[#This Row],[In GSM?]],_xlfn.TEXTBEFORE(SUBSTITUTE(Table2[[#This Row],[rxn name]],"_REV-","_FWD-"),"_FWD-",,,,Table2[[#This Row],[rxn name]]),"")</f>
        <v/>
      </c>
      <c r="L1264" s="1" t="str">
        <f>IF(Table2[[#This Row],[In GSM?]],_xlfn.TEXTBEFORE(_xlfn.TEXTAFTER(Table2[[#This Row],[rxn name]],Table2[[#This Row],[b4 FWD/REV]]&amp;"_",,,,"FWD"),"-",,,,"FWD"),"")</f>
        <v/>
      </c>
      <c r="M1264" s="1" t="str" cm="1">
        <f t="array" ref="M1264">IF(Table2[[#This Row],[In GSM?]],_xlfn.SWITCH(Table2[[#This Row],[dir]],"FWD",Table2[[#This Row],[max]],"REV",-Table2[[#This Row],[min]])/1000,"")</f>
        <v/>
      </c>
      <c r="N1264" s="1" t="str" cm="1">
        <f t="array" ref="N1264">IF(Table2[[#This Row],[In GSM?]],_xlfn.SWITCH(Table2[[#This Row],[dir]],"FWD",Table2[[#This Row],[min]],"REV",-Table2[[#This Row],[max]])/1000,"")</f>
        <v/>
      </c>
    </row>
    <row r="1265" spans="1:14" ht="17" x14ac:dyDescent="0.25">
      <c r="A1265" t="s">
        <v>2366</v>
      </c>
      <c r="B1265">
        <v>0</v>
      </c>
      <c r="C1265">
        <v>1.3825051709267699</v>
      </c>
      <c r="E1265" s="1" t="s">
        <v>1020</v>
      </c>
      <c r="F1265" s="1" t="str">
        <f t="shared" si="57"/>
        <v>PROWASTE-rt7056</v>
      </c>
      <c r="G1265" s="1">
        <f t="shared" si="58"/>
        <v>0</v>
      </c>
      <c r="H1265" s="1">
        <f t="shared" si="59"/>
        <v>0</v>
      </c>
      <c r="I1265" s="1" t="b">
        <f>OR(LEFT(Table2[[#This Row],[rxn]],4)="RXN-",Table2[[#This Row],[rxn]]="BIOSYN-BIODILAERO")</f>
        <v>0</v>
      </c>
      <c r="J1265" s="1" t="str">
        <f>IF(Table2[[#This Row],[In GSM?]],_xlfn.TEXTAFTER(Table2[[#This Row],[rxn]],"RXN-",,,,"BIOMASS_RT_CLIM"),"")</f>
        <v/>
      </c>
      <c r="K1265" s="1" t="str">
        <f>IF(Table2[[#This Row],[In GSM?]],_xlfn.TEXTBEFORE(SUBSTITUTE(Table2[[#This Row],[rxn name]],"_REV-","_FWD-"),"_FWD-",,,,Table2[[#This Row],[rxn name]]),"")</f>
        <v/>
      </c>
      <c r="L1265" s="1" t="str">
        <f>IF(Table2[[#This Row],[In GSM?]],_xlfn.TEXTBEFORE(_xlfn.TEXTAFTER(Table2[[#This Row],[rxn name]],Table2[[#This Row],[b4 FWD/REV]]&amp;"_",,,,"FWD"),"-",,,,"FWD"),"")</f>
        <v/>
      </c>
      <c r="M1265" s="1" t="str" cm="1">
        <f t="array" ref="M1265">IF(Table2[[#This Row],[In GSM?]],_xlfn.SWITCH(Table2[[#This Row],[dir]],"FWD",Table2[[#This Row],[max]],"REV",-Table2[[#This Row],[min]])/1000,"")</f>
        <v/>
      </c>
      <c r="N1265" s="1" t="str" cm="1">
        <f t="array" ref="N1265">IF(Table2[[#This Row],[In GSM?]],_xlfn.SWITCH(Table2[[#This Row],[dir]],"FWD",Table2[[#This Row],[min]],"REV",-Table2[[#This Row],[max]])/1000,"")</f>
        <v/>
      </c>
    </row>
    <row r="1266" spans="1:14" ht="17" x14ac:dyDescent="0.25">
      <c r="A1266" t="s">
        <v>2367</v>
      </c>
      <c r="B1266">
        <v>0</v>
      </c>
      <c r="C1266">
        <v>0.79666165628188401</v>
      </c>
      <c r="E1266" s="1" t="s">
        <v>1021</v>
      </c>
      <c r="F1266" s="1" t="str">
        <f t="shared" si="57"/>
        <v>PROWASTE-rt7057</v>
      </c>
      <c r="G1266" s="1">
        <f t="shared" si="58"/>
        <v>0</v>
      </c>
      <c r="H1266" s="1">
        <f t="shared" si="59"/>
        <v>0</v>
      </c>
      <c r="I1266" s="1" t="b">
        <f>OR(LEFT(Table2[[#This Row],[rxn]],4)="RXN-",Table2[[#This Row],[rxn]]="BIOSYN-BIODILAERO")</f>
        <v>0</v>
      </c>
      <c r="J1266" s="1" t="str">
        <f>IF(Table2[[#This Row],[In GSM?]],_xlfn.TEXTAFTER(Table2[[#This Row],[rxn]],"RXN-",,,,"BIOMASS_RT_CLIM"),"")</f>
        <v/>
      </c>
      <c r="K1266" s="1" t="str">
        <f>IF(Table2[[#This Row],[In GSM?]],_xlfn.TEXTBEFORE(SUBSTITUTE(Table2[[#This Row],[rxn name]],"_REV-","_FWD-"),"_FWD-",,,,Table2[[#This Row],[rxn name]]),"")</f>
        <v/>
      </c>
      <c r="L1266" s="1" t="str">
        <f>IF(Table2[[#This Row],[In GSM?]],_xlfn.TEXTBEFORE(_xlfn.TEXTAFTER(Table2[[#This Row],[rxn name]],Table2[[#This Row],[b4 FWD/REV]]&amp;"_",,,,"FWD"),"-",,,,"FWD"),"")</f>
        <v/>
      </c>
      <c r="M1266" s="1" t="str" cm="1">
        <f t="array" ref="M1266">IF(Table2[[#This Row],[In GSM?]],_xlfn.SWITCH(Table2[[#This Row],[dir]],"FWD",Table2[[#This Row],[max]],"REV",-Table2[[#This Row],[min]])/1000,"")</f>
        <v/>
      </c>
      <c r="N1266" s="1" t="str" cm="1">
        <f t="array" ref="N1266">IF(Table2[[#This Row],[In GSM?]],_xlfn.SWITCH(Table2[[#This Row],[dir]],"FWD",Table2[[#This Row],[min]],"REV",-Table2[[#This Row],[max]])/1000,"")</f>
        <v/>
      </c>
    </row>
    <row r="1267" spans="1:14" ht="17" x14ac:dyDescent="0.25">
      <c r="A1267" t="s">
        <v>2368</v>
      </c>
      <c r="B1267">
        <v>0</v>
      </c>
      <c r="C1267">
        <v>0</v>
      </c>
      <c r="E1267" s="1" t="s">
        <v>1022</v>
      </c>
      <c r="F1267" s="1" t="str">
        <f t="shared" si="57"/>
        <v>PROWASTE-rt7067</v>
      </c>
      <c r="G1267" s="1">
        <f t="shared" si="58"/>
        <v>0</v>
      </c>
      <c r="H1267" s="1">
        <f t="shared" si="59"/>
        <v>0</v>
      </c>
      <c r="I1267" s="1" t="b">
        <f>OR(LEFT(Table2[[#This Row],[rxn]],4)="RXN-",Table2[[#This Row],[rxn]]="BIOSYN-BIODILAERO")</f>
        <v>0</v>
      </c>
      <c r="J1267" s="1" t="str">
        <f>IF(Table2[[#This Row],[In GSM?]],_xlfn.TEXTAFTER(Table2[[#This Row],[rxn]],"RXN-",,,,"BIOMASS_RT_CLIM"),"")</f>
        <v/>
      </c>
      <c r="K1267" s="1" t="str">
        <f>IF(Table2[[#This Row],[In GSM?]],_xlfn.TEXTBEFORE(SUBSTITUTE(Table2[[#This Row],[rxn name]],"_REV-","_FWD-"),"_FWD-",,,,Table2[[#This Row],[rxn name]]),"")</f>
        <v/>
      </c>
      <c r="L1267" s="1" t="str">
        <f>IF(Table2[[#This Row],[In GSM?]],_xlfn.TEXTBEFORE(_xlfn.TEXTAFTER(Table2[[#This Row],[rxn name]],Table2[[#This Row],[b4 FWD/REV]]&amp;"_",,,,"FWD"),"-",,,,"FWD"),"")</f>
        <v/>
      </c>
      <c r="M1267" s="1" t="str" cm="1">
        <f t="array" ref="M1267">IF(Table2[[#This Row],[In GSM?]],_xlfn.SWITCH(Table2[[#This Row],[dir]],"FWD",Table2[[#This Row],[max]],"REV",-Table2[[#This Row],[min]])/1000,"")</f>
        <v/>
      </c>
      <c r="N1267" s="1" t="str" cm="1">
        <f t="array" ref="N1267">IF(Table2[[#This Row],[In GSM?]],_xlfn.SWITCH(Table2[[#This Row],[dir]],"FWD",Table2[[#This Row],[min]],"REV",-Table2[[#This Row],[max]])/1000,"")</f>
        <v/>
      </c>
    </row>
    <row r="1268" spans="1:14" ht="17" x14ac:dyDescent="0.25">
      <c r="A1268" t="s">
        <v>2369</v>
      </c>
      <c r="B1268">
        <v>-1.3825051709268601</v>
      </c>
      <c r="C1268">
        <v>0</v>
      </c>
      <c r="E1268" s="1" t="s">
        <v>1023</v>
      </c>
      <c r="F1268" s="1" t="str">
        <f t="shared" si="57"/>
        <v>PROWASTE-rt7068</v>
      </c>
      <c r="G1268" s="1">
        <f t="shared" si="58"/>
        <v>0</v>
      </c>
      <c r="H1268" s="1">
        <f t="shared" si="59"/>
        <v>0</v>
      </c>
      <c r="I1268" s="1" t="b">
        <f>OR(LEFT(Table2[[#This Row],[rxn]],4)="RXN-",Table2[[#This Row],[rxn]]="BIOSYN-BIODILAERO")</f>
        <v>0</v>
      </c>
      <c r="J1268" s="1" t="str">
        <f>IF(Table2[[#This Row],[In GSM?]],_xlfn.TEXTAFTER(Table2[[#This Row],[rxn]],"RXN-",,,,"BIOMASS_RT_CLIM"),"")</f>
        <v/>
      </c>
      <c r="K1268" s="1" t="str">
        <f>IF(Table2[[#This Row],[In GSM?]],_xlfn.TEXTBEFORE(SUBSTITUTE(Table2[[#This Row],[rxn name]],"_REV-","_FWD-"),"_FWD-",,,,Table2[[#This Row],[rxn name]]),"")</f>
        <v/>
      </c>
      <c r="L1268" s="1" t="str">
        <f>IF(Table2[[#This Row],[In GSM?]],_xlfn.TEXTBEFORE(_xlfn.TEXTAFTER(Table2[[#This Row],[rxn name]],Table2[[#This Row],[b4 FWD/REV]]&amp;"_",,,,"FWD"),"-",,,,"FWD"),"")</f>
        <v/>
      </c>
      <c r="M1268" s="1" t="str" cm="1">
        <f t="array" ref="M1268">IF(Table2[[#This Row],[In GSM?]],_xlfn.SWITCH(Table2[[#This Row],[dir]],"FWD",Table2[[#This Row],[max]],"REV",-Table2[[#This Row],[min]])/1000,"")</f>
        <v/>
      </c>
      <c r="N1268" s="1" t="str" cm="1">
        <f t="array" ref="N1268">IF(Table2[[#This Row],[In GSM?]],_xlfn.SWITCH(Table2[[#This Row],[dir]],"FWD",Table2[[#This Row],[min]],"REV",-Table2[[#This Row],[max]])/1000,"")</f>
        <v/>
      </c>
    </row>
    <row r="1269" spans="1:14" ht="17" x14ac:dyDescent="0.25">
      <c r="A1269" t="s">
        <v>2370</v>
      </c>
      <c r="B1269">
        <v>-0.79666165628190899</v>
      </c>
      <c r="C1269">
        <v>0</v>
      </c>
      <c r="E1269" s="1" t="s">
        <v>1024</v>
      </c>
      <c r="F1269" s="1" t="str">
        <f t="shared" si="57"/>
        <v>PROWASTE-rt7070</v>
      </c>
      <c r="G1269" s="1">
        <f t="shared" si="58"/>
        <v>0</v>
      </c>
      <c r="H1269" s="1">
        <f t="shared" si="59"/>
        <v>0</v>
      </c>
      <c r="I1269" s="1" t="b">
        <f>OR(LEFT(Table2[[#This Row],[rxn]],4)="RXN-",Table2[[#This Row],[rxn]]="BIOSYN-BIODILAERO")</f>
        <v>0</v>
      </c>
      <c r="J1269" s="1" t="str">
        <f>IF(Table2[[#This Row],[In GSM?]],_xlfn.TEXTAFTER(Table2[[#This Row],[rxn]],"RXN-",,,,"BIOMASS_RT_CLIM"),"")</f>
        <v/>
      </c>
      <c r="K1269" s="1" t="str">
        <f>IF(Table2[[#This Row],[In GSM?]],_xlfn.TEXTBEFORE(SUBSTITUTE(Table2[[#This Row],[rxn name]],"_REV-","_FWD-"),"_FWD-",,,,Table2[[#This Row],[rxn name]]),"")</f>
        <v/>
      </c>
      <c r="L1269" s="1" t="str">
        <f>IF(Table2[[#This Row],[In GSM?]],_xlfn.TEXTBEFORE(_xlfn.TEXTAFTER(Table2[[#This Row],[rxn name]],Table2[[#This Row],[b4 FWD/REV]]&amp;"_",,,,"FWD"),"-",,,,"FWD"),"")</f>
        <v/>
      </c>
      <c r="M1269" s="1" t="str" cm="1">
        <f t="array" ref="M1269">IF(Table2[[#This Row],[In GSM?]],_xlfn.SWITCH(Table2[[#This Row],[dir]],"FWD",Table2[[#This Row],[max]],"REV",-Table2[[#This Row],[min]])/1000,"")</f>
        <v/>
      </c>
      <c r="N1269" s="1" t="str" cm="1">
        <f t="array" ref="N1269">IF(Table2[[#This Row],[In GSM?]],_xlfn.SWITCH(Table2[[#This Row],[dir]],"FWD",Table2[[#This Row],[min]],"REV",-Table2[[#This Row],[max]])/1000,"")</f>
        <v/>
      </c>
    </row>
    <row r="1270" spans="1:14" ht="17" x14ac:dyDescent="0.25">
      <c r="A1270" t="s">
        <v>2371</v>
      </c>
      <c r="B1270">
        <v>0</v>
      </c>
      <c r="C1270">
        <v>1.04954905399561</v>
      </c>
      <c r="E1270" s="1" t="s">
        <v>1025</v>
      </c>
      <c r="F1270" s="1" t="str">
        <f t="shared" si="57"/>
        <v>PROWASTE-rt7081</v>
      </c>
      <c r="G1270" s="1">
        <f t="shared" si="58"/>
        <v>0</v>
      </c>
      <c r="H1270" s="1">
        <f t="shared" si="59"/>
        <v>0</v>
      </c>
      <c r="I1270" s="1" t="b">
        <f>OR(LEFT(Table2[[#This Row],[rxn]],4)="RXN-",Table2[[#This Row],[rxn]]="BIOSYN-BIODILAERO")</f>
        <v>0</v>
      </c>
      <c r="J1270" s="1" t="str">
        <f>IF(Table2[[#This Row],[In GSM?]],_xlfn.TEXTAFTER(Table2[[#This Row],[rxn]],"RXN-",,,,"BIOMASS_RT_CLIM"),"")</f>
        <v/>
      </c>
      <c r="K1270" s="1" t="str">
        <f>IF(Table2[[#This Row],[In GSM?]],_xlfn.TEXTBEFORE(SUBSTITUTE(Table2[[#This Row],[rxn name]],"_REV-","_FWD-"),"_FWD-",,,,Table2[[#This Row],[rxn name]]),"")</f>
        <v/>
      </c>
      <c r="L1270" s="1" t="str">
        <f>IF(Table2[[#This Row],[In GSM?]],_xlfn.TEXTBEFORE(_xlfn.TEXTAFTER(Table2[[#This Row],[rxn name]],Table2[[#This Row],[b4 FWD/REV]]&amp;"_",,,,"FWD"),"-",,,,"FWD"),"")</f>
        <v/>
      </c>
      <c r="M1270" s="1" t="str" cm="1">
        <f t="array" ref="M1270">IF(Table2[[#This Row],[In GSM?]],_xlfn.SWITCH(Table2[[#This Row],[dir]],"FWD",Table2[[#This Row],[max]],"REV",-Table2[[#This Row],[min]])/1000,"")</f>
        <v/>
      </c>
      <c r="N1270" s="1" t="str" cm="1">
        <f t="array" ref="N1270">IF(Table2[[#This Row],[In GSM?]],_xlfn.SWITCH(Table2[[#This Row],[dir]],"FWD",Table2[[#This Row],[min]],"REV",-Table2[[#This Row],[max]])/1000,"")</f>
        <v/>
      </c>
    </row>
    <row r="1271" spans="1:14" ht="17" x14ac:dyDescent="0.25">
      <c r="A1271" t="s">
        <v>2372</v>
      </c>
      <c r="B1271">
        <v>0</v>
      </c>
      <c r="C1271">
        <v>78.866157543806295</v>
      </c>
      <c r="E1271" s="1" t="s">
        <v>1026</v>
      </c>
      <c r="F1271" s="1" t="str">
        <f t="shared" si="57"/>
        <v>PROWASTE-rt7110</v>
      </c>
      <c r="G1271" s="1">
        <f t="shared" si="58"/>
        <v>0</v>
      </c>
      <c r="H1271" s="1">
        <f t="shared" si="59"/>
        <v>0</v>
      </c>
      <c r="I1271" s="1" t="b">
        <f>OR(LEFT(Table2[[#This Row],[rxn]],4)="RXN-",Table2[[#This Row],[rxn]]="BIOSYN-BIODILAERO")</f>
        <v>0</v>
      </c>
      <c r="J1271" s="1" t="str">
        <f>IF(Table2[[#This Row],[In GSM?]],_xlfn.TEXTAFTER(Table2[[#This Row],[rxn]],"RXN-",,,,"BIOMASS_RT_CLIM"),"")</f>
        <v/>
      </c>
      <c r="K1271" s="1" t="str">
        <f>IF(Table2[[#This Row],[In GSM?]],_xlfn.TEXTBEFORE(SUBSTITUTE(Table2[[#This Row],[rxn name]],"_REV-","_FWD-"),"_FWD-",,,,Table2[[#This Row],[rxn name]]),"")</f>
        <v/>
      </c>
      <c r="L1271" s="1" t="str">
        <f>IF(Table2[[#This Row],[In GSM?]],_xlfn.TEXTBEFORE(_xlfn.TEXTAFTER(Table2[[#This Row],[rxn name]],Table2[[#This Row],[b4 FWD/REV]]&amp;"_",,,,"FWD"),"-",,,,"FWD"),"")</f>
        <v/>
      </c>
      <c r="M1271" s="1" t="str" cm="1">
        <f t="array" ref="M1271">IF(Table2[[#This Row],[In GSM?]],_xlfn.SWITCH(Table2[[#This Row],[dir]],"FWD",Table2[[#This Row],[max]],"REV",-Table2[[#This Row],[min]])/1000,"")</f>
        <v/>
      </c>
      <c r="N1271" s="1" t="str" cm="1">
        <f t="array" ref="N1271">IF(Table2[[#This Row],[In GSM?]],_xlfn.SWITCH(Table2[[#This Row],[dir]],"FWD",Table2[[#This Row],[min]],"REV",-Table2[[#This Row],[max]])/1000,"")</f>
        <v/>
      </c>
    </row>
    <row r="1272" spans="1:14" ht="17" x14ac:dyDescent="0.25">
      <c r="A1272" t="s">
        <v>2373</v>
      </c>
      <c r="B1272">
        <v>0</v>
      </c>
      <c r="C1272">
        <v>78.866157543806295</v>
      </c>
      <c r="E1272" s="1" t="s">
        <v>1027</v>
      </c>
      <c r="F1272" s="1" t="str">
        <f t="shared" si="57"/>
        <v>PROWASTE-rt7114_c</v>
      </c>
      <c r="G1272" s="1">
        <f t="shared" si="58"/>
        <v>0</v>
      </c>
      <c r="H1272" s="1">
        <f t="shared" si="59"/>
        <v>0</v>
      </c>
      <c r="I1272" s="1" t="b">
        <f>OR(LEFT(Table2[[#This Row],[rxn]],4)="RXN-",Table2[[#This Row],[rxn]]="BIOSYN-BIODILAERO")</f>
        <v>0</v>
      </c>
      <c r="J1272" s="1" t="str">
        <f>IF(Table2[[#This Row],[In GSM?]],_xlfn.TEXTAFTER(Table2[[#This Row],[rxn]],"RXN-",,,,"BIOMASS_RT_CLIM"),"")</f>
        <v/>
      </c>
      <c r="K1272" s="1" t="str">
        <f>IF(Table2[[#This Row],[In GSM?]],_xlfn.TEXTBEFORE(SUBSTITUTE(Table2[[#This Row],[rxn name]],"_REV-","_FWD-"),"_FWD-",,,,Table2[[#This Row],[rxn name]]),"")</f>
        <v/>
      </c>
      <c r="L1272" s="1" t="str">
        <f>IF(Table2[[#This Row],[In GSM?]],_xlfn.TEXTBEFORE(_xlfn.TEXTAFTER(Table2[[#This Row],[rxn name]],Table2[[#This Row],[b4 FWD/REV]]&amp;"_",,,,"FWD"),"-",,,,"FWD"),"")</f>
        <v/>
      </c>
      <c r="M1272" s="1" t="str" cm="1">
        <f t="array" ref="M1272">IF(Table2[[#This Row],[In GSM?]],_xlfn.SWITCH(Table2[[#This Row],[dir]],"FWD",Table2[[#This Row],[max]],"REV",-Table2[[#This Row],[min]])/1000,"")</f>
        <v/>
      </c>
      <c r="N1272" s="1" t="str" cm="1">
        <f t="array" ref="N1272">IF(Table2[[#This Row],[In GSM?]],_xlfn.SWITCH(Table2[[#This Row],[dir]],"FWD",Table2[[#This Row],[min]],"REV",-Table2[[#This Row],[max]])/1000,"")</f>
        <v/>
      </c>
    </row>
    <row r="1273" spans="1:14" ht="17" x14ac:dyDescent="0.25">
      <c r="A1273" t="s">
        <v>2374</v>
      </c>
      <c r="B1273">
        <v>0</v>
      </c>
      <c r="C1273">
        <v>78.866197510413301</v>
      </c>
      <c r="E1273" s="1" t="s">
        <v>1028</v>
      </c>
      <c r="F1273" s="1" t="str">
        <f t="shared" si="57"/>
        <v>PROWASTE-rt7114_m</v>
      </c>
      <c r="G1273" s="1">
        <f t="shared" si="58"/>
        <v>0</v>
      </c>
      <c r="H1273" s="1">
        <f t="shared" si="59"/>
        <v>0</v>
      </c>
      <c r="I1273" s="1" t="b">
        <f>OR(LEFT(Table2[[#This Row],[rxn]],4)="RXN-",Table2[[#This Row],[rxn]]="BIOSYN-BIODILAERO")</f>
        <v>0</v>
      </c>
      <c r="J1273" s="1" t="str">
        <f>IF(Table2[[#This Row],[In GSM?]],_xlfn.TEXTAFTER(Table2[[#This Row],[rxn]],"RXN-",,,,"BIOMASS_RT_CLIM"),"")</f>
        <v/>
      </c>
      <c r="K1273" s="1" t="str">
        <f>IF(Table2[[#This Row],[In GSM?]],_xlfn.TEXTBEFORE(SUBSTITUTE(Table2[[#This Row],[rxn name]],"_REV-","_FWD-"),"_FWD-",,,,Table2[[#This Row],[rxn name]]),"")</f>
        <v/>
      </c>
      <c r="L1273" s="1" t="str">
        <f>IF(Table2[[#This Row],[In GSM?]],_xlfn.TEXTBEFORE(_xlfn.TEXTAFTER(Table2[[#This Row],[rxn name]],Table2[[#This Row],[b4 FWD/REV]]&amp;"_",,,,"FWD"),"-",,,,"FWD"),"")</f>
        <v/>
      </c>
      <c r="M1273" s="1" t="str" cm="1">
        <f t="array" ref="M1273">IF(Table2[[#This Row],[In GSM?]],_xlfn.SWITCH(Table2[[#This Row],[dir]],"FWD",Table2[[#This Row],[max]],"REV",-Table2[[#This Row],[min]])/1000,"")</f>
        <v/>
      </c>
      <c r="N1273" s="1" t="str" cm="1">
        <f t="array" ref="N1273">IF(Table2[[#This Row],[In GSM?]],_xlfn.SWITCH(Table2[[#This Row],[dir]],"FWD",Table2[[#This Row],[min]],"REV",-Table2[[#This Row],[max]])/1000,"")</f>
        <v/>
      </c>
    </row>
    <row r="1274" spans="1:14" ht="17" x14ac:dyDescent="0.25">
      <c r="A1274" t="s">
        <v>2375</v>
      </c>
      <c r="B1274">
        <v>0</v>
      </c>
      <c r="C1274">
        <v>78.866157543806295</v>
      </c>
      <c r="E1274" s="1" t="s">
        <v>1029</v>
      </c>
      <c r="F1274" s="1" t="str">
        <f t="shared" si="57"/>
        <v>PROWASTE-rt7115</v>
      </c>
      <c r="G1274" s="1">
        <f t="shared" si="58"/>
        <v>0</v>
      </c>
      <c r="H1274" s="1">
        <f t="shared" si="59"/>
        <v>0</v>
      </c>
      <c r="I1274" s="1" t="b">
        <f>OR(LEFT(Table2[[#This Row],[rxn]],4)="RXN-",Table2[[#This Row],[rxn]]="BIOSYN-BIODILAERO")</f>
        <v>0</v>
      </c>
      <c r="J1274" s="1" t="str">
        <f>IF(Table2[[#This Row],[In GSM?]],_xlfn.TEXTAFTER(Table2[[#This Row],[rxn]],"RXN-",,,,"BIOMASS_RT_CLIM"),"")</f>
        <v/>
      </c>
      <c r="K1274" s="1" t="str">
        <f>IF(Table2[[#This Row],[In GSM?]],_xlfn.TEXTBEFORE(SUBSTITUTE(Table2[[#This Row],[rxn name]],"_REV-","_FWD-"),"_FWD-",,,,Table2[[#This Row],[rxn name]]),"")</f>
        <v/>
      </c>
      <c r="L1274" s="1" t="str">
        <f>IF(Table2[[#This Row],[In GSM?]],_xlfn.TEXTBEFORE(_xlfn.TEXTAFTER(Table2[[#This Row],[rxn name]],Table2[[#This Row],[b4 FWD/REV]]&amp;"_",,,,"FWD"),"-",,,,"FWD"),"")</f>
        <v/>
      </c>
      <c r="M1274" s="1" t="str" cm="1">
        <f t="array" ref="M1274">IF(Table2[[#This Row],[In GSM?]],_xlfn.SWITCH(Table2[[#This Row],[dir]],"FWD",Table2[[#This Row],[max]],"REV",-Table2[[#This Row],[min]])/1000,"")</f>
        <v/>
      </c>
      <c r="N1274" s="1" t="str" cm="1">
        <f t="array" ref="N1274">IF(Table2[[#This Row],[In GSM?]],_xlfn.SWITCH(Table2[[#This Row],[dir]],"FWD",Table2[[#This Row],[min]],"REV",-Table2[[#This Row],[max]])/1000,"")</f>
        <v/>
      </c>
    </row>
    <row r="1275" spans="1:14" ht="17" x14ac:dyDescent="0.25">
      <c r="A1275" t="s">
        <v>2376</v>
      </c>
      <c r="B1275">
        <v>0</v>
      </c>
      <c r="C1275">
        <v>78.866184188905294</v>
      </c>
      <c r="E1275" s="1" t="s">
        <v>1030</v>
      </c>
      <c r="F1275" s="1" t="str">
        <f t="shared" si="57"/>
        <v>PROWASTE-rt7120</v>
      </c>
      <c r="G1275" s="1">
        <f t="shared" si="58"/>
        <v>0</v>
      </c>
      <c r="H1275" s="1">
        <f t="shared" si="59"/>
        <v>0</v>
      </c>
      <c r="I1275" s="1" t="b">
        <f>OR(LEFT(Table2[[#This Row],[rxn]],4)="RXN-",Table2[[#This Row],[rxn]]="BIOSYN-BIODILAERO")</f>
        <v>0</v>
      </c>
      <c r="J1275" s="1" t="str">
        <f>IF(Table2[[#This Row],[In GSM?]],_xlfn.TEXTAFTER(Table2[[#This Row],[rxn]],"RXN-",,,,"BIOMASS_RT_CLIM"),"")</f>
        <v/>
      </c>
      <c r="K1275" s="1" t="str">
        <f>IF(Table2[[#This Row],[In GSM?]],_xlfn.TEXTBEFORE(SUBSTITUTE(Table2[[#This Row],[rxn name]],"_REV-","_FWD-"),"_FWD-",,,,Table2[[#This Row],[rxn name]]),"")</f>
        <v/>
      </c>
      <c r="L1275" s="1" t="str">
        <f>IF(Table2[[#This Row],[In GSM?]],_xlfn.TEXTBEFORE(_xlfn.TEXTAFTER(Table2[[#This Row],[rxn name]],Table2[[#This Row],[b4 FWD/REV]]&amp;"_",,,,"FWD"),"-",,,,"FWD"),"")</f>
        <v/>
      </c>
      <c r="M1275" s="1" t="str" cm="1">
        <f t="array" ref="M1275">IF(Table2[[#This Row],[In GSM?]],_xlfn.SWITCH(Table2[[#This Row],[dir]],"FWD",Table2[[#This Row],[max]],"REV",-Table2[[#This Row],[min]])/1000,"")</f>
        <v/>
      </c>
      <c r="N1275" s="1" t="str" cm="1">
        <f t="array" ref="N1275">IF(Table2[[#This Row],[In GSM?]],_xlfn.SWITCH(Table2[[#This Row],[dir]],"FWD",Table2[[#This Row],[min]],"REV",-Table2[[#This Row],[max]])/1000,"")</f>
        <v/>
      </c>
    </row>
    <row r="1276" spans="1:14" ht="17" x14ac:dyDescent="0.25">
      <c r="A1276" t="s">
        <v>2377</v>
      </c>
      <c r="B1276">
        <v>0</v>
      </c>
      <c r="C1276">
        <v>78.866206457912199</v>
      </c>
      <c r="E1276" s="1" t="s">
        <v>1031</v>
      </c>
      <c r="F1276" s="1" t="str">
        <f t="shared" si="57"/>
        <v>PROWASTE-rt7128_c</v>
      </c>
      <c r="G1276" s="1">
        <f t="shared" si="58"/>
        <v>0</v>
      </c>
      <c r="H1276" s="1">
        <f t="shared" si="59"/>
        <v>0</v>
      </c>
      <c r="I1276" s="1" t="b">
        <f>OR(LEFT(Table2[[#This Row],[rxn]],4)="RXN-",Table2[[#This Row],[rxn]]="BIOSYN-BIODILAERO")</f>
        <v>0</v>
      </c>
      <c r="J1276" s="1" t="str">
        <f>IF(Table2[[#This Row],[In GSM?]],_xlfn.TEXTAFTER(Table2[[#This Row],[rxn]],"RXN-",,,,"BIOMASS_RT_CLIM"),"")</f>
        <v/>
      </c>
      <c r="K1276" s="1" t="str">
        <f>IF(Table2[[#This Row],[In GSM?]],_xlfn.TEXTBEFORE(SUBSTITUTE(Table2[[#This Row],[rxn name]],"_REV-","_FWD-"),"_FWD-",,,,Table2[[#This Row],[rxn name]]),"")</f>
        <v/>
      </c>
      <c r="L1276" s="1" t="str">
        <f>IF(Table2[[#This Row],[In GSM?]],_xlfn.TEXTBEFORE(_xlfn.TEXTAFTER(Table2[[#This Row],[rxn name]],Table2[[#This Row],[b4 FWD/REV]]&amp;"_",,,,"FWD"),"-",,,,"FWD"),"")</f>
        <v/>
      </c>
      <c r="M1276" s="1" t="str" cm="1">
        <f t="array" ref="M1276">IF(Table2[[#This Row],[In GSM?]],_xlfn.SWITCH(Table2[[#This Row],[dir]],"FWD",Table2[[#This Row],[max]],"REV",-Table2[[#This Row],[min]])/1000,"")</f>
        <v/>
      </c>
      <c r="N1276" s="1" t="str" cm="1">
        <f t="array" ref="N1276">IF(Table2[[#This Row],[In GSM?]],_xlfn.SWITCH(Table2[[#This Row],[dir]],"FWD",Table2[[#This Row],[min]],"REV",-Table2[[#This Row],[max]])/1000,"")</f>
        <v/>
      </c>
    </row>
    <row r="1277" spans="1:14" ht="17" x14ac:dyDescent="0.25">
      <c r="A1277" t="s">
        <v>2378</v>
      </c>
      <c r="B1277">
        <v>0</v>
      </c>
      <c r="C1277">
        <v>78.866157543806295</v>
      </c>
      <c r="E1277" s="1" t="s">
        <v>1032</v>
      </c>
      <c r="F1277" s="1" t="str">
        <f t="shared" si="57"/>
        <v>PROWASTE-rt7128_m</v>
      </c>
      <c r="G1277" s="1">
        <f t="shared" si="58"/>
        <v>0</v>
      </c>
      <c r="H1277" s="1">
        <f t="shared" si="59"/>
        <v>0</v>
      </c>
      <c r="I1277" s="1" t="b">
        <f>OR(LEFT(Table2[[#This Row],[rxn]],4)="RXN-",Table2[[#This Row],[rxn]]="BIOSYN-BIODILAERO")</f>
        <v>0</v>
      </c>
      <c r="J1277" s="1" t="str">
        <f>IF(Table2[[#This Row],[In GSM?]],_xlfn.TEXTAFTER(Table2[[#This Row],[rxn]],"RXN-",,,,"BIOMASS_RT_CLIM"),"")</f>
        <v/>
      </c>
      <c r="K1277" s="1" t="str">
        <f>IF(Table2[[#This Row],[In GSM?]],_xlfn.TEXTBEFORE(SUBSTITUTE(Table2[[#This Row],[rxn name]],"_REV-","_FWD-"),"_FWD-",,,,Table2[[#This Row],[rxn name]]),"")</f>
        <v/>
      </c>
      <c r="L1277" s="1" t="str">
        <f>IF(Table2[[#This Row],[In GSM?]],_xlfn.TEXTBEFORE(_xlfn.TEXTAFTER(Table2[[#This Row],[rxn name]],Table2[[#This Row],[b4 FWD/REV]]&amp;"_",,,,"FWD"),"-",,,,"FWD"),"")</f>
        <v/>
      </c>
      <c r="M1277" s="1" t="str" cm="1">
        <f t="array" ref="M1277">IF(Table2[[#This Row],[In GSM?]],_xlfn.SWITCH(Table2[[#This Row],[dir]],"FWD",Table2[[#This Row],[max]],"REV",-Table2[[#This Row],[min]])/1000,"")</f>
        <v/>
      </c>
      <c r="N1277" s="1" t="str" cm="1">
        <f t="array" ref="N1277">IF(Table2[[#This Row],[In GSM?]],_xlfn.SWITCH(Table2[[#This Row],[dir]],"FWD",Table2[[#This Row],[min]],"REV",-Table2[[#This Row],[max]])/1000,"")</f>
        <v/>
      </c>
    </row>
    <row r="1278" spans="1:14" ht="17" x14ac:dyDescent="0.25">
      <c r="A1278" t="s">
        <v>2379</v>
      </c>
      <c r="B1278">
        <v>0</v>
      </c>
      <c r="C1278">
        <v>78.866157543806295</v>
      </c>
      <c r="E1278" s="1" t="s">
        <v>1033</v>
      </c>
      <c r="F1278" s="1" t="str">
        <f t="shared" si="57"/>
        <v>PROWASTE-rt7131</v>
      </c>
      <c r="G1278" s="1">
        <f t="shared" si="58"/>
        <v>0</v>
      </c>
      <c r="H1278" s="1">
        <f t="shared" si="59"/>
        <v>0</v>
      </c>
      <c r="I1278" s="1" t="b">
        <f>OR(LEFT(Table2[[#This Row],[rxn]],4)="RXN-",Table2[[#This Row],[rxn]]="BIOSYN-BIODILAERO")</f>
        <v>0</v>
      </c>
      <c r="J1278" s="1" t="str">
        <f>IF(Table2[[#This Row],[In GSM?]],_xlfn.TEXTAFTER(Table2[[#This Row],[rxn]],"RXN-",,,,"BIOMASS_RT_CLIM"),"")</f>
        <v/>
      </c>
      <c r="K1278" s="1" t="str">
        <f>IF(Table2[[#This Row],[In GSM?]],_xlfn.TEXTBEFORE(SUBSTITUTE(Table2[[#This Row],[rxn name]],"_REV-","_FWD-"),"_FWD-",,,,Table2[[#This Row],[rxn name]]),"")</f>
        <v/>
      </c>
      <c r="L1278" s="1" t="str">
        <f>IF(Table2[[#This Row],[In GSM?]],_xlfn.TEXTBEFORE(_xlfn.TEXTAFTER(Table2[[#This Row],[rxn name]],Table2[[#This Row],[b4 FWD/REV]]&amp;"_",,,,"FWD"),"-",,,,"FWD"),"")</f>
        <v/>
      </c>
      <c r="M1278" s="1" t="str" cm="1">
        <f t="array" ref="M1278">IF(Table2[[#This Row],[In GSM?]],_xlfn.SWITCH(Table2[[#This Row],[dir]],"FWD",Table2[[#This Row],[max]],"REV",-Table2[[#This Row],[min]])/1000,"")</f>
        <v/>
      </c>
      <c r="N1278" s="1" t="str" cm="1">
        <f t="array" ref="N1278">IF(Table2[[#This Row],[In GSM?]],_xlfn.SWITCH(Table2[[#This Row],[dir]],"FWD",Table2[[#This Row],[min]],"REV",-Table2[[#This Row],[max]])/1000,"")</f>
        <v/>
      </c>
    </row>
    <row r="1279" spans="1:14" ht="17" x14ac:dyDescent="0.25">
      <c r="A1279" t="s">
        <v>2380</v>
      </c>
      <c r="B1279">
        <v>0</v>
      </c>
      <c r="C1279">
        <v>78.866197510412704</v>
      </c>
      <c r="E1279" s="1" t="s">
        <v>1034</v>
      </c>
      <c r="F1279" s="1" t="str">
        <f t="shared" si="57"/>
        <v>PROWASTE-rt7136</v>
      </c>
      <c r="G1279" s="1">
        <f t="shared" si="58"/>
        <v>0</v>
      </c>
      <c r="H1279" s="1">
        <f t="shared" si="59"/>
        <v>0</v>
      </c>
      <c r="I1279" s="1" t="b">
        <f>OR(LEFT(Table2[[#This Row],[rxn]],4)="RXN-",Table2[[#This Row],[rxn]]="BIOSYN-BIODILAERO")</f>
        <v>0</v>
      </c>
      <c r="J1279" s="1" t="str">
        <f>IF(Table2[[#This Row],[In GSM?]],_xlfn.TEXTAFTER(Table2[[#This Row],[rxn]],"RXN-",,,,"BIOMASS_RT_CLIM"),"")</f>
        <v/>
      </c>
      <c r="K1279" s="1" t="str">
        <f>IF(Table2[[#This Row],[In GSM?]],_xlfn.TEXTBEFORE(SUBSTITUTE(Table2[[#This Row],[rxn name]],"_REV-","_FWD-"),"_FWD-",,,,Table2[[#This Row],[rxn name]]),"")</f>
        <v/>
      </c>
      <c r="L1279" s="1" t="str">
        <f>IF(Table2[[#This Row],[In GSM?]],_xlfn.TEXTBEFORE(_xlfn.TEXTAFTER(Table2[[#This Row],[rxn name]],Table2[[#This Row],[b4 FWD/REV]]&amp;"_",,,,"FWD"),"-",,,,"FWD"),"")</f>
        <v/>
      </c>
      <c r="M1279" s="1" t="str" cm="1">
        <f t="array" ref="M1279">IF(Table2[[#This Row],[In GSM?]],_xlfn.SWITCH(Table2[[#This Row],[dir]],"FWD",Table2[[#This Row],[max]],"REV",-Table2[[#This Row],[min]])/1000,"")</f>
        <v/>
      </c>
      <c r="N1279" s="1" t="str" cm="1">
        <f t="array" ref="N1279">IF(Table2[[#This Row],[In GSM?]],_xlfn.SWITCH(Table2[[#This Row],[dir]],"FWD",Table2[[#This Row],[min]],"REV",-Table2[[#This Row],[max]])/1000,"")</f>
        <v/>
      </c>
    </row>
    <row r="1280" spans="1:14" ht="17" x14ac:dyDescent="0.25">
      <c r="A1280" t="s">
        <v>2381</v>
      </c>
      <c r="B1280">
        <v>0</v>
      </c>
      <c r="C1280">
        <v>78.866157543806295</v>
      </c>
      <c r="E1280" s="1" t="s">
        <v>1035</v>
      </c>
      <c r="F1280" s="1" t="str">
        <f t="shared" si="57"/>
        <v>PROWASTE-rt7138</v>
      </c>
      <c r="G1280" s="1">
        <f t="shared" si="58"/>
        <v>0</v>
      </c>
      <c r="H1280" s="1">
        <f t="shared" si="59"/>
        <v>0</v>
      </c>
      <c r="I1280" s="1" t="b">
        <f>OR(LEFT(Table2[[#This Row],[rxn]],4)="RXN-",Table2[[#This Row],[rxn]]="BIOSYN-BIODILAERO")</f>
        <v>0</v>
      </c>
      <c r="J1280" s="1" t="str">
        <f>IF(Table2[[#This Row],[In GSM?]],_xlfn.TEXTAFTER(Table2[[#This Row],[rxn]],"RXN-",,,,"BIOMASS_RT_CLIM"),"")</f>
        <v/>
      </c>
      <c r="K1280" s="1" t="str">
        <f>IF(Table2[[#This Row],[In GSM?]],_xlfn.TEXTBEFORE(SUBSTITUTE(Table2[[#This Row],[rxn name]],"_REV-","_FWD-"),"_FWD-",,,,Table2[[#This Row],[rxn name]]),"")</f>
        <v/>
      </c>
      <c r="L1280" s="1" t="str">
        <f>IF(Table2[[#This Row],[In GSM?]],_xlfn.TEXTBEFORE(_xlfn.TEXTAFTER(Table2[[#This Row],[rxn name]],Table2[[#This Row],[b4 FWD/REV]]&amp;"_",,,,"FWD"),"-",,,,"FWD"),"")</f>
        <v/>
      </c>
      <c r="M1280" s="1" t="str" cm="1">
        <f t="array" ref="M1280">IF(Table2[[#This Row],[In GSM?]],_xlfn.SWITCH(Table2[[#This Row],[dir]],"FWD",Table2[[#This Row],[max]],"REV",-Table2[[#This Row],[min]])/1000,"")</f>
        <v/>
      </c>
      <c r="N1280" s="1" t="str" cm="1">
        <f t="array" ref="N1280">IF(Table2[[#This Row],[In GSM?]],_xlfn.SWITCH(Table2[[#This Row],[dir]],"FWD",Table2[[#This Row],[min]],"REV",-Table2[[#This Row],[max]])/1000,"")</f>
        <v/>
      </c>
    </row>
    <row r="1281" spans="1:14" ht="17" x14ac:dyDescent="0.25">
      <c r="A1281" t="s">
        <v>2382</v>
      </c>
      <c r="B1281">
        <v>0</v>
      </c>
      <c r="C1281">
        <v>78.866184188905805</v>
      </c>
      <c r="E1281" s="1" t="s">
        <v>1036</v>
      </c>
      <c r="F1281" s="1" t="str">
        <f t="shared" si="57"/>
        <v>PROWASTE-rt7150</v>
      </c>
      <c r="G1281" s="1">
        <f t="shared" si="58"/>
        <v>0</v>
      </c>
      <c r="H1281" s="1">
        <f t="shared" si="59"/>
        <v>0</v>
      </c>
      <c r="I1281" s="1" t="b">
        <f>OR(LEFT(Table2[[#This Row],[rxn]],4)="RXN-",Table2[[#This Row],[rxn]]="BIOSYN-BIODILAERO")</f>
        <v>0</v>
      </c>
      <c r="J1281" s="1" t="str">
        <f>IF(Table2[[#This Row],[In GSM?]],_xlfn.TEXTAFTER(Table2[[#This Row],[rxn]],"RXN-",,,,"BIOMASS_RT_CLIM"),"")</f>
        <v/>
      </c>
      <c r="K1281" s="1" t="str">
        <f>IF(Table2[[#This Row],[In GSM?]],_xlfn.TEXTBEFORE(SUBSTITUTE(Table2[[#This Row],[rxn name]],"_REV-","_FWD-"),"_FWD-",,,,Table2[[#This Row],[rxn name]]),"")</f>
        <v/>
      </c>
      <c r="L1281" s="1" t="str">
        <f>IF(Table2[[#This Row],[In GSM?]],_xlfn.TEXTBEFORE(_xlfn.TEXTAFTER(Table2[[#This Row],[rxn name]],Table2[[#This Row],[b4 FWD/REV]]&amp;"_",,,,"FWD"),"-",,,,"FWD"),"")</f>
        <v/>
      </c>
      <c r="M1281" s="1" t="str" cm="1">
        <f t="array" ref="M1281">IF(Table2[[#This Row],[In GSM?]],_xlfn.SWITCH(Table2[[#This Row],[dir]],"FWD",Table2[[#This Row],[max]],"REV",-Table2[[#This Row],[min]])/1000,"")</f>
        <v/>
      </c>
      <c r="N1281" s="1" t="str" cm="1">
        <f t="array" ref="N1281">IF(Table2[[#This Row],[In GSM?]],_xlfn.SWITCH(Table2[[#This Row],[dir]],"FWD",Table2[[#This Row],[min]],"REV",-Table2[[#This Row],[max]])/1000,"")</f>
        <v/>
      </c>
    </row>
    <row r="1282" spans="1:14" ht="17" x14ac:dyDescent="0.25">
      <c r="A1282" t="s">
        <v>2383</v>
      </c>
      <c r="B1282">
        <v>0</v>
      </c>
      <c r="C1282">
        <v>78.866206457912298</v>
      </c>
      <c r="E1282" s="1" t="s">
        <v>1037</v>
      </c>
      <c r="F1282" s="1" t="str">
        <f t="shared" ref="F1282:F1345" si="60">_xlfn.TEXTBEFORE(E1282," ")</f>
        <v>PROWASTE-rt7165</v>
      </c>
      <c r="G1282" s="1">
        <f t="shared" ref="G1282:G1345" si="61">_xlfn.NUMBERVALUE(SUBSTITUTE(_xlfn.TEXTBEFORE(_xlfn.TEXTAFTER(E1282," ")," ",-1)," ",""))</f>
        <v>0</v>
      </c>
      <c r="H1282" s="1">
        <f t="shared" ref="H1282:H1345" si="62">_xlfn.NUMBERVALUE(_xlfn.TEXTAFTER(E1282," ",-1))</f>
        <v>0</v>
      </c>
      <c r="I1282" s="1" t="b">
        <f>OR(LEFT(Table2[[#This Row],[rxn]],4)="RXN-",Table2[[#This Row],[rxn]]="BIOSYN-BIODILAERO")</f>
        <v>0</v>
      </c>
      <c r="J1282" s="1" t="str">
        <f>IF(Table2[[#This Row],[In GSM?]],_xlfn.TEXTAFTER(Table2[[#This Row],[rxn]],"RXN-",,,,"BIOMASS_RT_CLIM"),"")</f>
        <v/>
      </c>
      <c r="K1282" s="1" t="str">
        <f>IF(Table2[[#This Row],[In GSM?]],_xlfn.TEXTBEFORE(SUBSTITUTE(Table2[[#This Row],[rxn name]],"_REV-","_FWD-"),"_FWD-",,,,Table2[[#This Row],[rxn name]]),"")</f>
        <v/>
      </c>
      <c r="L1282" s="1" t="str">
        <f>IF(Table2[[#This Row],[In GSM?]],_xlfn.TEXTBEFORE(_xlfn.TEXTAFTER(Table2[[#This Row],[rxn name]],Table2[[#This Row],[b4 FWD/REV]]&amp;"_",,,,"FWD"),"-",,,,"FWD"),"")</f>
        <v/>
      </c>
      <c r="M1282" s="1" t="str" cm="1">
        <f t="array" ref="M1282">IF(Table2[[#This Row],[In GSM?]],_xlfn.SWITCH(Table2[[#This Row],[dir]],"FWD",Table2[[#This Row],[max]],"REV",-Table2[[#This Row],[min]])/1000,"")</f>
        <v/>
      </c>
      <c r="N1282" s="1" t="str" cm="1">
        <f t="array" ref="N1282">IF(Table2[[#This Row],[In GSM?]],_xlfn.SWITCH(Table2[[#This Row],[dir]],"FWD",Table2[[#This Row],[min]],"REV",-Table2[[#This Row],[max]])/1000,"")</f>
        <v/>
      </c>
    </row>
    <row r="1283" spans="1:14" ht="17" x14ac:dyDescent="0.25">
      <c r="A1283" t="s">
        <v>2384</v>
      </c>
      <c r="B1283">
        <v>0</v>
      </c>
      <c r="C1283">
        <v>78.866157543806196</v>
      </c>
      <c r="E1283" s="1" t="s">
        <v>1038</v>
      </c>
      <c r="F1283" s="1" t="str">
        <f t="shared" si="60"/>
        <v>PROWASTE-rt7177_c</v>
      </c>
      <c r="G1283" s="1">
        <f t="shared" si="61"/>
        <v>0</v>
      </c>
      <c r="H1283" s="1">
        <f t="shared" si="62"/>
        <v>0</v>
      </c>
      <c r="I1283" s="1" t="b">
        <f>OR(LEFT(Table2[[#This Row],[rxn]],4)="RXN-",Table2[[#This Row],[rxn]]="BIOSYN-BIODILAERO")</f>
        <v>0</v>
      </c>
      <c r="J1283" s="1" t="str">
        <f>IF(Table2[[#This Row],[In GSM?]],_xlfn.TEXTAFTER(Table2[[#This Row],[rxn]],"RXN-",,,,"BIOMASS_RT_CLIM"),"")</f>
        <v/>
      </c>
      <c r="K1283" s="1" t="str">
        <f>IF(Table2[[#This Row],[In GSM?]],_xlfn.TEXTBEFORE(SUBSTITUTE(Table2[[#This Row],[rxn name]],"_REV-","_FWD-"),"_FWD-",,,,Table2[[#This Row],[rxn name]]),"")</f>
        <v/>
      </c>
      <c r="L1283" s="1" t="str">
        <f>IF(Table2[[#This Row],[In GSM?]],_xlfn.TEXTBEFORE(_xlfn.TEXTAFTER(Table2[[#This Row],[rxn name]],Table2[[#This Row],[b4 FWD/REV]]&amp;"_",,,,"FWD"),"-",,,,"FWD"),"")</f>
        <v/>
      </c>
      <c r="M1283" s="1" t="str" cm="1">
        <f t="array" ref="M1283">IF(Table2[[#This Row],[In GSM?]],_xlfn.SWITCH(Table2[[#This Row],[dir]],"FWD",Table2[[#This Row],[max]],"REV",-Table2[[#This Row],[min]])/1000,"")</f>
        <v/>
      </c>
      <c r="N1283" s="1" t="str" cm="1">
        <f t="array" ref="N1283">IF(Table2[[#This Row],[In GSM?]],_xlfn.SWITCH(Table2[[#This Row],[dir]],"FWD",Table2[[#This Row],[min]],"REV",-Table2[[#This Row],[max]])/1000,"")</f>
        <v/>
      </c>
    </row>
    <row r="1284" spans="1:14" ht="17" x14ac:dyDescent="0.25">
      <c r="A1284" t="s">
        <v>2385</v>
      </c>
      <c r="B1284">
        <v>0</v>
      </c>
      <c r="C1284">
        <v>78.866157543806594</v>
      </c>
      <c r="E1284" s="1" t="s">
        <v>1039</v>
      </c>
      <c r="F1284" s="1" t="str">
        <f t="shared" si="60"/>
        <v>PROWASTE-rt7177_en</v>
      </c>
      <c r="G1284" s="1">
        <f t="shared" si="61"/>
        <v>0</v>
      </c>
      <c r="H1284" s="1">
        <f t="shared" si="62"/>
        <v>0</v>
      </c>
      <c r="I1284" s="1" t="b">
        <f>OR(LEFT(Table2[[#This Row],[rxn]],4)="RXN-",Table2[[#This Row],[rxn]]="BIOSYN-BIODILAERO")</f>
        <v>0</v>
      </c>
      <c r="J1284" s="1" t="str">
        <f>IF(Table2[[#This Row],[In GSM?]],_xlfn.TEXTAFTER(Table2[[#This Row],[rxn]],"RXN-",,,,"BIOMASS_RT_CLIM"),"")</f>
        <v/>
      </c>
      <c r="K1284" s="1" t="str">
        <f>IF(Table2[[#This Row],[In GSM?]],_xlfn.TEXTBEFORE(SUBSTITUTE(Table2[[#This Row],[rxn name]],"_REV-","_FWD-"),"_FWD-",,,,Table2[[#This Row],[rxn name]]),"")</f>
        <v/>
      </c>
      <c r="L1284" s="1" t="str">
        <f>IF(Table2[[#This Row],[In GSM?]],_xlfn.TEXTBEFORE(_xlfn.TEXTAFTER(Table2[[#This Row],[rxn name]],Table2[[#This Row],[b4 FWD/REV]]&amp;"_",,,,"FWD"),"-",,,,"FWD"),"")</f>
        <v/>
      </c>
      <c r="M1284" s="1" t="str" cm="1">
        <f t="array" ref="M1284">IF(Table2[[#This Row],[In GSM?]],_xlfn.SWITCH(Table2[[#This Row],[dir]],"FWD",Table2[[#This Row],[max]],"REV",-Table2[[#This Row],[min]])/1000,"")</f>
        <v/>
      </c>
      <c r="N1284" s="1" t="str" cm="1">
        <f t="array" ref="N1284">IF(Table2[[#This Row],[In GSM?]],_xlfn.SWITCH(Table2[[#This Row],[dir]],"FWD",Table2[[#This Row],[min]],"REV",-Table2[[#This Row],[max]])/1000,"")</f>
        <v/>
      </c>
    </row>
    <row r="1285" spans="1:14" ht="17" x14ac:dyDescent="0.25">
      <c r="A1285" t="s">
        <v>2386</v>
      </c>
      <c r="B1285">
        <v>0</v>
      </c>
      <c r="C1285">
        <v>78.866157543806196</v>
      </c>
      <c r="E1285" s="1" t="s">
        <v>1040</v>
      </c>
      <c r="F1285" s="1" t="str">
        <f t="shared" si="60"/>
        <v>PROWASTE-rt7188</v>
      </c>
      <c r="G1285" s="1">
        <f t="shared" si="61"/>
        <v>0</v>
      </c>
      <c r="H1285" s="1">
        <f t="shared" si="62"/>
        <v>0</v>
      </c>
      <c r="I1285" s="1" t="b">
        <f>OR(LEFT(Table2[[#This Row],[rxn]],4)="RXN-",Table2[[#This Row],[rxn]]="BIOSYN-BIODILAERO")</f>
        <v>0</v>
      </c>
      <c r="J1285" s="1" t="str">
        <f>IF(Table2[[#This Row],[In GSM?]],_xlfn.TEXTAFTER(Table2[[#This Row],[rxn]],"RXN-",,,,"BIOMASS_RT_CLIM"),"")</f>
        <v/>
      </c>
      <c r="K1285" s="1" t="str">
        <f>IF(Table2[[#This Row],[In GSM?]],_xlfn.TEXTBEFORE(SUBSTITUTE(Table2[[#This Row],[rxn name]],"_REV-","_FWD-"),"_FWD-",,,,Table2[[#This Row],[rxn name]]),"")</f>
        <v/>
      </c>
      <c r="L1285" s="1" t="str">
        <f>IF(Table2[[#This Row],[In GSM?]],_xlfn.TEXTBEFORE(_xlfn.TEXTAFTER(Table2[[#This Row],[rxn name]],Table2[[#This Row],[b4 FWD/REV]]&amp;"_",,,,"FWD"),"-",,,,"FWD"),"")</f>
        <v/>
      </c>
      <c r="M1285" s="1" t="str" cm="1">
        <f t="array" ref="M1285">IF(Table2[[#This Row],[In GSM?]],_xlfn.SWITCH(Table2[[#This Row],[dir]],"FWD",Table2[[#This Row],[max]],"REV",-Table2[[#This Row],[min]])/1000,"")</f>
        <v/>
      </c>
      <c r="N1285" s="1" t="str" cm="1">
        <f t="array" ref="N1285">IF(Table2[[#This Row],[In GSM?]],_xlfn.SWITCH(Table2[[#This Row],[dir]],"FWD",Table2[[#This Row],[min]],"REV",-Table2[[#This Row],[max]])/1000,"")</f>
        <v/>
      </c>
    </row>
    <row r="1286" spans="1:14" ht="17" x14ac:dyDescent="0.25">
      <c r="A1286" t="s">
        <v>2387</v>
      </c>
      <c r="B1286">
        <v>0</v>
      </c>
      <c r="C1286">
        <v>0</v>
      </c>
      <c r="E1286" s="1" t="s">
        <v>1041</v>
      </c>
      <c r="F1286" s="1" t="str">
        <f t="shared" si="60"/>
        <v>PROWASTE-rt7201</v>
      </c>
      <c r="G1286" s="1">
        <f t="shared" si="61"/>
        <v>0</v>
      </c>
      <c r="H1286" s="1">
        <f t="shared" si="62"/>
        <v>0</v>
      </c>
      <c r="I1286" s="1" t="b">
        <f>OR(LEFT(Table2[[#This Row],[rxn]],4)="RXN-",Table2[[#This Row],[rxn]]="BIOSYN-BIODILAERO")</f>
        <v>0</v>
      </c>
      <c r="J1286" s="1" t="str">
        <f>IF(Table2[[#This Row],[In GSM?]],_xlfn.TEXTAFTER(Table2[[#This Row],[rxn]],"RXN-",,,,"BIOMASS_RT_CLIM"),"")</f>
        <v/>
      </c>
      <c r="K1286" s="1" t="str">
        <f>IF(Table2[[#This Row],[In GSM?]],_xlfn.TEXTBEFORE(SUBSTITUTE(Table2[[#This Row],[rxn name]],"_REV-","_FWD-"),"_FWD-",,,,Table2[[#This Row],[rxn name]]),"")</f>
        <v/>
      </c>
      <c r="L1286" s="1" t="str">
        <f>IF(Table2[[#This Row],[In GSM?]],_xlfn.TEXTBEFORE(_xlfn.TEXTAFTER(Table2[[#This Row],[rxn name]],Table2[[#This Row],[b4 FWD/REV]]&amp;"_",,,,"FWD"),"-",,,,"FWD"),"")</f>
        <v/>
      </c>
      <c r="M1286" s="1" t="str" cm="1">
        <f t="array" ref="M1286">IF(Table2[[#This Row],[In GSM?]],_xlfn.SWITCH(Table2[[#This Row],[dir]],"FWD",Table2[[#This Row],[max]],"REV",-Table2[[#This Row],[min]])/1000,"")</f>
        <v/>
      </c>
      <c r="N1286" s="1" t="str" cm="1">
        <f t="array" ref="N1286">IF(Table2[[#This Row],[In GSM?]],_xlfn.SWITCH(Table2[[#This Row],[dir]],"FWD",Table2[[#This Row],[min]],"REV",-Table2[[#This Row],[max]])/1000,"")</f>
        <v/>
      </c>
    </row>
    <row r="1287" spans="1:14" ht="17" x14ac:dyDescent="0.25">
      <c r="A1287" t="s">
        <v>2388</v>
      </c>
      <c r="B1287">
        <v>0</v>
      </c>
      <c r="C1287">
        <v>0</v>
      </c>
      <c r="E1287" s="1" t="s">
        <v>1042</v>
      </c>
      <c r="F1287" s="1" t="str">
        <f t="shared" si="60"/>
        <v>PROWASTE-rt7207_l</v>
      </c>
      <c r="G1287" s="1">
        <f t="shared" si="61"/>
        <v>0</v>
      </c>
      <c r="H1287" s="1">
        <f t="shared" si="62"/>
        <v>0</v>
      </c>
      <c r="I1287" s="1" t="b">
        <f>OR(LEFT(Table2[[#This Row],[rxn]],4)="RXN-",Table2[[#This Row],[rxn]]="BIOSYN-BIODILAERO")</f>
        <v>0</v>
      </c>
      <c r="J1287" s="1" t="str">
        <f>IF(Table2[[#This Row],[In GSM?]],_xlfn.TEXTAFTER(Table2[[#This Row],[rxn]],"RXN-",,,,"BIOMASS_RT_CLIM"),"")</f>
        <v/>
      </c>
      <c r="K1287" s="1" t="str">
        <f>IF(Table2[[#This Row],[In GSM?]],_xlfn.TEXTBEFORE(SUBSTITUTE(Table2[[#This Row],[rxn name]],"_REV-","_FWD-"),"_FWD-",,,,Table2[[#This Row],[rxn name]]),"")</f>
        <v/>
      </c>
      <c r="L1287" s="1" t="str">
        <f>IF(Table2[[#This Row],[In GSM?]],_xlfn.TEXTBEFORE(_xlfn.TEXTAFTER(Table2[[#This Row],[rxn name]],Table2[[#This Row],[b4 FWD/REV]]&amp;"_",,,,"FWD"),"-",,,,"FWD"),"")</f>
        <v/>
      </c>
      <c r="M1287" s="1" t="str" cm="1">
        <f t="array" ref="M1287">IF(Table2[[#This Row],[In GSM?]],_xlfn.SWITCH(Table2[[#This Row],[dir]],"FWD",Table2[[#This Row],[max]],"REV",-Table2[[#This Row],[min]])/1000,"")</f>
        <v/>
      </c>
      <c r="N1287" s="1" t="str" cm="1">
        <f t="array" ref="N1287">IF(Table2[[#This Row],[In GSM?]],_xlfn.SWITCH(Table2[[#This Row],[dir]],"FWD",Table2[[#This Row],[min]],"REV",-Table2[[#This Row],[max]])/1000,"")</f>
        <v/>
      </c>
    </row>
    <row r="1288" spans="1:14" ht="17" x14ac:dyDescent="0.25">
      <c r="A1288" t="s">
        <v>2389</v>
      </c>
      <c r="B1288">
        <v>0</v>
      </c>
      <c r="C1288">
        <v>0</v>
      </c>
      <c r="E1288" s="1" t="s">
        <v>1043</v>
      </c>
      <c r="F1288" s="1" t="str">
        <f t="shared" si="60"/>
        <v>PROWASTE-rt7207_m</v>
      </c>
      <c r="G1288" s="1">
        <f t="shared" si="61"/>
        <v>0</v>
      </c>
      <c r="H1288" s="1">
        <f t="shared" si="62"/>
        <v>0</v>
      </c>
      <c r="I1288" s="1" t="b">
        <f>OR(LEFT(Table2[[#This Row],[rxn]],4)="RXN-",Table2[[#This Row],[rxn]]="BIOSYN-BIODILAERO")</f>
        <v>0</v>
      </c>
      <c r="J1288" s="1" t="str">
        <f>IF(Table2[[#This Row],[In GSM?]],_xlfn.TEXTAFTER(Table2[[#This Row],[rxn]],"RXN-",,,,"BIOMASS_RT_CLIM"),"")</f>
        <v/>
      </c>
      <c r="K1288" s="1" t="str">
        <f>IF(Table2[[#This Row],[In GSM?]],_xlfn.TEXTBEFORE(SUBSTITUTE(Table2[[#This Row],[rxn name]],"_REV-","_FWD-"),"_FWD-",,,,Table2[[#This Row],[rxn name]]),"")</f>
        <v/>
      </c>
      <c r="L1288" s="1" t="str">
        <f>IF(Table2[[#This Row],[In GSM?]],_xlfn.TEXTBEFORE(_xlfn.TEXTAFTER(Table2[[#This Row],[rxn name]],Table2[[#This Row],[b4 FWD/REV]]&amp;"_",,,,"FWD"),"-",,,,"FWD"),"")</f>
        <v/>
      </c>
      <c r="M1288" s="1" t="str" cm="1">
        <f t="array" ref="M1288">IF(Table2[[#This Row],[In GSM?]],_xlfn.SWITCH(Table2[[#This Row],[dir]],"FWD",Table2[[#This Row],[max]],"REV",-Table2[[#This Row],[min]])/1000,"")</f>
        <v/>
      </c>
      <c r="N1288" s="1" t="str" cm="1">
        <f t="array" ref="N1288">IF(Table2[[#This Row],[In GSM?]],_xlfn.SWITCH(Table2[[#This Row],[dir]],"FWD",Table2[[#This Row],[min]],"REV",-Table2[[#This Row],[max]])/1000,"")</f>
        <v/>
      </c>
    </row>
    <row r="1289" spans="1:14" ht="17" x14ac:dyDescent="0.25">
      <c r="A1289" t="s">
        <v>2390</v>
      </c>
      <c r="B1289">
        <v>0</v>
      </c>
      <c r="C1289">
        <v>0</v>
      </c>
      <c r="E1289" s="1" t="s">
        <v>1044</v>
      </c>
      <c r="F1289" s="1" t="str">
        <f t="shared" si="60"/>
        <v>PROWASTE-rt7207_rm</v>
      </c>
      <c r="G1289" s="1">
        <f t="shared" si="61"/>
        <v>0</v>
      </c>
      <c r="H1289" s="1">
        <f t="shared" si="62"/>
        <v>0</v>
      </c>
      <c r="I1289" s="1" t="b">
        <f>OR(LEFT(Table2[[#This Row],[rxn]],4)="RXN-",Table2[[#This Row],[rxn]]="BIOSYN-BIODILAERO")</f>
        <v>0</v>
      </c>
      <c r="J1289" s="1" t="str">
        <f>IF(Table2[[#This Row],[In GSM?]],_xlfn.TEXTAFTER(Table2[[#This Row],[rxn]],"RXN-",,,,"BIOMASS_RT_CLIM"),"")</f>
        <v/>
      </c>
      <c r="K1289" s="1" t="str">
        <f>IF(Table2[[#This Row],[In GSM?]],_xlfn.TEXTBEFORE(SUBSTITUTE(Table2[[#This Row],[rxn name]],"_REV-","_FWD-"),"_FWD-",,,,Table2[[#This Row],[rxn name]]),"")</f>
        <v/>
      </c>
      <c r="L1289" s="1" t="str">
        <f>IF(Table2[[#This Row],[In GSM?]],_xlfn.TEXTBEFORE(_xlfn.TEXTAFTER(Table2[[#This Row],[rxn name]],Table2[[#This Row],[b4 FWD/REV]]&amp;"_",,,,"FWD"),"-",,,,"FWD"),"")</f>
        <v/>
      </c>
      <c r="M1289" s="1" t="str" cm="1">
        <f t="array" ref="M1289">IF(Table2[[#This Row],[In GSM?]],_xlfn.SWITCH(Table2[[#This Row],[dir]],"FWD",Table2[[#This Row],[max]],"REV",-Table2[[#This Row],[min]])/1000,"")</f>
        <v/>
      </c>
      <c r="N1289" s="1" t="str" cm="1">
        <f t="array" ref="N1289">IF(Table2[[#This Row],[In GSM?]],_xlfn.SWITCH(Table2[[#This Row],[dir]],"FWD",Table2[[#This Row],[min]],"REV",-Table2[[#This Row],[max]])/1000,"")</f>
        <v/>
      </c>
    </row>
    <row r="1290" spans="1:14" ht="17" x14ac:dyDescent="0.25">
      <c r="A1290" t="s">
        <v>2391</v>
      </c>
      <c r="B1290">
        <v>0</v>
      </c>
      <c r="C1290">
        <v>1.47874606837307</v>
      </c>
      <c r="E1290" s="1" t="s">
        <v>1045</v>
      </c>
      <c r="F1290" s="1" t="str">
        <f t="shared" si="60"/>
        <v>PROWASTE-rt7216</v>
      </c>
      <c r="G1290" s="1">
        <f t="shared" si="61"/>
        <v>0</v>
      </c>
      <c r="H1290" s="1">
        <f t="shared" si="62"/>
        <v>0</v>
      </c>
      <c r="I1290" s="1" t="b">
        <f>OR(LEFT(Table2[[#This Row],[rxn]],4)="RXN-",Table2[[#This Row],[rxn]]="BIOSYN-BIODILAERO")</f>
        <v>0</v>
      </c>
      <c r="J1290" s="1" t="str">
        <f>IF(Table2[[#This Row],[In GSM?]],_xlfn.TEXTAFTER(Table2[[#This Row],[rxn]],"RXN-",,,,"BIOMASS_RT_CLIM"),"")</f>
        <v/>
      </c>
      <c r="K1290" s="1" t="str">
        <f>IF(Table2[[#This Row],[In GSM?]],_xlfn.TEXTBEFORE(SUBSTITUTE(Table2[[#This Row],[rxn name]],"_REV-","_FWD-"),"_FWD-",,,,Table2[[#This Row],[rxn name]]),"")</f>
        <v/>
      </c>
      <c r="L1290" s="1" t="str">
        <f>IF(Table2[[#This Row],[In GSM?]],_xlfn.TEXTBEFORE(_xlfn.TEXTAFTER(Table2[[#This Row],[rxn name]],Table2[[#This Row],[b4 FWD/REV]]&amp;"_",,,,"FWD"),"-",,,,"FWD"),"")</f>
        <v/>
      </c>
      <c r="M1290" s="1" t="str" cm="1">
        <f t="array" ref="M1290">IF(Table2[[#This Row],[In GSM?]],_xlfn.SWITCH(Table2[[#This Row],[dir]],"FWD",Table2[[#This Row],[max]],"REV",-Table2[[#This Row],[min]])/1000,"")</f>
        <v/>
      </c>
      <c r="N1290" s="1" t="str" cm="1">
        <f t="array" ref="N1290">IF(Table2[[#This Row],[In GSM?]],_xlfn.SWITCH(Table2[[#This Row],[dir]],"FWD",Table2[[#This Row],[min]],"REV",-Table2[[#This Row],[max]])/1000,"")</f>
        <v/>
      </c>
    </row>
    <row r="1291" spans="1:14" ht="17" x14ac:dyDescent="0.25">
      <c r="A1291" t="s">
        <v>2392</v>
      </c>
      <c r="B1291">
        <v>0</v>
      </c>
      <c r="C1291">
        <v>3.8359710367732101</v>
      </c>
      <c r="E1291" s="1" t="s">
        <v>1046</v>
      </c>
      <c r="F1291" s="1" t="str">
        <f t="shared" si="60"/>
        <v>PROWASTE-rt7217</v>
      </c>
      <c r="G1291" s="1">
        <f t="shared" si="61"/>
        <v>0</v>
      </c>
      <c r="H1291" s="1">
        <f t="shared" si="62"/>
        <v>0</v>
      </c>
      <c r="I1291" s="1" t="b">
        <f>OR(LEFT(Table2[[#This Row],[rxn]],4)="RXN-",Table2[[#This Row],[rxn]]="BIOSYN-BIODILAERO")</f>
        <v>0</v>
      </c>
      <c r="J1291" s="1" t="str">
        <f>IF(Table2[[#This Row],[In GSM?]],_xlfn.TEXTAFTER(Table2[[#This Row],[rxn]],"RXN-",,,,"BIOMASS_RT_CLIM"),"")</f>
        <v/>
      </c>
      <c r="K1291" s="1" t="str">
        <f>IF(Table2[[#This Row],[In GSM?]],_xlfn.TEXTBEFORE(SUBSTITUTE(Table2[[#This Row],[rxn name]],"_REV-","_FWD-"),"_FWD-",,,,Table2[[#This Row],[rxn name]]),"")</f>
        <v/>
      </c>
      <c r="L1291" s="1" t="str">
        <f>IF(Table2[[#This Row],[In GSM?]],_xlfn.TEXTBEFORE(_xlfn.TEXTAFTER(Table2[[#This Row],[rxn name]],Table2[[#This Row],[b4 FWD/REV]]&amp;"_",,,,"FWD"),"-",,,,"FWD"),"")</f>
        <v/>
      </c>
      <c r="M1291" s="1" t="str" cm="1">
        <f t="array" ref="M1291">IF(Table2[[#This Row],[In GSM?]],_xlfn.SWITCH(Table2[[#This Row],[dir]],"FWD",Table2[[#This Row],[max]],"REV",-Table2[[#This Row],[min]])/1000,"")</f>
        <v/>
      </c>
      <c r="N1291" s="1" t="str" cm="1">
        <f t="array" ref="N1291">IF(Table2[[#This Row],[In GSM?]],_xlfn.SWITCH(Table2[[#This Row],[dir]],"FWD",Table2[[#This Row],[min]],"REV",-Table2[[#This Row],[max]])/1000,"")</f>
        <v/>
      </c>
    </row>
    <row r="1292" spans="1:14" ht="17" x14ac:dyDescent="0.25">
      <c r="A1292" t="s">
        <v>2393</v>
      </c>
      <c r="B1292">
        <v>0</v>
      </c>
      <c r="C1292">
        <v>0</v>
      </c>
      <c r="E1292" s="1" t="s">
        <v>1047</v>
      </c>
      <c r="F1292" s="1" t="str">
        <f t="shared" si="60"/>
        <v>PROWASTE-rt7221</v>
      </c>
      <c r="G1292" s="1">
        <f t="shared" si="61"/>
        <v>0</v>
      </c>
      <c r="H1292" s="1">
        <f t="shared" si="62"/>
        <v>0</v>
      </c>
      <c r="I1292" s="1" t="b">
        <f>OR(LEFT(Table2[[#This Row],[rxn]],4)="RXN-",Table2[[#This Row],[rxn]]="BIOSYN-BIODILAERO")</f>
        <v>0</v>
      </c>
      <c r="J1292" s="1" t="str">
        <f>IF(Table2[[#This Row],[In GSM?]],_xlfn.TEXTAFTER(Table2[[#This Row],[rxn]],"RXN-",,,,"BIOMASS_RT_CLIM"),"")</f>
        <v/>
      </c>
      <c r="K1292" s="1" t="str">
        <f>IF(Table2[[#This Row],[In GSM?]],_xlfn.TEXTBEFORE(SUBSTITUTE(Table2[[#This Row],[rxn name]],"_REV-","_FWD-"),"_FWD-",,,,Table2[[#This Row],[rxn name]]),"")</f>
        <v/>
      </c>
      <c r="L1292" s="1" t="str">
        <f>IF(Table2[[#This Row],[In GSM?]],_xlfn.TEXTBEFORE(_xlfn.TEXTAFTER(Table2[[#This Row],[rxn name]],Table2[[#This Row],[b4 FWD/REV]]&amp;"_",,,,"FWD"),"-",,,,"FWD"),"")</f>
        <v/>
      </c>
      <c r="M1292" s="1" t="str" cm="1">
        <f t="array" ref="M1292">IF(Table2[[#This Row],[In GSM?]],_xlfn.SWITCH(Table2[[#This Row],[dir]],"FWD",Table2[[#This Row],[max]],"REV",-Table2[[#This Row],[min]])/1000,"")</f>
        <v/>
      </c>
      <c r="N1292" s="1" t="str" cm="1">
        <f t="array" ref="N1292">IF(Table2[[#This Row],[In GSM?]],_xlfn.SWITCH(Table2[[#This Row],[dir]],"FWD",Table2[[#This Row],[min]],"REV",-Table2[[#This Row],[max]])/1000,"")</f>
        <v/>
      </c>
    </row>
    <row r="1293" spans="1:14" ht="17" x14ac:dyDescent="0.25">
      <c r="A1293" t="s">
        <v>2394</v>
      </c>
      <c r="B1293">
        <v>0</v>
      </c>
      <c r="C1293">
        <v>1.47874606837305</v>
      </c>
      <c r="E1293" s="1" t="s">
        <v>1048</v>
      </c>
      <c r="F1293" s="1" t="str">
        <f t="shared" si="60"/>
        <v>PROWASTE-rt7226</v>
      </c>
      <c r="G1293" s="1">
        <f t="shared" si="61"/>
        <v>0</v>
      </c>
      <c r="H1293" s="1">
        <f t="shared" si="62"/>
        <v>0</v>
      </c>
      <c r="I1293" s="1" t="b">
        <f>OR(LEFT(Table2[[#This Row],[rxn]],4)="RXN-",Table2[[#This Row],[rxn]]="BIOSYN-BIODILAERO")</f>
        <v>0</v>
      </c>
      <c r="J1293" s="1" t="str">
        <f>IF(Table2[[#This Row],[In GSM?]],_xlfn.TEXTAFTER(Table2[[#This Row],[rxn]],"RXN-",,,,"BIOMASS_RT_CLIM"),"")</f>
        <v/>
      </c>
      <c r="K1293" s="1" t="str">
        <f>IF(Table2[[#This Row],[In GSM?]],_xlfn.TEXTBEFORE(SUBSTITUTE(Table2[[#This Row],[rxn name]],"_REV-","_FWD-"),"_FWD-",,,,Table2[[#This Row],[rxn name]]),"")</f>
        <v/>
      </c>
      <c r="L1293" s="1" t="str">
        <f>IF(Table2[[#This Row],[In GSM?]],_xlfn.TEXTBEFORE(_xlfn.TEXTAFTER(Table2[[#This Row],[rxn name]],Table2[[#This Row],[b4 FWD/REV]]&amp;"_",,,,"FWD"),"-",,,,"FWD"),"")</f>
        <v/>
      </c>
      <c r="M1293" s="1" t="str" cm="1">
        <f t="array" ref="M1293">IF(Table2[[#This Row],[In GSM?]],_xlfn.SWITCH(Table2[[#This Row],[dir]],"FWD",Table2[[#This Row],[max]],"REV",-Table2[[#This Row],[min]])/1000,"")</f>
        <v/>
      </c>
      <c r="N1293" s="1" t="str" cm="1">
        <f t="array" ref="N1293">IF(Table2[[#This Row],[In GSM?]],_xlfn.SWITCH(Table2[[#This Row],[dir]],"FWD",Table2[[#This Row],[min]],"REV",-Table2[[#This Row],[max]])/1000,"")</f>
        <v/>
      </c>
    </row>
    <row r="1294" spans="1:14" ht="17" x14ac:dyDescent="0.25">
      <c r="A1294" t="s">
        <v>2395</v>
      </c>
      <c r="B1294">
        <v>0</v>
      </c>
      <c r="C1294">
        <v>3.8359710367731599</v>
      </c>
      <c r="E1294" s="1" t="s">
        <v>1049</v>
      </c>
      <c r="F1294" s="1" t="str">
        <f t="shared" si="60"/>
        <v>PROWASTE-rt7263_c</v>
      </c>
      <c r="G1294" s="1">
        <f t="shared" si="61"/>
        <v>0</v>
      </c>
      <c r="H1294" s="1">
        <f t="shared" si="62"/>
        <v>0</v>
      </c>
      <c r="I1294" s="1" t="b">
        <f>OR(LEFT(Table2[[#This Row],[rxn]],4)="RXN-",Table2[[#This Row],[rxn]]="BIOSYN-BIODILAERO")</f>
        <v>0</v>
      </c>
      <c r="J1294" s="1" t="str">
        <f>IF(Table2[[#This Row],[In GSM?]],_xlfn.TEXTAFTER(Table2[[#This Row],[rxn]],"RXN-",,,,"BIOMASS_RT_CLIM"),"")</f>
        <v/>
      </c>
      <c r="K1294" s="1" t="str">
        <f>IF(Table2[[#This Row],[In GSM?]],_xlfn.TEXTBEFORE(SUBSTITUTE(Table2[[#This Row],[rxn name]],"_REV-","_FWD-"),"_FWD-",,,,Table2[[#This Row],[rxn name]]),"")</f>
        <v/>
      </c>
      <c r="L1294" s="1" t="str">
        <f>IF(Table2[[#This Row],[In GSM?]],_xlfn.TEXTBEFORE(_xlfn.TEXTAFTER(Table2[[#This Row],[rxn name]],Table2[[#This Row],[b4 FWD/REV]]&amp;"_",,,,"FWD"),"-",,,,"FWD"),"")</f>
        <v/>
      </c>
      <c r="M1294" s="1" t="str" cm="1">
        <f t="array" ref="M1294">IF(Table2[[#This Row],[In GSM?]],_xlfn.SWITCH(Table2[[#This Row],[dir]],"FWD",Table2[[#This Row],[max]],"REV",-Table2[[#This Row],[min]])/1000,"")</f>
        <v/>
      </c>
      <c r="N1294" s="1" t="str" cm="1">
        <f t="array" ref="N1294">IF(Table2[[#This Row],[In GSM?]],_xlfn.SWITCH(Table2[[#This Row],[dir]],"FWD",Table2[[#This Row],[min]],"REV",-Table2[[#This Row],[max]])/1000,"")</f>
        <v/>
      </c>
    </row>
    <row r="1295" spans="1:14" ht="17" x14ac:dyDescent="0.25">
      <c r="A1295" t="s">
        <v>2396</v>
      </c>
      <c r="B1295">
        <v>0</v>
      </c>
      <c r="C1295">
        <v>0</v>
      </c>
      <c r="E1295" s="1" t="s">
        <v>1050</v>
      </c>
      <c r="F1295" s="1" t="str">
        <f t="shared" si="60"/>
        <v>PROWASTE-rt7263_x</v>
      </c>
      <c r="G1295" s="1">
        <f t="shared" si="61"/>
        <v>0</v>
      </c>
      <c r="H1295" s="1">
        <f t="shared" si="62"/>
        <v>0</v>
      </c>
      <c r="I1295" s="1" t="b">
        <f>OR(LEFT(Table2[[#This Row],[rxn]],4)="RXN-",Table2[[#This Row],[rxn]]="BIOSYN-BIODILAERO")</f>
        <v>0</v>
      </c>
      <c r="J1295" s="1" t="str">
        <f>IF(Table2[[#This Row],[In GSM?]],_xlfn.TEXTAFTER(Table2[[#This Row],[rxn]],"RXN-",,,,"BIOMASS_RT_CLIM"),"")</f>
        <v/>
      </c>
      <c r="K1295" s="1" t="str">
        <f>IF(Table2[[#This Row],[In GSM?]],_xlfn.TEXTBEFORE(SUBSTITUTE(Table2[[#This Row],[rxn name]],"_REV-","_FWD-"),"_FWD-",,,,Table2[[#This Row],[rxn name]]),"")</f>
        <v/>
      </c>
      <c r="L1295" s="1" t="str">
        <f>IF(Table2[[#This Row],[In GSM?]],_xlfn.TEXTBEFORE(_xlfn.TEXTAFTER(Table2[[#This Row],[rxn name]],Table2[[#This Row],[b4 FWD/REV]]&amp;"_",,,,"FWD"),"-",,,,"FWD"),"")</f>
        <v/>
      </c>
      <c r="M1295" s="1" t="str" cm="1">
        <f t="array" ref="M1295">IF(Table2[[#This Row],[In GSM?]],_xlfn.SWITCH(Table2[[#This Row],[dir]],"FWD",Table2[[#This Row],[max]],"REV",-Table2[[#This Row],[min]])/1000,"")</f>
        <v/>
      </c>
      <c r="N1295" s="1" t="str" cm="1">
        <f t="array" ref="N1295">IF(Table2[[#This Row],[In GSM?]],_xlfn.SWITCH(Table2[[#This Row],[dir]],"FWD",Table2[[#This Row],[min]],"REV",-Table2[[#This Row],[max]])/1000,"")</f>
        <v/>
      </c>
    </row>
    <row r="1296" spans="1:14" ht="17" x14ac:dyDescent="0.25">
      <c r="A1296" t="s">
        <v>2397</v>
      </c>
      <c r="B1296">
        <v>0</v>
      </c>
      <c r="C1296">
        <v>52.577438362537002</v>
      </c>
      <c r="E1296" s="1" t="s">
        <v>1051</v>
      </c>
      <c r="F1296" s="1" t="str">
        <f t="shared" si="60"/>
        <v>PROWASTE-rt7285</v>
      </c>
      <c r="G1296" s="1">
        <f t="shared" si="61"/>
        <v>0</v>
      </c>
      <c r="H1296" s="1">
        <f t="shared" si="62"/>
        <v>0</v>
      </c>
      <c r="I1296" s="1" t="b">
        <f>OR(LEFT(Table2[[#This Row],[rxn]],4)="RXN-",Table2[[#This Row],[rxn]]="BIOSYN-BIODILAERO")</f>
        <v>0</v>
      </c>
      <c r="J1296" s="1" t="str">
        <f>IF(Table2[[#This Row],[In GSM?]],_xlfn.TEXTAFTER(Table2[[#This Row],[rxn]],"RXN-",,,,"BIOMASS_RT_CLIM"),"")</f>
        <v/>
      </c>
      <c r="K1296" s="1" t="str">
        <f>IF(Table2[[#This Row],[In GSM?]],_xlfn.TEXTBEFORE(SUBSTITUTE(Table2[[#This Row],[rxn name]],"_REV-","_FWD-"),"_FWD-",,,,Table2[[#This Row],[rxn name]]),"")</f>
        <v/>
      </c>
      <c r="L1296" s="1" t="str">
        <f>IF(Table2[[#This Row],[In GSM?]],_xlfn.TEXTBEFORE(_xlfn.TEXTAFTER(Table2[[#This Row],[rxn name]],Table2[[#This Row],[b4 FWD/REV]]&amp;"_",,,,"FWD"),"-",,,,"FWD"),"")</f>
        <v/>
      </c>
      <c r="M1296" s="1" t="str" cm="1">
        <f t="array" ref="M1296">IF(Table2[[#This Row],[In GSM?]],_xlfn.SWITCH(Table2[[#This Row],[dir]],"FWD",Table2[[#This Row],[max]],"REV",-Table2[[#This Row],[min]])/1000,"")</f>
        <v/>
      </c>
      <c r="N1296" s="1" t="str" cm="1">
        <f t="array" ref="N1296">IF(Table2[[#This Row],[In GSM?]],_xlfn.SWITCH(Table2[[#This Row],[dir]],"FWD",Table2[[#This Row],[min]],"REV",-Table2[[#This Row],[max]])/1000,"")</f>
        <v/>
      </c>
    </row>
    <row r="1297" spans="1:14" ht="17" x14ac:dyDescent="0.25">
      <c r="A1297" t="s">
        <v>2398</v>
      </c>
      <c r="B1297">
        <v>0</v>
      </c>
      <c r="C1297">
        <v>52.577438362537499</v>
      </c>
      <c r="E1297" s="1" t="s">
        <v>1052</v>
      </c>
      <c r="F1297" s="1" t="str">
        <f t="shared" si="60"/>
        <v>PROWASTE-rt7295</v>
      </c>
      <c r="G1297" s="1">
        <f t="shared" si="61"/>
        <v>0</v>
      </c>
      <c r="H1297" s="1">
        <f t="shared" si="62"/>
        <v>0</v>
      </c>
      <c r="I1297" s="1" t="b">
        <f>OR(LEFT(Table2[[#This Row],[rxn]],4)="RXN-",Table2[[#This Row],[rxn]]="BIOSYN-BIODILAERO")</f>
        <v>0</v>
      </c>
      <c r="J1297" s="1" t="str">
        <f>IF(Table2[[#This Row],[In GSM?]],_xlfn.TEXTAFTER(Table2[[#This Row],[rxn]],"RXN-",,,,"BIOMASS_RT_CLIM"),"")</f>
        <v/>
      </c>
      <c r="K1297" s="1" t="str">
        <f>IF(Table2[[#This Row],[In GSM?]],_xlfn.TEXTBEFORE(SUBSTITUTE(Table2[[#This Row],[rxn name]],"_REV-","_FWD-"),"_FWD-",,,,Table2[[#This Row],[rxn name]]),"")</f>
        <v/>
      </c>
      <c r="L1297" s="1" t="str">
        <f>IF(Table2[[#This Row],[In GSM?]],_xlfn.TEXTBEFORE(_xlfn.TEXTAFTER(Table2[[#This Row],[rxn name]],Table2[[#This Row],[b4 FWD/REV]]&amp;"_",,,,"FWD"),"-",,,,"FWD"),"")</f>
        <v/>
      </c>
      <c r="M1297" s="1" t="str" cm="1">
        <f t="array" ref="M1297">IF(Table2[[#This Row],[In GSM?]],_xlfn.SWITCH(Table2[[#This Row],[dir]],"FWD",Table2[[#This Row],[max]],"REV",-Table2[[#This Row],[min]])/1000,"")</f>
        <v/>
      </c>
      <c r="N1297" s="1" t="str" cm="1">
        <f t="array" ref="N1297">IF(Table2[[#This Row],[In GSM?]],_xlfn.SWITCH(Table2[[#This Row],[dir]],"FWD",Table2[[#This Row],[min]],"REV",-Table2[[#This Row],[max]])/1000,"")</f>
        <v/>
      </c>
    </row>
    <row r="1298" spans="1:14" ht="17" x14ac:dyDescent="0.25">
      <c r="A1298" t="s">
        <v>2399</v>
      </c>
      <c r="B1298">
        <v>0</v>
      </c>
      <c r="C1298">
        <v>17.362547691143199</v>
      </c>
      <c r="E1298" s="1" t="s">
        <v>1053</v>
      </c>
      <c r="F1298" s="1" t="str">
        <f t="shared" si="60"/>
        <v>PROWASTE-rt7311</v>
      </c>
      <c r="G1298" s="1">
        <f t="shared" si="61"/>
        <v>0</v>
      </c>
      <c r="H1298" s="1">
        <f t="shared" si="62"/>
        <v>0</v>
      </c>
      <c r="I1298" s="1" t="b">
        <f>OR(LEFT(Table2[[#This Row],[rxn]],4)="RXN-",Table2[[#This Row],[rxn]]="BIOSYN-BIODILAERO")</f>
        <v>0</v>
      </c>
      <c r="J1298" s="1" t="str">
        <f>IF(Table2[[#This Row],[In GSM?]],_xlfn.TEXTAFTER(Table2[[#This Row],[rxn]],"RXN-",,,,"BIOMASS_RT_CLIM"),"")</f>
        <v/>
      </c>
      <c r="K1298" s="1" t="str">
        <f>IF(Table2[[#This Row],[In GSM?]],_xlfn.TEXTBEFORE(SUBSTITUTE(Table2[[#This Row],[rxn name]],"_REV-","_FWD-"),"_FWD-",,,,Table2[[#This Row],[rxn name]]),"")</f>
        <v/>
      </c>
      <c r="L1298" s="1" t="str">
        <f>IF(Table2[[#This Row],[In GSM?]],_xlfn.TEXTBEFORE(_xlfn.TEXTAFTER(Table2[[#This Row],[rxn name]],Table2[[#This Row],[b4 FWD/REV]]&amp;"_",,,,"FWD"),"-",,,,"FWD"),"")</f>
        <v/>
      </c>
      <c r="M1298" s="1" t="str" cm="1">
        <f t="array" ref="M1298">IF(Table2[[#This Row],[In GSM?]],_xlfn.SWITCH(Table2[[#This Row],[dir]],"FWD",Table2[[#This Row],[max]],"REV",-Table2[[#This Row],[min]])/1000,"")</f>
        <v/>
      </c>
      <c r="N1298" s="1" t="str" cm="1">
        <f t="array" ref="N1298">IF(Table2[[#This Row],[In GSM?]],_xlfn.SWITCH(Table2[[#This Row],[dir]],"FWD",Table2[[#This Row],[min]],"REV",-Table2[[#This Row],[max]])/1000,"")</f>
        <v/>
      </c>
    </row>
    <row r="1299" spans="1:14" ht="17" x14ac:dyDescent="0.25">
      <c r="A1299" t="s">
        <v>2400</v>
      </c>
      <c r="B1299">
        <v>0</v>
      </c>
      <c r="C1299">
        <v>2.6529956559228598</v>
      </c>
      <c r="E1299" s="1" t="s">
        <v>1054</v>
      </c>
      <c r="F1299" s="1" t="str">
        <f t="shared" si="60"/>
        <v>PROWASTE-rt7313</v>
      </c>
      <c r="G1299" s="1">
        <f t="shared" si="61"/>
        <v>0</v>
      </c>
      <c r="H1299" s="1">
        <f t="shared" si="62"/>
        <v>0</v>
      </c>
      <c r="I1299" s="1" t="b">
        <f>OR(LEFT(Table2[[#This Row],[rxn]],4)="RXN-",Table2[[#This Row],[rxn]]="BIOSYN-BIODILAERO")</f>
        <v>0</v>
      </c>
      <c r="J1299" s="1" t="str">
        <f>IF(Table2[[#This Row],[In GSM?]],_xlfn.TEXTAFTER(Table2[[#This Row],[rxn]],"RXN-",,,,"BIOMASS_RT_CLIM"),"")</f>
        <v/>
      </c>
      <c r="K1299" s="1" t="str">
        <f>IF(Table2[[#This Row],[In GSM?]],_xlfn.TEXTBEFORE(SUBSTITUTE(Table2[[#This Row],[rxn name]],"_REV-","_FWD-"),"_FWD-",,,,Table2[[#This Row],[rxn name]]),"")</f>
        <v/>
      </c>
      <c r="L1299" s="1" t="str">
        <f>IF(Table2[[#This Row],[In GSM?]],_xlfn.TEXTBEFORE(_xlfn.TEXTAFTER(Table2[[#This Row],[rxn name]],Table2[[#This Row],[b4 FWD/REV]]&amp;"_",,,,"FWD"),"-",,,,"FWD"),"")</f>
        <v/>
      </c>
      <c r="M1299" s="1" t="str" cm="1">
        <f t="array" ref="M1299">IF(Table2[[#This Row],[In GSM?]],_xlfn.SWITCH(Table2[[#This Row],[dir]],"FWD",Table2[[#This Row],[max]],"REV",-Table2[[#This Row],[min]])/1000,"")</f>
        <v/>
      </c>
      <c r="N1299" s="1" t="str" cm="1">
        <f t="array" ref="N1299">IF(Table2[[#This Row],[In GSM?]],_xlfn.SWITCH(Table2[[#This Row],[dir]],"FWD",Table2[[#This Row],[min]],"REV",-Table2[[#This Row],[max]])/1000,"")</f>
        <v/>
      </c>
    </row>
    <row r="1300" spans="1:14" ht="17" x14ac:dyDescent="0.25">
      <c r="A1300" t="s">
        <v>2401</v>
      </c>
      <c r="B1300">
        <v>0</v>
      </c>
      <c r="C1300">
        <v>10.284957437733</v>
      </c>
      <c r="E1300" s="1" t="s">
        <v>1055</v>
      </c>
      <c r="F1300" s="1" t="str">
        <f t="shared" si="60"/>
        <v>PROWASTE-rt7317</v>
      </c>
      <c r="G1300" s="1">
        <f t="shared" si="61"/>
        <v>0</v>
      </c>
      <c r="H1300" s="1">
        <f t="shared" si="62"/>
        <v>0</v>
      </c>
      <c r="I1300" s="1" t="b">
        <f>OR(LEFT(Table2[[#This Row],[rxn]],4)="RXN-",Table2[[#This Row],[rxn]]="BIOSYN-BIODILAERO")</f>
        <v>0</v>
      </c>
      <c r="J1300" s="1" t="str">
        <f>IF(Table2[[#This Row],[In GSM?]],_xlfn.TEXTAFTER(Table2[[#This Row],[rxn]],"RXN-",,,,"BIOMASS_RT_CLIM"),"")</f>
        <v/>
      </c>
      <c r="K1300" s="1" t="str">
        <f>IF(Table2[[#This Row],[In GSM?]],_xlfn.TEXTBEFORE(SUBSTITUTE(Table2[[#This Row],[rxn name]],"_REV-","_FWD-"),"_FWD-",,,,Table2[[#This Row],[rxn name]]),"")</f>
        <v/>
      </c>
      <c r="L1300" s="1" t="str">
        <f>IF(Table2[[#This Row],[In GSM?]],_xlfn.TEXTBEFORE(_xlfn.TEXTAFTER(Table2[[#This Row],[rxn name]],Table2[[#This Row],[b4 FWD/REV]]&amp;"_",,,,"FWD"),"-",,,,"FWD"),"")</f>
        <v/>
      </c>
      <c r="M1300" s="1" t="str" cm="1">
        <f t="array" ref="M1300">IF(Table2[[#This Row],[In GSM?]],_xlfn.SWITCH(Table2[[#This Row],[dir]],"FWD",Table2[[#This Row],[max]],"REV",-Table2[[#This Row],[min]])/1000,"")</f>
        <v/>
      </c>
      <c r="N1300" s="1" t="str" cm="1">
        <f t="array" ref="N1300">IF(Table2[[#This Row],[In GSM?]],_xlfn.SWITCH(Table2[[#This Row],[dir]],"FWD",Table2[[#This Row],[min]],"REV",-Table2[[#This Row],[max]])/1000,"")</f>
        <v/>
      </c>
    </row>
    <row r="1301" spans="1:14" ht="17" x14ac:dyDescent="0.25">
      <c r="A1301" t="s">
        <v>2402</v>
      </c>
      <c r="B1301">
        <v>0</v>
      </c>
      <c r="C1301">
        <v>2.2912235210241998</v>
      </c>
      <c r="E1301" s="1" t="s">
        <v>1056</v>
      </c>
      <c r="F1301" s="1" t="str">
        <f t="shared" si="60"/>
        <v>PROWASTE-rt7325</v>
      </c>
      <c r="G1301" s="1">
        <f t="shared" si="61"/>
        <v>0</v>
      </c>
      <c r="H1301" s="1">
        <f t="shared" si="62"/>
        <v>0</v>
      </c>
      <c r="I1301" s="1" t="b">
        <f>OR(LEFT(Table2[[#This Row],[rxn]],4)="RXN-",Table2[[#This Row],[rxn]]="BIOSYN-BIODILAERO")</f>
        <v>0</v>
      </c>
      <c r="J1301" s="1" t="str">
        <f>IF(Table2[[#This Row],[In GSM?]],_xlfn.TEXTAFTER(Table2[[#This Row],[rxn]],"RXN-",,,,"BIOMASS_RT_CLIM"),"")</f>
        <v/>
      </c>
      <c r="K1301" s="1" t="str">
        <f>IF(Table2[[#This Row],[In GSM?]],_xlfn.TEXTBEFORE(SUBSTITUTE(Table2[[#This Row],[rxn name]],"_REV-","_FWD-"),"_FWD-",,,,Table2[[#This Row],[rxn name]]),"")</f>
        <v/>
      </c>
      <c r="L1301" s="1" t="str">
        <f>IF(Table2[[#This Row],[In GSM?]],_xlfn.TEXTBEFORE(_xlfn.TEXTAFTER(Table2[[#This Row],[rxn name]],Table2[[#This Row],[b4 FWD/REV]]&amp;"_",,,,"FWD"),"-",,,,"FWD"),"")</f>
        <v/>
      </c>
      <c r="M1301" s="1" t="str" cm="1">
        <f t="array" ref="M1301">IF(Table2[[#This Row],[In GSM?]],_xlfn.SWITCH(Table2[[#This Row],[dir]],"FWD",Table2[[#This Row],[max]],"REV",-Table2[[#This Row],[min]])/1000,"")</f>
        <v/>
      </c>
      <c r="N1301" s="1" t="str" cm="1">
        <f t="array" ref="N1301">IF(Table2[[#This Row],[In GSM?]],_xlfn.SWITCH(Table2[[#This Row],[dir]],"FWD",Table2[[#This Row],[min]],"REV",-Table2[[#This Row],[max]])/1000,"")</f>
        <v/>
      </c>
    </row>
    <row r="1302" spans="1:14" ht="17" x14ac:dyDescent="0.25">
      <c r="A1302" t="s">
        <v>2403</v>
      </c>
      <c r="B1302">
        <v>0</v>
      </c>
      <c r="C1302">
        <v>7.3065489408923199</v>
      </c>
      <c r="E1302" s="1" t="s">
        <v>1057</v>
      </c>
      <c r="F1302" s="1" t="str">
        <f t="shared" si="60"/>
        <v>PROWASTE-rt7326</v>
      </c>
      <c r="G1302" s="1">
        <f t="shared" si="61"/>
        <v>0</v>
      </c>
      <c r="H1302" s="1">
        <f t="shared" si="62"/>
        <v>0</v>
      </c>
      <c r="I1302" s="1" t="b">
        <f>OR(LEFT(Table2[[#This Row],[rxn]],4)="RXN-",Table2[[#This Row],[rxn]]="BIOSYN-BIODILAERO")</f>
        <v>0</v>
      </c>
      <c r="J1302" s="1" t="str">
        <f>IF(Table2[[#This Row],[In GSM?]],_xlfn.TEXTAFTER(Table2[[#This Row],[rxn]],"RXN-",,,,"BIOMASS_RT_CLIM"),"")</f>
        <v/>
      </c>
      <c r="K1302" s="1" t="str">
        <f>IF(Table2[[#This Row],[In GSM?]],_xlfn.TEXTBEFORE(SUBSTITUTE(Table2[[#This Row],[rxn name]],"_REV-","_FWD-"),"_FWD-",,,,Table2[[#This Row],[rxn name]]),"")</f>
        <v/>
      </c>
      <c r="L1302" s="1" t="str">
        <f>IF(Table2[[#This Row],[In GSM?]],_xlfn.TEXTBEFORE(_xlfn.TEXTAFTER(Table2[[#This Row],[rxn name]],Table2[[#This Row],[b4 FWD/REV]]&amp;"_",,,,"FWD"),"-",,,,"FWD"),"")</f>
        <v/>
      </c>
      <c r="M1302" s="1" t="str" cm="1">
        <f t="array" ref="M1302">IF(Table2[[#This Row],[In GSM?]],_xlfn.SWITCH(Table2[[#This Row],[dir]],"FWD",Table2[[#This Row],[max]],"REV",-Table2[[#This Row],[min]])/1000,"")</f>
        <v/>
      </c>
      <c r="N1302" s="1" t="str" cm="1">
        <f t="array" ref="N1302">IF(Table2[[#This Row],[In GSM?]],_xlfn.SWITCH(Table2[[#This Row],[dir]],"FWD",Table2[[#This Row],[min]],"REV",-Table2[[#This Row],[max]])/1000,"")</f>
        <v/>
      </c>
    </row>
    <row r="1303" spans="1:14" ht="17" x14ac:dyDescent="0.25">
      <c r="A1303" t="s">
        <v>2404</v>
      </c>
      <c r="B1303">
        <v>0</v>
      </c>
      <c r="C1303">
        <v>5.6657974487378402</v>
      </c>
      <c r="E1303" s="1" t="s">
        <v>1058</v>
      </c>
      <c r="F1303" s="1" t="str">
        <f t="shared" si="60"/>
        <v>PROWASTE-rt7329</v>
      </c>
      <c r="G1303" s="1">
        <f t="shared" si="61"/>
        <v>0</v>
      </c>
      <c r="H1303" s="1">
        <f t="shared" si="62"/>
        <v>0</v>
      </c>
      <c r="I1303" s="1" t="b">
        <f>OR(LEFT(Table2[[#This Row],[rxn]],4)="RXN-",Table2[[#This Row],[rxn]]="BIOSYN-BIODILAERO")</f>
        <v>0</v>
      </c>
      <c r="J1303" s="1" t="str">
        <f>IF(Table2[[#This Row],[In GSM?]],_xlfn.TEXTAFTER(Table2[[#This Row],[rxn]],"RXN-",,,,"BIOMASS_RT_CLIM"),"")</f>
        <v/>
      </c>
      <c r="K1303" s="1" t="str">
        <f>IF(Table2[[#This Row],[In GSM?]],_xlfn.TEXTBEFORE(SUBSTITUTE(Table2[[#This Row],[rxn name]],"_REV-","_FWD-"),"_FWD-",,,,Table2[[#This Row],[rxn name]]),"")</f>
        <v/>
      </c>
      <c r="L1303" s="1" t="str">
        <f>IF(Table2[[#This Row],[In GSM?]],_xlfn.TEXTBEFORE(_xlfn.TEXTAFTER(Table2[[#This Row],[rxn name]],Table2[[#This Row],[b4 FWD/REV]]&amp;"_",,,,"FWD"),"-",,,,"FWD"),"")</f>
        <v/>
      </c>
      <c r="M1303" s="1" t="str" cm="1">
        <f t="array" ref="M1303">IF(Table2[[#This Row],[In GSM?]],_xlfn.SWITCH(Table2[[#This Row],[dir]],"FWD",Table2[[#This Row],[max]],"REV",-Table2[[#This Row],[min]])/1000,"")</f>
        <v/>
      </c>
      <c r="N1303" s="1" t="str" cm="1">
        <f t="array" ref="N1303">IF(Table2[[#This Row],[In GSM?]],_xlfn.SWITCH(Table2[[#This Row],[dir]],"FWD",Table2[[#This Row],[min]],"REV",-Table2[[#This Row],[max]])/1000,"")</f>
        <v/>
      </c>
    </row>
    <row r="1304" spans="1:14" ht="17" x14ac:dyDescent="0.25">
      <c r="A1304" t="s">
        <v>2405</v>
      </c>
      <c r="B1304">
        <v>0</v>
      </c>
      <c r="C1304">
        <v>4.6268063376400397</v>
      </c>
      <c r="E1304" s="1" t="s">
        <v>1059</v>
      </c>
      <c r="F1304" s="1" t="str">
        <f t="shared" si="60"/>
        <v>PROWASTE-rt7337</v>
      </c>
      <c r="G1304" s="1">
        <f t="shared" si="61"/>
        <v>0</v>
      </c>
      <c r="H1304" s="1">
        <f t="shared" si="62"/>
        <v>0</v>
      </c>
      <c r="I1304" s="1" t="b">
        <f>OR(LEFT(Table2[[#This Row],[rxn]],4)="RXN-",Table2[[#This Row],[rxn]]="BIOSYN-BIODILAERO")</f>
        <v>0</v>
      </c>
      <c r="J1304" s="1" t="str">
        <f>IF(Table2[[#This Row],[In GSM?]],_xlfn.TEXTAFTER(Table2[[#This Row],[rxn]],"RXN-",,,,"BIOMASS_RT_CLIM"),"")</f>
        <v/>
      </c>
      <c r="K1304" s="1" t="str">
        <f>IF(Table2[[#This Row],[In GSM?]],_xlfn.TEXTBEFORE(SUBSTITUTE(Table2[[#This Row],[rxn name]],"_REV-","_FWD-"),"_FWD-",,,,Table2[[#This Row],[rxn name]]),"")</f>
        <v/>
      </c>
      <c r="L1304" s="1" t="str">
        <f>IF(Table2[[#This Row],[In GSM?]],_xlfn.TEXTBEFORE(_xlfn.TEXTAFTER(Table2[[#This Row],[rxn name]],Table2[[#This Row],[b4 FWD/REV]]&amp;"_",,,,"FWD"),"-",,,,"FWD"),"")</f>
        <v/>
      </c>
      <c r="M1304" s="1" t="str" cm="1">
        <f t="array" ref="M1304">IF(Table2[[#This Row],[In GSM?]],_xlfn.SWITCH(Table2[[#This Row],[dir]],"FWD",Table2[[#This Row],[max]],"REV",-Table2[[#This Row],[min]])/1000,"")</f>
        <v/>
      </c>
      <c r="N1304" s="1" t="str" cm="1">
        <f t="array" ref="N1304">IF(Table2[[#This Row],[In GSM?]],_xlfn.SWITCH(Table2[[#This Row],[dir]],"FWD",Table2[[#This Row],[min]],"REV",-Table2[[#This Row],[max]])/1000,"")</f>
        <v/>
      </c>
    </row>
    <row r="1305" spans="1:14" ht="17" x14ac:dyDescent="0.25">
      <c r="A1305" t="s">
        <v>2406</v>
      </c>
      <c r="B1305">
        <v>0</v>
      </c>
      <c r="C1305">
        <v>3.9098246439329101</v>
      </c>
      <c r="E1305" s="1" t="s">
        <v>1060</v>
      </c>
      <c r="F1305" s="1" t="str">
        <f t="shared" si="60"/>
        <v>PROWASTE-rt7338</v>
      </c>
      <c r="G1305" s="1">
        <f t="shared" si="61"/>
        <v>0</v>
      </c>
      <c r="H1305" s="1">
        <f t="shared" si="62"/>
        <v>0</v>
      </c>
      <c r="I1305" s="1" t="b">
        <f>OR(LEFT(Table2[[#This Row],[rxn]],4)="RXN-",Table2[[#This Row],[rxn]]="BIOSYN-BIODILAERO")</f>
        <v>0</v>
      </c>
      <c r="J1305" s="1" t="str">
        <f>IF(Table2[[#This Row],[In GSM?]],_xlfn.TEXTAFTER(Table2[[#This Row],[rxn]],"RXN-",,,,"BIOMASS_RT_CLIM"),"")</f>
        <v/>
      </c>
      <c r="K1305" s="1" t="str">
        <f>IF(Table2[[#This Row],[In GSM?]],_xlfn.TEXTBEFORE(SUBSTITUTE(Table2[[#This Row],[rxn name]],"_REV-","_FWD-"),"_FWD-",,,,Table2[[#This Row],[rxn name]]),"")</f>
        <v/>
      </c>
      <c r="L1305" s="1" t="str">
        <f>IF(Table2[[#This Row],[In GSM?]],_xlfn.TEXTBEFORE(_xlfn.TEXTAFTER(Table2[[#This Row],[rxn name]],Table2[[#This Row],[b4 FWD/REV]]&amp;"_",,,,"FWD"),"-",,,,"FWD"),"")</f>
        <v/>
      </c>
      <c r="M1305" s="1" t="str" cm="1">
        <f t="array" ref="M1305">IF(Table2[[#This Row],[In GSM?]],_xlfn.SWITCH(Table2[[#This Row],[dir]],"FWD",Table2[[#This Row],[max]],"REV",-Table2[[#This Row],[min]])/1000,"")</f>
        <v/>
      </c>
      <c r="N1305" s="1" t="str" cm="1">
        <f t="array" ref="N1305">IF(Table2[[#This Row],[In GSM?]],_xlfn.SWITCH(Table2[[#This Row],[dir]],"FWD",Table2[[#This Row],[min]],"REV",-Table2[[#This Row],[max]])/1000,"")</f>
        <v/>
      </c>
    </row>
    <row r="1306" spans="1:14" ht="17" x14ac:dyDescent="0.25">
      <c r="A1306" t="s">
        <v>2407</v>
      </c>
      <c r="B1306">
        <v>0</v>
      </c>
      <c r="C1306">
        <v>0</v>
      </c>
      <c r="E1306" s="1" t="s">
        <v>1061</v>
      </c>
      <c r="F1306" s="1" t="str">
        <f t="shared" si="60"/>
        <v>PROWASTE-rt7344</v>
      </c>
      <c r="G1306" s="1">
        <f t="shared" si="61"/>
        <v>0</v>
      </c>
      <c r="H1306" s="1">
        <f t="shared" si="62"/>
        <v>0</v>
      </c>
      <c r="I1306" s="1" t="b">
        <f>OR(LEFT(Table2[[#This Row],[rxn]],4)="RXN-",Table2[[#This Row],[rxn]]="BIOSYN-BIODILAERO")</f>
        <v>0</v>
      </c>
      <c r="J1306" s="1" t="str">
        <f>IF(Table2[[#This Row],[In GSM?]],_xlfn.TEXTAFTER(Table2[[#This Row],[rxn]],"RXN-",,,,"BIOMASS_RT_CLIM"),"")</f>
        <v/>
      </c>
      <c r="K1306" s="1" t="str">
        <f>IF(Table2[[#This Row],[In GSM?]],_xlfn.TEXTBEFORE(SUBSTITUTE(Table2[[#This Row],[rxn name]],"_REV-","_FWD-"),"_FWD-",,,,Table2[[#This Row],[rxn name]]),"")</f>
        <v/>
      </c>
      <c r="L1306" s="1" t="str">
        <f>IF(Table2[[#This Row],[In GSM?]],_xlfn.TEXTBEFORE(_xlfn.TEXTAFTER(Table2[[#This Row],[rxn name]],Table2[[#This Row],[b4 FWD/REV]]&amp;"_",,,,"FWD"),"-",,,,"FWD"),"")</f>
        <v/>
      </c>
      <c r="M1306" s="1" t="str" cm="1">
        <f t="array" ref="M1306">IF(Table2[[#This Row],[In GSM?]],_xlfn.SWITCH(Table2[[#This Row],[dir]],"FWD",Table2[[#This Row],[max]],"REV",-Table2[[#This Row],[min]])/1000,"")</f>
        <v/>
      </c>
      <c r="N1306" s="1" t="str" cm="1">
        <f t="array" ref="N1306">IF(Table2[[#This Row],[In GSM?]],_xlfn.SWITCH(Table2[[#This Row],[dir]],"FWD",Table2[[#This Row],[min]],"REV",-Table2[[#This Row],[max]])/1000,"")</f>
        <v/>
      </c>
    </row>
    <row r="1307" spans="1:14" ht="17" x14ac:dyDescent="0.25">
      <c r="A1307" t="s">
        <v>2408</v>
      </c>
      <c r="B1307">
        <v>-1.3825051709268601</v>
      </c>
      <c r="C1307">
        <v>0</v>
      </c>
      <c r="E1307" s="1" t="s">
        <v>1062</v>
      </c>
      <c r="F1307" s="1" t="str">
        <f t="shared" si="60"/>
        <v>PROWASTE-rt7345</v>
      </c>
      <c r="G1307" s="1">
        <f t="shared" si="61"/>
        <v>0</v>
      </c>
      <c r="H1307" s="1">
        <f t="shared" si="62"/>
        <v>0</v>
      </c>
      <c r="I1307" s="1" t="b">
        <f>OR(LEFT(Table2[[#This Row],[rxn]],4)="RXN-",Table2[[#This Row],[rxn]]="BIOSYN-BIODILAERO")</f>
        <v>0</v>
      </c>
      <c r="J1307" s="1" t="str">
        <f>IF(Table2[[#This Row],[In GSM?]],_xlfn.TEXTAFTER(Table2[[#This Row],[rxn]],"RXN-",,,,"BIOMASS_RT_CLIM"),"")</f>
        <v/>
      </c>
      <c r="K1307" s="1" t="str">
        <f>IF(Table2[[#This Row],[In GSM?]],_xlfn.TEXTBEFORE(SUBSTITUTE(Table2[[#This Row],[rxn name]],"_REV-","_FWD-"),"_FWD-",,,,Table2[[#This Row],[rxn name]]),"")</f>
        <v/>
      </c>
      <c r="L1307" s="1" t="str">
        <f>IF(Table2[[#This Row],[In GSM?]],_xlfn.TEXTBEFORE(_xlfn.TEXTAFTER(Table2[[#This Row],[rxn name]],Table2[[#This Row],[b4 FWD/REV]]&amp;"_",,,,"FWD"),"-",,,,"FWD"),"")</f>
        <v/>
      </c>
      <c r="M1307" s="1" t="str" cm="1">
        <f t="array" ref="M1307">IF(Table2[[#This Row],[In GSM?]],_xlfn.SWITCH(Table2[[#This Row],[dir]],"FWD",Table2[[#This Row],[max]],"REV",-Table2[[#This Row],[min]])/1000,"")</f>
        <v/>
      </c>
      <c r="N1307" s="1" t="str" cm="1">
        <f t="array" ref="N1307">IF(Table2[[#This Row],[In GSM?]],_xlfn.SWITCH(Table2[[#This Row],[dir]],"FWD",Table2[[#This Row],[min]],"REV",-Table2[[#This Row],[max]])/1000,"")</f>
        <v/>
      </c>
    </row>
    <row r="1308" spans="1:14" ht="17" x14ac:dyDescent="0.25">
      <c r="A1308" t="s">
        <v>2409</v>
      </c>
      <c r="B1308">
        <v>0</v>
      </c>
      <c r="C1308">
        <v>0</v>
      </c>
      <c r="E1308" s="1" t="s">
        <v>1063</v>
      </c>
      <c r="F1308" s="1" t="str">
        <f t="shared" si="60"/>
        <v>PROWASTE-rt7353</v>
      </c>
      <c r="G1308" s="1">
        <f t="shared" si="61"/>
        <v>0</v>
      </c>
      <c r="H1308" s="1">
        <f t="shared" si="62"/>
        <v>0</v>
      </c>
      <c r="I1308" s="1" t="b">
        <f>OR(LEFT(Table2[[#This Row],[rxn]],4)="RXN-",Table2[[#This Row],[rxn]]="BIOSYN-BIODILAERO")</f>
        <v>0</v>
      </c>
      <c r="J1308" s="1" t="str">
        <f>IF(Table2[[#This Row],[In GSM?]],_xlfn.TEXTAFTER(Table2[[#This Row],[rxn]],"RXN-",,,,"BIOMASS_RT_CLIM"),"")</f>
        <v/>
      </c>
      <c r="K1308" s="1" t="str">
        <f>IF(Table2[[#This Row],[In GSM?]],_xlfn.TEXTBEFORE(SUBSTITUTE(Table2[[#This Row],[rxn name]],"_REV-","_FWD-"),"_FWD-",,,,Table2[[#This Row],[rxn name]]),"")</f>
        <v/>
      </c>
      <c r="L1308" s="1" t="str">
        <f>IF(Table2[[#This Row],[In GSM?]],_xlfn.TEXTBEFORE(_xlfn.TEXTAFTER(Table2[[#This Row],[rxn name]],Table2[[#This Row],[b4 FWD/REV]]&amp;"_",,,,"FWD"),"-",,,,"FWD"),"")</f>
        <v/>
      </c>
      <c r="M1308" s="1" t="str" cm="1">
        <f t="array" ref="M1308">IF(Table2[[#This Row],[In GSM?]],_xlfn.SWITCH(Table2[[#This Row],[dir]],"FWD",Table2[[#This Row],[max]],"REV",-Table2[[#This Row],[min]])/1000,"")</f>
        <v/>
      </c>
      <c r="N1308" s="1" t="str" cm="1">
        <f t="array" ref="N1308">IF(Table2[[#This Row],[In GSM?]],_xlfn.SWITCH(Table2[[#This Row],[dir]],"FWD",Table2[[#This Row],[min]],"REV",-Table2[[#This Row],[max]])/1000,"")</f>
        <v/>
      </c>
    </row>
    <row r="1309" spans="1:14" ht="17" x14ac:dyDescent="0.25">
      <c r="A1309" t="s">
        <v>2410</v>
      </c>
      <c r="B1309">
        <v>0</v>
      </c>
      <c r="C1309">
        <v>1.38250517092696</v>
      </c>
      <c r="E1309" s="1" t="s">
        <v>1064</v>
      </c>
      <c r="F1309" s="1" t="str">
        <f t="shared" si="60"/>
        <v>PROWASTE-rt7368</v>
      </c>
      <c r="G1309" s="1">
        <f t="shared" si="61"/>
        <v>0</v>
      </c>
      <c r="H1309" s="1">
        <f t="shared" si="62"/>
        <v>0</v>
      </c>
      <c r="I1309" s="1" t="b">
        <f>OR(LEFT(Table2[[#This Row],[rxn]],4)="RXN-",Table2[[#This Row],[rxn]]="BIOSYN-BIODILAERO")</f>
        <v>0</v>
      </c>
      <c r="J1309" s="1" t="str">
        <f>IF(Table2[[#This Row],[In GSM?]],_xlfn.TEXTAFTER(Table2[[#This Row],[rxn]],"RXN-",,,,"BIOMASS_RT_CLIM"),"")</f>
        <v/>
      </c>
      <c r="K1309" s="1" t="str">
        <f>IF(Table2[[#This Row],[In GSM?]],_xlfn.TEXTBEFORE(SUBSTITUTE(Table2[[#This Row],[rxn name]],"_REV-","_FWD-"),"_FWD-",,,,Table2[[#This Row],[rxn name]]),"")</f>
        <v/>
      </c>
      <c r="L1309" s="1" t="str">
        <f>IF(Table2[[#This Row],[In GSM?]],_xlfn.TEXTBEFORE(_xlfn.TEXTAFTER(Table2[[#This Row],[rxn name]],Table2[[#This Row],[b4 FWD/REV]]&amp;"_",,,,"FWD"),"-",,,,"FWD"),"")</f>
        <v/>
      </c>
      <c r="M1309" s="1" t="str" cm="1">
        <f t="array" ref="M1309">IF(Table2[[#This Row],[In GSM?]],_xlfn.SWITCH(Table2[[#This Row],[dir]],"FWD",Table2[[#This Row],[max]],"REV",-Table2[[#This Row],[min]])/1000,"")</f>
        <v/>
      </c>
      <c r="N1309" s="1" t="str" cm="1">
        <f t="array" ref="N1309">IF(Table2[[#This Row],[In GSM?]],_xlfn.SWITCH(Table2[[#This Row],[dir]],"FWD",Table2[[#This Row],[min]],"REV",-Table2[[#This Row],[max]])/1000,"")</f>
        <v/>
      </c>
    </row>
    <row r="1310" spans="1:14" ht="17" x14ac:dyDescent="0.25">
      <c r="A1310" t="s">
        <v>2411</v>
      </c>
      <c r="B1310">
        <v>0</v>
      </c>
      <c r="C1310">
        <v>78.866157543805897</v>
      </c>
      <c r="E1310" s="1" t="s">
        <v>1065</v>
      </c>
      <c r="F1310" s="1" t="str">
        <f t="shared" si="60"/>
        <v>PROWASTE-rt7373</v>
      </c>
      <c r="G1310" s="1">
        <f t="shared" si="61"/>
        <v>0</v>
      </c>
      <c r="H1310" s="1">
        <f t="shared" si="62"/>
        <v>0</v>
      </c>
      <c r="I1310" s="1" t="b">
        <f>OR(LEFT(Table2[[#This Row],[rxn]],4)="RXN-",Table2[[#This Row],[rxn]]="BIOSYN-BIODILAERO")</f>
        <v>0</v>
      </c>
      <c r="J1310" s="1" t="str">
        <f>IF(Table2[[#This Row],[In GSM?]],_xlfn.TEXTAFTER(Table2[[#This Row],[rxn]],"RXN-",,,,"BIOMASS_RT_CLIM"),"")</f>
        <v/>
      </c>
      <c r="K1310" s="1" t="str">
        <f>IF(Table2[[#This Row],[In GSM?]],_xlfn.TEXTBEFORE(SUBSTITUTE(Table2[[#This Row],[rxn name]],"_REV-","_FWD-"),"_FWD-",,,,Table2[[#This Row],[rxn name]]),"")</f>
        <v/>
      </c>
      <c r="L1310" s="1" t="str">
        <f>IF(Table2[[#This Row],[In GSM?]],_xlfn.TEXTBEFORE(_xlfn.TEXTAFTER(Table2[[#This Row],[rxn name]],Table2[[#This Row],[b4 FWD/REV]]&amp;"_",,,,"FWD"),"-",,,,"FWD"),"")</f>
        <v/>
      </c>
      <c r="M1310" s="1" t="str" cm="1">
        <f t="array" ref="M1310">IF(Table2[[#This Row],[In GSM?]],_xlfn.SWITCH(Table2[[#This Row],[dir]],"FWD",Table2[[#This Row],[max]],"REV",-Table2[[#This Row],[min]])/1000,"")</f>
        <v/>
      </c>
      <c r="N1310" s="1" t="str" cm="1">
        <f t="array" ref="N1310">IF(Table2[[#This Row],[In GSM?]],_xlfn.SWITCH(Table2[[#This Row],[dir]],"FWD",Table2[[#This Row],[min]],"REV",-Table2[[#This Row],[max]])/1000,"")</f>
        <v/>
      </c>
    </row>
    <row r="1311" spans="1:14" ht="17" x14ac:dyDescent="0.25">
      <c r="A1311" t="s">
        <v>2412</v>
      </c>
      <c r="B1311">
        <v>0</v>
      </c>
      <c r="C1311">
        <v>78.866157543805897</v>
      </c>
      <c r="E1311" s="1" t="s">
        <v>1066</v>
      </c>
      <c r="F1311" s="1" t="str">
        <f t="shared" si="60"/>
        <v>PROWASTE-rt7376</v>
      </c>
      <c r="G1311" s="1">
        <f t="shared" si="61"/>
        <v>0</v>
      </c>
      <c r="H1311" s="1">
        <f t="shared" si="62"/>
        <v>0</v>
      </c>
      <c r="I1311" s="1" t="b">
        <f>OR(LEFT(Table2[[#This Row],[rxn]],4)="RXN-",Table2[[#This Row],[rxn]]="BIOSYN-BIODILAERO")</f>
        <v>0</v>
      </c>
      <c r="J1311" s="1" t="str">
        <f>IF(Table2[[#This Row],[In GSM?]],_xlfn.TEXTAFTER(Table2[[#This Row],[rxn]],"RXN-",,,,"BIOMASS_RT_CLIM"),"")</f>
        <v/>
      </c>
      <c r="K1311" s="1" t="str">
        <f>IF(Table2[[#This Row],[In GSM?]],_xlfn.TEXTBEFORE(SUBSTITUTE(Table2[[#This Row],[rxn name]],"_REV-","_FWD-"),"_FWD-",,,,Table2[[#This Row],[rxn name]]),"")</f>
        <v/>
      </c>
      <c r="L1311" s="1" t="str">
        <f>IF(Table2[[#This Row],[In GSM?]],_xlfn.TEXTBEFORE(_xlfn.TEXTAFTER(Table2[[#This Row],[rxn name]],Table2[[#This Row],[b4 FWD/REV]]&amp;"_",,,,"FWD"),"-",,,,"FWD"),"")</f>
        <v/>
      </c>
      <c r="M1311" s="1" t="str" cm="1">
        <f t="array" ref="M1311">IF(Table2[[#This Row],[In GSM?]],_xlfn.SWITCH(Table2[[#This Row],[dir]],"FWD",Table2[[#This Row],[max]],"REV",-Table2[[#This Row],[min]])/1000,"")</f>
        <v/>
      </c>
      <c r="N1311" s="1" t="str" cm="1">
        <f t="array" ref="N1311">IF(Table2[[#This Row],[In GSM?]],_xlfn.SWITCH(Table2[[#This Row],[dir]],"FWD",Table2[[#This Row],[min]],"REV",-Table2[[#This Row],[max]])/1000,"")</f>
        <v/>
      </c>
    </row>
    <row r="1312" spans="1:14" ht="17" x14ac:dyDescent="0.25">
      <c r="A1312" t="s">
        <v>2413</v>
      </c>
      <c r="B1312">
        <v>0</v>
      </c>
      <c r="C1312">
        <v>0</v>
      </c>
      <c r="E1312" s="1" t="s">
        <v>1067</v>
      </c>
      <c r="F1312" s="1" t="str">
        <f t="shared" si="60"/>
        <v>PROWASTE-rt7380</v>
      </c>
      <c r="G1312" s="1">
        <f t="shared" si="61"/>
        <v>0</v>
      </c>
      <c r="H1312" s="1">
        <f t="shared" si="62"/>
        <v>0</v>
      </c>
      <c r="I1312" s="1" t="b">
        <f>OR(LEFT(Table2[[#This Row],[rxn]],4)="RXN-",Table2[[#This Row],[rxn]]="BIOSYN-BIODILAERO")</f>
        <v>0</v>
      </c>
      <c r="J1312" s="1" t="str">
        <f>IF(Table2[[#This Row],[In GSM?]],_xlfn.TEXTAFTER(Table2[[#This Row],[rxn]],"RXN-",,,,"BIOMASS_RT_CLIM"),"")</f>
        <v/>
      </c>
      <c r="K1312" s="1" t="str">
        <f>IF(Table2[[#This Row],[In GSM?]],_xlfn.TEXTBEFORE(SUBSTITUTE(Table2[[#This Row],[rxn name]],"_REV-","_FWD-"),"_FWD-",,,,Table2[[#This Row],[rxn name]]),"")</f>
        <v/>
      </c>
      <c r="L1312" s="1" t="str">
        <f>IF(Table2[[#This Row],[In GSM?]],_xlfn.TEXTBEFORE(_xlfn.TEXTAFTER(Table2[[#This Row],[rxn name]],Table2[[#This Row],[b4 FWD/REV]]&amp;"_",,,,"FWD"),"-",,,,"FWD"),"")</f>
        <v/>
      </c>
      <c r="M1312" s="1" t="str" cm="1">
        <f t="array" ref="M1312">IF(Table2[[#This Row],[In GSM?]],_xlfn.SWITCH(Table2[[#This Row],[dir]],"FWD",Table2[[#This Row],[max]],"REV",-Table2[[#This Row],[min]])/1000,"")</f>
        <v/>
      </c>
      <c r="N1312" s="1" t="str" cm="1">
        <f t="array" ref="N1312">IF(Table2[[#This Row],[In GSM?]],_xlfn.SWITCH(Table2[[#This Row],[dir]],"FWD",Table2[[#This Row],[min]],"REV",-Table2[[#This Row],[max]])/1000,"")</f>
        <v/>
      </c>
    </row>
    <row r="1313" spans="1:14" ht="17" x14ac:dyDescent="0.25">
      <c r="A1313" t="s">
        <v>2414</v>
      </c>
      <c r="B1313">
        <v>0</v>
      </c>
      <c r="C1313">
        <v>0</v>
      </c>
      <c r="E1313" s="1" t="s">
        <v>1068</v>
      </c>
      <c r="F1313" s="1" t="str">
        <f t="shared" si="60"/>
        <v>PROWASTE-rt7383</v>
      </c>
      <c r="G1313" s="1">
        <f t="shared" si="61"/>
        <v>0</v>
      </c>
      <c r="H1313" s="1">
        <f t="shared" si="62"/>
        <v>0</v>
      </c>
      <c r="I1313" s="1" t="b">
        <f>OR(LEFT(Table2[[#This Row],[rxn]],4)="RXN-",Table2[[#This Row],[rxn]]="BIOSYN-BIODILAERO")</f>
        <v>0</v>
      </c>
      <c r="J1313" s="1" t="str">
        <f>IF(Table2[[#This Row],[In GSM?]],_xlfn.TEXTAFTER(Table2[[#This Row],[rxn]],"RXN-",,,,"BIOMASS_RT_CLIM"),"")</f>
        <v/>
      </c>
      <c r="K1313" s="1" t="str">
        <f>IF(Table2[[#This Row],[In GSM?]],_xlfn.TEXTBEFORE(SUBSTITUTE(Table2[[#This Row],[rxn name]],"_REV-","_FWD-"),"_FWD-",,,,Table2[[#This Row],[rxn name]]),"")</f>
        <v/>
      </c>
      <c r="L1313" s="1" t="str">
        <f>IF(Table2[[#This Row],[In GSM?]],_xlfn.TEXTBEFORE(_xlfn.TEXTAFTER(Table2[[#This Row],[rxn name]],Table2[[#This Row],[b4 FWD/REV]]&amp;"_",,,,"FWD"),"-",,,,"FWD"),"")</f>
        <v/>
      </c>
      <c r="M1313" s="1" t="str" cm="1">
        <f t="array" ref="M1313">IF(Table2[[#This Row],[In GSM?]],_xlfn.SWITCH(Table2[[#This Row],[dir]],"FWD",Table2[[#This Row],[max]],"REV",-Table2[[#This Row],[min]])/1000,"")</f>
        <v/>
      </c>
      <c r="N1313" s="1" t="str" cm="1">
        <f t="array" ref="N1313">IF(Table2[[#This Row],[In GSM?]],_xlfn.SWITCH(Table2[[#This Row],[dir]],"FWD",Table2[[#This Row],[min]],"REV",-Table2[[#This Row],[max]])/1000,"")</f>
        <v/>
      </c>
    </row>
    <row r="1314" spans="1:14" ht="17" x14ac:dyDescent="0.25">
      <c r="A1314" t="s">
        <v>2415</v>
      </c>
      <c r="B1314">
        <v>0</v>
      </c>
      <c r="C1314">
        <v>0</v>
      </c>
      <c r="E1314" s="1" t="s">
        <v>1069</v>
      </c>
      <c r="F1314" s="1" t="str">
        <f t="shared" si="60"/>
        <v>PROWASTE-rt7388</v>
      </c>
      <c r="G1314" s="1">
        <f t="shared" si="61"/>
        <v>0</v>
      </c>
      <c r="H1314" s="1">
        <f t="shared" si="62"/>
        <v>0</v>
      </c>
      <c r="I1314" s="1" t="b">
        <f>OR(LEFT(Table2[[#This Row],[rxn]],4)="RXN-",Table2[[#This Row],[rxn]]="BIOSYN-BIODILAERO")</f>
        <v>0</v>
      </c>
      <c r="J1314" s="1" t="str">
        <f>IF(Table2[[#This Row],[In GSM?]],_xlfn.TEXTAFTER(Table2[[#This Row],[rxn]],"RXN-",,,,"BIOMASS_RT_CLIM"),"")</f>
        <v/>
      </c>
      <c r="K1314" s="1" t="str">
        <f>IF(Table2[[#This Row],[In GSM?]],_xlfn.TEXTBEFORE(SUBSTITUTE(Table2[[#This Row],[rxn name]],"_REV-","_FWD-"),"_FWD-",,,,Table2[[#This Row],[rxn name]]),"")</f>
        <v/>
      </c>
      <c r="L1314" s="1" t="str">
        <f>IF(Table2[[#This Row],[In GSM?]],_xlfn.TEXTBEFORE(_xlfn.TEXTAFTER(Table2[[#This Row],[rxn name]],Table2[[#This Row],[b4 FWD/REV]]&amp;"_",,,,"FWD"),"-",,,,"FWD"),"")</f>
        <v/>
      </c>
      <c r="M1314" s="1" t="str" cm="1">
        <f t="array" ref="M1314">IF(Table2[[#This Row],[In GSM?]],_xlfn.SWITCH(Table2[[#This Row],[dir]],"FWD",Table2[[#This Row],[max]],"REV",-Table2[[#This Row],[min]])/1000,"")</f>
        <v/>
      </c>
      <c r="N1314" s="1" t="str" cm="1">
        <f t="array" ref="N1314">IF(Table2[[#This Row],[In GSM?]],_xlfn.SWITCH(Table2[[#This Row],[dir]],"FWD",Table2[[#This Row],[min]],"REV",-Table2[[#This Row],[max]])/1000,"")</f>
        <v/>
      </c>
    </row>
    <row r="1315" spans="1:14" ht="17" x14ac:dyDescent="0.25">
      <c r="A1315" t="s">
        <v>2416</v>
      </c>
      <c r="B1315">
        <v>0</v>
      </c>
      <c r="C1315">
        <v>7.3065489408925197</v>
      </c>
      <c r="E1315" s="1" t="s">
        <v>1070</v>
      </c>
      <c r="F1315" s="1" t="str">
        <f t="shared" si="60"/>
        <v>PROWASTE-rt7390</v>
      </c>
      <c r="G1315" s="1">
        <f t="shared" si="61"/>
        <v>0</v>
      </c>
      <c r="H1315" s="1">
        <f t="shared" si="62"/>
        <v>0</v>
      </c>
      <c r="I1315" s="1" t="b">
        <f>OR(LEFT(Table2[[#This Row],[rxn]],4)="RXN-",Table2[[#This Row],[rxn]]="BIOSYN-BIODILAERO")</f>
        <v>0</v>
      </c>
      <c r="J1315" s="1" t="str">
        <f>IF(Table2[[#This Row],[In GSM?]],_xlfn.TEXTAFTER(Table2[[#This Row],[rxn]],"RXN-",,,,"BIOMASS_RT_CLIM"),"")</f>
        <v/>
      </c>
      <c r="K1315" s="1" t="str">
        <f>IF(Table2[[#This Row],[In GSM?]],_xlfn.TEXTBEFORE(SUBSTITUTE(Table2[[#This Row],[rxn name]],"_REV-","_FWD-"),"_FWD-",,,,Table2[[#This Row],[rxn name]]),"")</f>
        <v/>
      </c>
      <c r="L1315" s="1" t="str">
        <f>IF(Table2[[#This Row],[In GSM?]],_xlfn.TEXTBEFORE(_xlfn.TEXTAFTER(Table2[[#This Row],[rxn name]],Table2[[#This Row],[b4 FWD/REV]]&amp;"_",,,,"FWD"),"-",,,,"FWD"),"")</f>
        <v/>
      </c>
      <c r="M1315" s="1" t="str" cm="1">
        <f t="array" ref="M1315">IF(Table2[[#This Row],[In GSM?]],_xlfn.SWITCH(Table2[[#This Row],[dir]],"FWD",Table2[[#This Row],[max]],"REV",-Table2[[#This Row],[min]])/1000,"")</f>
        <v/>
      </c>
      <c r="N1315" s="1" t="str" cm="1">
        <f t="array" ref="N1315">IF(Table2[[#This Row],[In GSM?]],_xlfn.SWITCH(Table2[[#This Row],[dir]],"FWD",Table2[[#This Row],[min]],"REV",-Table2[[#This Row],[max]])/1000,"")</f>
        <v/>
      </c>
    </row>
    <row r="1316" spans="1:14" ht="17" x14ac:dyDescent="0.25">
      <c r="A1316" t="s">
        <v>2417</v>
      </c>
      <c r="B1316">
        <v>0</v>
      </c>
      <c r="C1316">
        <v>5.6657974487382301</v>
      </c>
      <c r="E1316" s="1" t="s">
        <v>1071</v>
      </c>
      <c r="F1316" s="1" t="str">
        <f t="shared" si="60"/>
        <v>PROWASTE-rt7391</v>
      </c>
      <c r="G1316" s="1">
        <f t="shared" si="61"/>
        <v>0</v>
      </c>
      <c r="H1316" s="1">
        <f t="shared" si="62"/>
        <v>0</v>
      </c>
      <c r="I1316" s="1" t="b">
        <f>OR(LEFT(Table2[[#This Row],[rxn]],4)="RXN-",Table2[[#This Row],[rxn]]="BIOSYN-BIODILAERO")</f>
        <v>0</v>
      </c>
      <c r="J1316" s="1" t="str">
        <f>IF(Table2[[#This Row],[In GSM?]],_xlfn.TEXTAFTER(Table2[[#This Row],[rxn]],"RXN-",,,,"BIOMASS_RT_CLIM"),"")</f>
        <v/>
      </c>
      <c r="K1316" s="1" t="str">
        <f>IF(Table2[[#This Row],[In GSM?]],_xlfn.TEXTBEFORE(SUBSTITUTE(Table2[[#This Row],[rxn name]],"_REV-","_FWD-"),"_FWD-",,,,Table2[[#This Row],[rxn name]]),"")</f>
        <v/>
      </c>
      <c r="L1316" s="1" t="str">
        <f>IF(Table2[[#This Row],[In GSM?]],_xlfn.TEXTBEFORE(_xlfn.TEXTAFTER(Table2[[#This Row],[rxn name]],Table2[[#This Row],[b4 FWD/REV]]&amp;"_",,,,"FWD"),"-",,,,"FWD"),"")</f>
        <v/>
      </c>
      <c r="M1316" s="1" t="str" cm="1">
        <f t="array" ref="M1316">IF(Table2[[#This Row],[In GSM?]],_xlfn.SWITCH(Table2[[#This Row],[dir]],"FWD",Table2[[#This Row],[max]],"REV",-Table2[[#This Row],[min]])/1000,"")</f>
        <v/>
      </c>
      <c r="N1316" s="1" t="str" cm="1">
        <f t="array" ref="N1316">IF(Table2[[#This Row],[In GSM?]],_xlfn.SWITCH(Table2[[#This Row],[dir]],"FWD",Table2[[#This Row],[min]],"REV",-Table2[[#This Row],[max]])/1000,"")</f>
        <v/>
      </c>
    </row>
    <row r="1317" spans="1:14" ht="17" x14ac:dyDescent="0.25">
      <c r="A1317" t="s">
        <v>2418</v>
      </c>
      <c r="B1317">
        <v>0</v>
      </c>
      <c r="C1317">
        <v>4.6268063376402901</v>
      </c>
      <c r="E1317" s="1" t="s">
        <v>1072</v>
      </c>
      <c r="F1317" s="1" t="str">
        <f t="shared" si="60"/>
        <v>PROWASTE-rt7394</v>
      </c>
      <c r="G1317" s="1">
        <f t="shared" si="61"/>
        <v>0</v>
      </c>
      <c r="H1317" s="1">
        <f t="shared" si="62"/>
        <v>0</v>
      </c>
      <c r="I1317" s="1" t="b">
        <f>OR(LEFT(Table2[[#This Row],[rxn]],4)="RXN-",Table2[[#This Row],[rxn]]="BIOSYN-BIODILAERO")</f>
        <v>0</v>
      </c>
      <c r="J1317" s="1" t="str">
        <f>IF(Table2[[#This Row],[In GSM?]],_xlfn.TEXTAFTER(Table2[[#This Row],[rxn]],"RXN-",,,,"BIOMASS_RT_CLIM"),"")</f>
        <v/>
      </c>
      <c r="K1317" s="1" t="str">
        <f>IF(Table2[[#This Row],[In GSM?]],_xlfn.TEXTBEFORE(SUBSTITUTE(Table2[[#This Row],[rxn name]],"_REV-","_FWD-"),"_FWD-",,,,Table2[[#This Row],[rxn name]]),"")</f>
        <v/>
      </c>
      <c r="L1317" s="1" t="str">
        <f>IF(Table2[[#This Row],[In GSM?]],_xlfn.TEXTBEFORE(_xlfn.TEXTAFTER(Table2[[#This Row],[rxn name]],Table2[[#This Row],[b4 FWD/REV]]&amp;"_",,,,"FWD"),"-",,,,"FWD"),"")</f>
        <v/>
      </c>
      <c r="M1317" s="1" t="str" cm="1">
        <f t="array" ref="M1317">IF(Table2[[#This Row],[In GSM?]],_xlfn.SWITCH(Table2[[#This Row],[dir]],"FWD",Table2[[#This Row],[max]],"REV",-Table2[[#This Row],[min]])/1000,"")</f>
        <v/>
      </c>
      <c r="N1317" s="1" t="str" cm="1">
        <f t="array" ref="N1317">IF(Table2[[#This Row],[In GSM?]],_xlfn.SWITCH(Table2[[#This Row],[dir]],"FWD",Table2[[#This Row],[min]],"REV",-Table2[[#This Row],[max]])/1000,"")</f>
        <v/>
      </c>
    </row>
    <row r="1318" spans="1:14" ht="17" x14ac:dyDescent="0.25">
      <c r="A1318" t="s">
        <v>2419</v>
      </c>
      <c r="B1318">
        <v>0</v>
      </c>
      <c r="C1318">
        <v>2.6529956559228398</v>
      </c>
      <c r="E1318" s="1" t="s">
        <v>1073</v>
      </c>
      <c r="F1318" s="1" t="str">
        <f t="shared" si="60"/>
        <v>PROWASTE-rt7405</v>
      </c>
      <c r="G1318" s="1">
        <f t="shared" si="61"/>
        <v>0</v>
      </c>
      <c r="H1318" s="1">
        <f t="shared" si="62"/>
        <v>0</v>
      </c>
      <c r="I1318" s="1" t="b">
        <f>OR(LEFT(Table2[[#This Row],[rxn]],4)="RXN-",Table2[[#This Row],[rxn]]="BIOSYN-BIODILAERO")</f>
        <v>0</v>
      </c>
      <c r="J1318" s="1" t="str">
        <f>IF(Table2[[#This Row],[In GSM?]],_xlfn.TEXTAFTER(Table2[[#This Row],[rxn]],"RXN-",,,,"BIOMASS_RT_CLIM"),"")</f>
        <v/>
      </c>
      <c r="K1318" s="1" t="str">
        <f>IF(Table2[[#This Row],[In GSM?]],_xlfn.TEXTBEFORE(SUBSTITUTE(Table2[[#This Row],[rxn name]],"_REV-","_FWD-"),"_FWD-",,,,Table2[[#This Row],[rxn name]]),"")</f>
        <v/>
      </c>
      <c r="L1318" s="1" t="str">
        <f>IF(Table2[[#This Row],[In GSM?]],_xlfn.TEXTBEFORE(_xlfn.TEXTAFTER(Table2[[#This Row],[rxn name]],Table2[[#This Row],[b4 FWD/REV]]&amp;"_",,,,"FWD"),"-",,,,"FWD"),"")</f>
        <v/>
      </c>
      <c r="M1318" s="1" t="str" cm="1">
        <f t="array" ref="M1318">IF(Table2[[#This Row],[In GSM?]],_xlfn.SWITCH(Table2[[#This Row],[dir]],"FWD",Table2[[#This Row],[max]],"REV",-Table2[[#This Row],[min]])/1000,"")</f>
        <v/>
      </c>
      <c r="N1318" s="1" t="str" cm="1">
        <f t="array" ref="N1318">IF(Table2[[#This Row],[In GSM?]],_xlfn.SWITCH(Table2[[#This Row],[dir]],"FWD",Table2[[#This Row],[min]],"REV",-Table2[[#This Row],[max]])/1000,"")</f>
        <v/>
      </c>
    </row>
    <row r="1319" spans="1:14" ht="17" x14ac:dyDescent="0.25">
      <c r="A1319" t="s">
        <v>2420</v>
      </c>
      <c r="B1319">
        <v>0</v>
      </c>
      <c r="C1319">
        <v>2.6529956559228398</v>
      </c>
      <c r="E1319" s="1" t="s">
        <v>1074</v>
      </c>
      <c r="F1319" s="1" t="str">
        <f t="shared" si="60"/>
        <v>PROWASTE-rt7415_m</v>
      </c>
      <c r="G1319" s="1">
        <f t="shared" si="61"/>
        <v>0</v>
      </c>
      <c r="H1319" s="1">
        <f t="shared" si="62"/>
        <v>0</v>
      </c>
      <c r="I1319" s="1" t="b">
        <f>OR(LEFT(Table2[[#This Row],[rxn]],4)="RXN-",Table2[[#This Row],[rxn]]="BIOSYN-BIODILAERO")</f>
        <v>0</v>
      </c>
      <c r="J1319" s="1" t="str">
        <f>IF(Table2[[#This Row],[In GSM?]],_xlfn.TEXTAFTER(Table2[[#This Row],[rxn]],"RXN-",,,,"BIOMASS_RT_CLIM"),"")</f>
        <v/>
      </c>
      <c r="K1319" s="1" t="str">
        <f>IF(Table2[[#This Row],[In GSM?]],_xlfn.TEXTBEFORE(SUBSTITUTE(Table2[[#This Row],[rxn name]],"_REV-","_FWD-"),"_FWD-",,,,Table2[[#This Row],[rxn name]]),"")</f>
        <v/>
      </c>
      <c r="L1319" s="1" t="str">
        <f>IF(Table2[[#This Row],[In GSM?]],_xlfn.TEXTBEFORE(_xlfn.TEXTAFTER(Table2[[#This Row],[rxn name]],Table2[[#This Row],[b4 FWD/REV]]&amp;"_",,,,"FWD"),"-",,,,"FWD"),"")</f>
        <v/>
      </c>
      <c r="M1319" s="1" t="str" cm="1">
        <f t="array" ref="M1319">IF(Table2[[#This Row],[In GSM?]],_xlfn.SWITCH(Table2[[#This Row],[dir]],"FWD",Table2[[#This Row],[max]],"REV",-Table2[[#This Row],[min]])/1000,"")</f>
        <v/>
      </c>
      <c r="N1319" s="1" t="str" cm="1">
        <f t="array" ref="N1319">IF(Table2[[#This Row],[In GSM?]],_xlfn.SWITCH(Table2[[#This Row],[dir]],"FWD",Table2[[#This Row],[min]],"REV",-Table2[[#This Row],[max]])/1000,"")</f>
        <v/>
      </c>
    </row>
    <row r="1320" spans="1:14" ht="17" x14ac:dyDescent="0.25">
      <c r="A1320" t="s">
        <v>2421</v>
      </c>
      <c r="B1320">
        <v>0</v>
      </c>
      <c r="C1320">
        <v>2.6529956559228398</v>
      </c>
      <c r="E1320" s="1" t="s">
        <v>1075</v>
      </c>
      <c r="F1320" s="1" t="str">
        <f t="shared" si="60"/>
        <v>PROWASTE-rt7415_x</v>
      </c>
      <c r="G1320" s="1">
        <f t="shared" si="61"/>
        <v>0</v>
      </c>
      <c r="H1320" s="1">
        <f t="shared" si="62"/>
        <v>0</v>
      </c>
      <c r="I1320" s="1" t="b">
        <f>OR(LEFT(Table2[[#This Row],[rxn]],4)="RXN-",Table2[[#This Row],[rxn]]="BIOSYN-BIODILAERO")</f>
        <v>0</v>
      </c>
      <c r="J1320" s="1" t="str">
        <f>IF(Table2[[#This Row],[In GSM?]],_xlfn.TEXTAFTER(Table2[[#This Row],[rxn]],"RXN-",,,,"BIOMASS_RT_CLIM"),"")</f>
        <v/>
      </c>
      <c r="K1320" s="1" t="str">
        <f>IF(Table2[[#This Row],[In GSM?]],_xlfn.TEXTBEFORE(SUBSTITUTE(Table2[[#This Row],[rxn name]],"_REV-","_FWD-"),"_FWD-",,,,Table2[[#This Row],[rxn name]]),"")</f>
        <v/>
      </c>
      <c r="L1320" s="1" t="str">
        <f>IF(Table2[[#This Row],[In GSM?]],_xlfn.TEXTBEFORE(_xlfn.TEXTAFTER(Table2[[#This Row],[rxn name]],Table2[[#This Row],[b4 FWD/REV]]&amp;"_",,,,"FWD"),"-",,,,"FWD"),"")</f>
        <v/>
      </c>
      <c r="M1320" s="1" t="str" cm="1">
        <f t="array" ref="M1320">IF(Table2[[#This Row],[In GSM?]],_xlfn.SWITCH(Table2[[#This Row],[dir]],"FWD",Table2[[#This Row],[max]],"REV",-Table2[[#This Row],[min]])/1000,"")</f>
        <v/>
      </c>
      <c r="N1320" s="1" t="str" cm="1">
        <f t="array" ref="N1320">IF(Table2[[#This Row],[In GSM?]],_xlfn.SWITCH(Table2[[#This Row],[dir]],"FWD",Table2[[#This Row],[min]],"REV",-Table2[[#This Row],[max]])/1000,"")</f>
        <v/>
      </c>
    </row>
    <row r="1321" spans="1:14" ht="17" x14ac:dyDescent="0.25">
      <c r="A1321" t="s">
        <v>2422</v>
      </c>
      <c r="B1321">
        <v>0</v>
      </c>
      <c r="C1321">
        <v>2.2912235210242802</v>
      </c>
      <c r="E1321" s="1" t="s">
        <v>1076</v>
      </c>
      <c r="F1321" s="1" t="str">
        <f t="shared" si="60"/>
        <v>PROWASTE-rt7423</v>
      </c>
      <c r="G1321" s="1">
        <f t="shared" si="61"/>
        <v>0</v>
      </c>
      <c r="H1321" s="1">
        <f t="shared" si="62"/>
        <v>0</v>
      </c>
      <c r="I1321" s="1" t="b">
        <f>OR(LEFT(Table2[[#This Row],[rxn]],4)="RXN-",Table2[[#This Row],[rxn]]="BIOSYN-BIODILAERO")</f>
        <v>0</v>
      </c>
      <c r="J1321" s="1" t="str">
        <f>IF(Table2[[#This Row],[In GSM?]],_xlfn.TEXTAFTER(Table2[[#This Row],[rxn]],"RXN-",,,,"BIOMASS_RT_CLIM"),"")</f>
        <v/>
      </c>
      <c r="K1321" s="1" t="str">
        <f>IF(Table2[[#This Row],[In GSM?]],_xlfn.TEXTBEFORE(SUBSTITUTE(Table2[[#This Row],[rxn name]],"_REV-","_FWD-"),"_FWD-",,,,Table2[[#This Row],[rxn name]]),"")</f>
        <v/>
      </c>
      <c r="L1321" s="1" t="str">
        <f>IF(Table2[[#This Row],[In GSM?]],_xlfn.TEXTBEFORE(_xlfn.TEXTAFTER(Table2[[#This Row],[rxn name]],Table2[[#This Row],[b4 FWD/REV]]&amp;"_",,,,"FWD"),"-",,,,"FWD"),"")</f>
        <v/>
      </c>
      <c r="M1321" s="1" t="str" cm="1">
        <f t="array" ref="M1321">IF(Table2[[#This Row],[In GSM?]],_xlfn.SWITCH(Table2[[#This Row],[dir]],"FWD",Table2[[#This Row],[max]],"REV",-Table2[[#This Row],[min]])/1000,"")</f>
        <v/>
      </c>
      <c r="N1321" s="1" t="str" cm="1">
        <f t="array" ref="N1321">IF(Table2[[#This Row],[In GSM?]],_xlfn.SWITCH(Table2[[#This Row],[dir]],"FWD",Table2[[#This Row],[min]],"REV",-Table2[[#This Row],[max]])/1000,"")</f>
        <v/>
      </c>
    </row>
    <row r="1322" spans="1:14" ht="17" x14ac:dyDescent="0.25">
      <c r="A1322" t="s">
        <v>2423</v>
      </c>
      <c r="B1322">
        <v>0</v>
      </c>
      <c r="C1322">
        <v>2.2912235210242802</v>
      </c>
      <c r="E1322" s="1" t="s">
        <v>1077</v>
      </c>
      <c r="F1322" s="1" t="str">
        <f t="shared" si="60"/>
        <v>PROWASTE-rt7437</v>
      </c>
      <c r="G1322" s="1">
        <f t="shared" si="61"/>
        <v>0</v>
      </c>
      <c r="H1322" s="1">
        <f t="shared" si="62"/>
        <v>0</v>
      </c>
      <c r="I1322" s="1" t="b">
        <f>OR(LEFT(Table2[[#This Row],[rxn]],4)="RXN-",Table2[[#This Row],[rxn]]="BIOSYN-BIODILAERO")</f>
        <v>0</v>
      </c>
      <c r="J1322" s="1" t="str">
        <f>IF(Table2[[#This Row],[In GSM?]],_xlfn.TEXTAFTER(Table2[[#This Row],[rxn]],"RXN-",,,,"BIOMASS_RT_CLIM"),"")</f>
        <v/>
      </c>
      <c r="K1322" s="1" t="str">
        <f>IF(Table2[[#This Row],[In GSM?]],_xlfn.TEXTBEFORE(SUBSTITUTE(Table2[[#This Row],[rxn name]],"_REV-","_FWD-"),"_FWD-",,,,Table2[[#This Row],[rxn name]]),"")</f>
        <v/>
      </c>
      <c r="L1322" s="1" t="str">
        <f>IF(Table2[[#This Row],[In GSM?]],_xlfn.TEXTBEFORE(_xlfn.TEXTAFTER(Table2[[#This Row],[rxn name]],Table2[[#This Row],[b4 FWD/REV]]&amp;"_",,,,"FWD"),"-",,,,"FWD"),"")</f>
        <v/>
      </c>
      <c r="M1322" s="1" t="str" cm="1">
        <f t="array" ref="M1322">IF(Table2[[#This Row],[In GSM?]],_xlfn.SWITCH(Table2[[#This Row],[dir]],"FWD",Table2[[#This Row],[max]],"REV",-Table2[[#This Row],[min]])/1000,"")</f>
        <v/>
      </c>
      <c r="N1322" s="1" t="str" cm="1">
        <f t="array" ref="N1322">IF(Table2[[#This Row],[In GSM?]],_xlfn.SWITCH(Table2[[#This Row],[dir]],"FWD",Table2[[#This Row],[min]],"REV",-Table2[[#This Row],[max]])/1000,"")</f>
        <v/>
      </c>
    </row>
    <row r="1323" spans="1:14" ht="17" x14ac:dyDescent="0.25">
      <c r="A1323" t="s">
        <v>2424</v>
      </c>
      <c r="B1323">
        <v>0</v>
      </c>
      <c r="C1323">
        <v>2.2912235210242802</v>
      </c>
      <c r="E1323" s="1" t="s">
        <v>1078</v>
      </c>
      <c r="F1323" s="1" t="str">
        <f t="shared" si="60"/>
        <v>PROWASTE-rt7438</v>
      </c>
      <c r="G1323" s="1">
        <f t="shared" si="61"/>
        <v>0</v>
      </c>
      <c r="H1323" s="1">
        <f t="shared" si="62"/>
        <v>0</v>
      </c>
      <c r="I1323" s="1" t="b">
        <f>OR(LEFT(Table2[[#This Row],[rxn]],4)="RXN-",Table2[[#This Row],[rxn]]="BIOSYN-BIODILAERO")</f>
        <v>0</v>
      </c>
      <c r="J1323" s="1" t="str">
        <f>IF(Table2[[#This Row],[In GSM?]],_xlfn.TEXTAFTER(Table2[[#This Row],[rxn]],"RXN-",,,,"BIOMASS_RT_CLIM"),"")</f>
        <v/>
      </c>
      <c r="K1323" s="1" t="str">
        <f>IF(Table2[[#This Row],[In GSM?]],_xlfn.TEXTBEFORE(SUBSTITUTE(Table2[[#This Row],[rxn name]],"_REV-","_FWD-"),"_FWD-",,,,Table2[[#This Row],[rxn name]]),"")</f>
        <v/>
      </c>
      <c r="L1323" s="1" t="str">
        <f>IF(Table2[[#This Row],[In GSM?]],_xlfn.TEXTBEFORE(_xlfn.TEXTAFTER(Table2[[#This Row],[rxn name]],Table2[[#This Row],[b4 FWD/REV]]&amp;"_",,,,"FWD"),"-",,,,"FWD"),"")</f>
        <v/>
      </c>
      <c r="M1323" s="1" t="str" cm="1">
        <f t="array" ref="M1323">IF(Table2[[#This Row],[In GSM?]],_xlfn.SWITCH(Table2[[#This Row],[dir]],"FWD",Table2[[#This Row],[max]],"REV",-Table2[[#This Row],[min]])/1000,"")</f>
        <v/>
      </c>
      <c r="N1323" s="1" t="str" cm="1">
        <f t="array" ref="N1323">IF(Table2[[#This Row],[In GSM?]],_xlfn.SWITCH(Table2[[#This Row],[dir]],"FWD",Table2[[#This Row],[min]],"REV",-Table2[[#This Row],[max]])/1000,"")</f>
        <v/>
      </c>
    </row>
    <row r="1324" spans="1:14" ht="17" x14ac:dyDescent="0.25">
      <c r="A1324" t="s">
        <v>2425</v>
      </c>
      <c r="B1324">
        <v>0</v>
      </c>
      <c r="C1324">
        <v>2.6529956559228598</v>
      </c>
      <c r="E1324" s="1" t="s">
        <v>1079</v>
      </c>
      <c r="F1324" s="1" t="str">
        <f t="shared" si="60"/>
        <v>PROWASTE-rt7439</v>
      </c>
      <c r="G1324" s="1">
        <f t="shared" si="61"/>
        <v>0</v>
      </c>
      <c r="H1324" s="1">
        <f t="shared" si="62"/>
        <v>0</v>
      </c>
      <c r="I1324" s="1" t="b">
        <f>OR(LEFT(Table2[[#This Row],[rxn]],4)="RXN-",Table2[[#This Row],[rxn]]="BIOSYN-BIODILAERO")</f>
        <v>0</v>
      </c>
      <c r="J1324" s="1" t="str">
        <f>IF(Table2[[#This Row],[In GSM?]],_xlfn.TEXTAFTER(Table2[[#This Row],[rxn]],"RXN-",,,,"BIOMASS_RT_CLIM"),"")</f>
        <v/>
      </c>
      <c r="K1324" s="1" t="str">
        <f>IF(Table2[[#This Row],[In GSM?]],_xlfn.TEXTBEFORE(SUBSTITUTE(Table2[[#This Row],[rxn name]],"_REV-","_FWD-"),"_FWD-",,,,Table2[[#This Row],[rxn name]]),"")</f>
        <v/>
      </c>
      <c r="L1324" s="1" t="str">
        <f>IF(Table2[[#This Row],[In GSM?]],_xlfn.TEXTBEFORE(_xlfn.TEXTAFTER(Table2[[#This Row],[rxn name]],Table2[[#This Row],[b4 FWD/REV]]&amp;"_",,,,"FWD"),"-",,,,"FWD"),"")</f>
        <v/>
      </c>
      <c r="M1324" s="1" t="str" cm="1">
        <f t="array" ref="M1324">IF(Table2[[#This Row],[In GSM?]],_xlfn.SWITCH(Table2[[#This Row],[dir]],"FWD",Table2[[#This Row],[max]],"REV",-Table2[[#This Row],[min]])/1000,"")</f>
        <v/>
      </c>
      <c r="N1324" s="1" t="str" cm="1">
        <f t="array" ref="N1324">IF(Table2[[#This Row],[In GSM?]],_xlfn.SWITCH(Table2[[#This Row],[dir]],"FWD",Table2[[#This Row],[min]],"REV",-Table2[[#This Row],[max]])/1000,"")</f>
        <v/>
      </c>
    </row>
    <row r="1325" spans="1:14" ht="17" x14ac:dyDescent="0.25">
      <c r="A1325" t="s">
        <v>2426</v>
      </c>
      <c r="B1325">
        <v>0</v>
      </c>
      <c r="C1325">
        <v>2.2912235210242802</v>
      </c>
      <c r="E1325" s="1" t="s">
        <v>1080</v>
      </c>
      <c r="F1325" s="1" t="str">
        <f t="shared" si="60"/>
        <v>PROWASTE-rt7460</v>
      </c>
      <c r="G1325" s="1">
        <f t="shared" si="61"/>
        <v>0</v>
      </c>
      <c r="H1325" s="1">
        <f t="shared" si="62"/>
        <v>0</v>
      </c>
      <c r="I1325" s="1" t="b">
        <f>OR(LEFT(Table2[[#This Row],[rxn]],4)="RXN-",Table2[[#This Row],[rxn]]="BIOSYN-BIODILAERO")</f>
        <v>0</v>
      </c>
      <c r="J1325" s="1" t="str">
        <f>IF(Table2[[#This Row],[In GSM?]],_xlfn.TEXTAFTER(Table2[[#This Row],[rxn]],"RXN-",,,,"BIOMASS_RT_CLIM"),"")</f>
        <v/>
      </c>
      <c r="K1325" s="1" t="str">
        <f>IF(Table2[[#This Row],[In GSM?]],_xlfn.TEXTBEFORE(SUBSTITUTE(Table2[[#This Row],[rxn name]],"_REV-","_FWD-"),"_FWD-",,,,Table2[[#This Row],[rxn name]]),"")</f>
        <v/>
      </c>
      <c r="L1325" s="1" t="str">
        <f>IF(Table2[[#This Row],[In GSM?]],_xlfn.TEXTBEFORE(_xlfn.TEXTAFTER(Table2[[#This Row],[rxn name]],Table2[[#This Row],[b4 FWD/REV]]&amp;"_",,,,"FWD"),"-",,,,"FWD"),"")</f>
        <v/>
      </c>
      <c r="M1325" s="1" t="str" cm="1">
        <f t="array" ref="M1325">IF(Table2[[#This Row],[In GSM?]],_xlfn.SWITCH(Table2[[#This Row],[dir]],"FWD",Table2[[#This Row],[max]],"REV",-Table2[[#This Row],[min]])/1000,"")</f>
        <v/>
      </c>
      <c r="N1325" s="1" t="str" cm="1">
        <f t="array" ref="N1325">IF(Table2[[#This Row],[In GSM?]],_xlfn.SWITCH(Table2[[#This Row],[dir]],"FWD",Table2[[#This Row],[min]],"REV",-Table2[[#This Row],[max]])/1000,"")</f>
        <v/>
      </c>
    </row>
    <row r="1326" spans="1:14" ht="17" x14ac:dyDescent="0.25">
      <c r="A1326" t="s">
        <v>2427</v>
      </c>
      <c r="B1326">
        <v>0</v>
      </c>
      <c r="C1326">
        <v>2.80038430347411</v>
      </c>
      <c r="E1326" s="1" t="s">
        <v>1081</v>
      </c>
      <c r="F1326" s="1" t="str">
        <f t="shared" si="60"/>
        <v>PROWASTE-rt7461</v>
      </c>
      <c r="G1326" s="1">
        <f t="shared" si="61"/>
        <v>0</v>
      </c>
      <c r="H1326" s="1">
        <f t="shared" si="62"/>
        <v>0</v>
      </c>
      <c r="I1326" s="1" t="b">
        <f>OR(LEFT(Table2[[#This Row],[rxn]],4)="RXN-",Table2[[#This Row],[rxn]]="BIOSYN-BIODILAERO")</f>
        <v>0</v>
      </c>
      <c r="J1326" s="1" t="str">
        <f>IF(Table2[[#This Row],[In GSM?]],_xlfn.TEXTAFTER(Table2[[#This Row],[rxn]],"RXN-",,,,"BIOMASS_RT_CLIM"),"")</f>
        <v/>
      </c>
      <c r="K1326" s="1" t="str">
        <f>IF(Table2[[#This Row],[In GSM?]],_xlfn.TEXTBEFORE(SUBSTITUTE(Table2[[#This Row],[rxn name]],"_REV-","_FWD-"),"_FWD-",,,,Table2[[#This Row],[rxn name]]),"")</f>
        <v/>
      </c>
      <c r="L1326" s="1" t="str">
        <f>IF(Table2[[#This Row],[In GSM?]],_xlfn.TEXTBEFORE(_xlfn.TEXTAFTER(Table2[[#This Row],[rxn name]],Table2[[#This Row],[b4 FWD/REV]]&amp;"_",,,,"FWD"),"-",,,,"FWD"),"")</f>
        <v/>
      </c>
      <c r="M1326" s="1" t="str" cm="1">
        <f t="array" ref="M1326">IF(Table2[[#This Row],[In GSM?]],_xlfn.SWITCH(Table2[[#This Row],[dir]],"FWD",Table2[[#This Row],[max]],"REV",-Table2[[#This Row],[min]])/1000,"")</f>
        <v/>
      </c>
      <c r="N1326" s="1" t="str" cm="1">
        <f t="array" ref="N1326">IF(Table2[[#This Row],[In GSM?]],_xlfn.SWITCH(Table2[[#This Row],[dir]],"FWD",Table2[[#This Row],[min]],"REV",-Table2[[#This Row],[max]])/1000,"")</f>
        <v/>
      </c>
    </row>
    <row r="1327" spans="1:14" ht="17" x14ac:dyDescent="0.25">
      <c r="A1327" t="s">
        <v>2428</v>
      </c>
      <c r="B1327">
        <v>0</v>
      </c>
      <c r="C1327">
        <v>17.362547691142499</v>
      </c>
      <c r="E1327" s="1" t="s">
        <v>1082</v>
      </c>
      <c r="F1327" s="1" t="str">
        <f t="shared" si="60"/>
        <v>PROWASTE-rt7471</v>
      </c>
      <c r="G1327" s="1">
        <f t="shared" si="61"/>
        <v>0</v>
      </c>
      <c r="H1327" s="1">
        <f t="shared" si="62"/>
        <v>0</v>
      </c>
      <c r="I1327" s="1" t="b">
        <f>OR(LEFT(Table2[[#This Row],[rxn]],4)="RXN-",Table2[[#This Row],[rxn]]="BIOSYN-BIODILAERO")</f>
        <v>0</v>
      </c>
      <c r="J1327" s="1" t="str">
        <f>IF(Table2[[#This Row],[In GSM?]],_xlfn.TEXTAFTER(Table2[[#This Row],[rxn]],"RXN-",,,,"BIOMASS_RT_CLIM"),"")</f>
        <v/>
      </c>
      <c r="K1327" s="1" t="str">
        <f>IF(Table2[[#This Row],[In GSM?]],_xlfn.TEXTBEFORE(SUBSTITUTE(Table2[[#This Row],[rxn name]],"_REV-","_FWD-"),"_FWD-",,,,Table2[[#This Row],[rxn name]]),"")</f>
        <v/>
      </c>
      <c r="L1327" s="1" t="str">
        <f>IF(Table2[[#This Row],[In GSM?]],_xlfn.TEXTBEFORE(_xlfn.TEXTAFTER(Table2[[#This Row],[rxn name]],Table2[[#This Row],[b4 FWD/REV]]&amp;"_",,,,"FWD"),"-",,,,"FWD"),"")</f>
        <v/>
      </c>
      <c r="M1327" s="1" t="str" cm="1">
        <f t="array" ref="M1327">IF(Table2[[#This Row],[In GSM?]],_xlfn.SWITCH(Table2[[#This Row],[dir]],"FWD",Table2[[#This Row],[max]],"REV",-Table2[[#This Row],[min]])/1000,"")</f>
        <v/>
      </c>
      <c r="N1327" s="1" t="str" cm="1">
        <f t="array" ref="N1327">IF(Table2[[#This Row],[In GSM?]],_xlfn.SWITCH(Table2[[#This Row],[dir]],"FWD",Table2[[#This Row],[min]],"REV",-Table2[[#This Row],[max]])/1000,"")</f>
        <v/>
      </c>
    </row>
    <row r="1328" spans="1:14" ht="17" x14ac:dyDescent="0.25">
      <c r="A1328" t="s">
        <v>2429</v>
      </c>
      <c r="B1328">
        <v>0</v>
      </c>
      <c r="C1328">
        <v>10.2849574377328</v>
      </c>
      <c r="E1328" s="1" t="s">
        <v>1083</v>
      </c>
      <c r="F1328" s="1" t="str">
        <f t="shared" si="60"/>
        <v>PROWASTE-rt7477</v>
      </c>
      <c r="G1328" s="1">
        <f t="shared" si="61"/>
        <v>0</v>
      </c>
      <c r="H1328" s="1">
        <f t="shared" si="62"/>
        <v>0</v>
      </c>
      <c r="I1328" s="1" t="b">
        <f>OR(LEFT(Table2[[#This Row],[rxn]],4)="RXN-",Table2[[#This Row],[rxn]]="BIOSYN-BIODILAERO")</f>
        <v>0</v>
      </c>
      <c r="J1328" s="1" t="str">
        <f>IF(Table2[[#This Row],[In GSM?]],_xlfn.TEXTAFTER(Table2[[#This Row],[rxn]],"RXN-",,,,"BIOMASS_RT_CLIM"),"")</f>
        <v/>
      </c>
      <c r="K1328" s="1" t="str">
        <f>IF(Table2[[#This Row],[In GSM?]],_xlfn.TEXTBEFORE(SUBSTITUTE(Table2[[#This Row],[rxn name]],"_REV-","_FWD-"),"_FWD-",,,,Table2[[#This Row],[rxn name]]),"")</f>
        <v/>
      </c>
      <c r="L1328" s="1" t="str">
        <f>IF(Table2[[#This Row],[In GSM?]],_xlfn.TEXTBEFORE(_xlfn.TEXTAFTER(Table2[[#This Row],[rxn name]],Table2[[#This Row],[b4 FWD/REV]]&amp;"_",,,,"FWD"),"-",,,,"FWD"),"")</f>
        <v/>
      </c>
      <c r="M1328" s="1" t="str" cm="1">
        <f t="array" ref="M1328">IF(Table2[[#This Row],[In GSM?]],_xlfn.SWITCH(Table2[[#This Row],[dir]],"FWD",Table2[[#This Row],[max]],"REV",-Table2[[#This Row],[min]])/1000,"")</f>
        <v/>
      </c>
      <c r="N1328" s="1" t="str" cm="1">
        <f t="array" ref="N1328">IF(Table2[[#This Row],[In GSM?]],_xlfn.SWITCH(Table2[[#This Row],[dir]],"FWD",Table2[[#This Row],[min]],"REV",-Table2[[#This Row],[max]])/1000,"")</f>
        <v/>
      </c>
    </row>
    <row r="1329" spans="1:14" ht="17" x14ac:dyDescent="0.25">
      <c r="A1329" t="s">
        <v>2430</v>
      </c>
      <c r="B1329">
        <v>0</v>
      </c>
      <c r="C1329">
        <v>3.90982464393247</v>
      </c>
      <c r="E1329" s="1" t="s">
        <v>1084</v>
      </c>
      <c r="F1329" s="1" t="str">
        <f t="shared" si="60"/>
        <v>PROWASTE-rt7480</v>
      </c>
      <c r="G1329" s="1">
        <f t="shared" si="61"/>
        <v>0</v>
      </c>
      <c r="H1329" s="1">
        <f t="shared" si="62"/>
        <v>0</v>
      </c>
      <c r="I1329" s="1" t="b">
        <f>OR(LEFT(Table2[[#This Row],[rxn]],4)="RXN-",Table2[[#This Row],[rxn]]="BIOSYN-BIODILAERO")</f>
        <v>0</v>
      </c>
      <c r="J1329" s="1" t="str">
        <f>IF(Table2[[#This Row],[In GSM?]],_xlfn.TEXTAFTER(Table2[[#This Row],[rxn]],"RXN-",,,,"BIOMASS_RT_CLIM"),"")</f>
        <v/>
      </c>
      <c r="K1329" s="1" t="str">
        <f>IF(Table2[[#This Row],[In GSM?]],_xlfn.TEXTBEFORE(SUBSTITUTE(Table2[[#This Row],[rxn name]],"_REV-","_FWD-"),"_FWD-",,,,Table2[[#This Row],[rxn name]]),"")</f>
        <v/>
      </c>
      <c r="L1329" s="1" t="str">
        <f>IF(Table2[[#This Row],[In GSM?]],_xlfn.TEXTBEFORE(_xlfn.TEXTAFTER(Table2[[#This Row],[rxn name]],Table2[[#This Row],[b4 FWD/REV]]&amp;"_",,,,"FWD"),"-",,,,"FWD"),"")</f>
        <v/>
      </c>
      <c r="M1329" s="1" t="str" cm="1">
        <f t="array" ref="M1329">IF(Table2[[#This Row],[In GSM?]],_xlfn.SWITCH(Table2[[#This Row],[dir]],"FWD",Table2[[#This Row],[max]],"REV",-Table2[[#This Row],[min]])/1000,"")</f>
        <v/>
      </c>
      <c r="N1329" s="1" t="str" cm="1">
        <f t="array" ref="N1329">IF(Table2[[#This Row],[In GSM?]],_xlfn.SWITCH(Table2[[#This Row],[dir]],"FWD",Table2[[#This Row],[min]],"REV",-Table2[[#This Row],[max]])/1000,"")</f>
        <v/>
      </c>
    </row>
    <row r="1330" spans="1:14" ht="17" x14ac:dyDescent="0.25">
      <c r="A1330" t="s">
        <v>2431</v>
      </c>
      <c r="B1330">
        <v>0</v>
      </c>
      <c r="C1330">
        <v>0</v>
      </c>
      <c r="E1330" s="1" t="s">
        <v>1085</v>
      </c>
      <c r="F1330" s="1" t="str">
        <f t="shared" si="60"/>
        <v>PROWASTE-rt7489_m</v>
      </c>
      <c r="G1330" s="1">
        <f t="shared" si="61"/>
        <v>0</v>
      </c>
      <c r="H1330" s="1">
        <f t="shared" si="62"/>
        <v>0</v>
      </c>
      <c r="I1330" s="1" t="b">
        <f>OR(LEFT(Table2[[#This Row],[rxn]],4)="RXN-",Table2[[#This Row],[rxn]]="BIOSYN-BIODILAERO")</f>
        <v>0</v>
      </c>
      <c r="J1330" s="1" t="str">
        <f>IF(Table2[[#This Row],[In GSM?]],_xlfn.TEXTAFTER(Table2[[#This Row],[rxn]],"RXN-",,,,"BIOMASS_RT_CLIM"),"")</f>
        <v/>
      </c>
      <c r="K1330" s="1" t="str">
        <f>IF(Table2[[#This Row],[In GSM?]],_xlfn.TEXTBEFORE(SUBSTITUTE(Table2[[#This Row],[rxn name]],"_REV-","_FWD-"),"_FWD-",,,,Table2[[#This Row],[rxn name]]),"")</f>
        <v/>
      </c>
      <c r="L1330" s="1" t="str">
        <f>IF(Table2[[#This Row],[In GSM?]],_xlfn.TEXTBEFORE(_xlfn.TEXTAFTER(Table2[[#This Row],[rxn name]],Table2[[#This Row],[b4 FWD/REV]]&amp;"_",,,,"FWD"),"-",,,,"FWD"),"")</f>
        <v/>
      </c>
      <c r="M1330" s="1" t="str" cm="1">
        <f t="array" ref="M1330">IF(Table2[[#This Row],[In GSM?]],_xlfn.SWITCH(Table2[[#This Row],[dir]],"FWD",Table2[[#This Row],[max]],"REV",-Table2[[#This Row],[min]])/1000,"")</f>
        <v/>
      </c>
      <c r="N1330" s="1" t="str" cm="1">
        <f t="array" ref="N1330">IF(Table2[[#This Row],[In GSM?]],_xlfn.SWITCH(Table2[[#This Row],[dir]],"FWD",Table2[[#This Row],[min]],"REV",-Table2[[#This Row],[max]])/1000,"")</f>
        <v/>
      </c>
    </row>
    <row r="1331" spans="1:14" ht="17" x14ac:dyDescent="0.25">
      <c r="A1331" t="s">
        <v>2432</v>
      </c>
      <c r="B1331">
        <v>0</v>
      </c>
      <c r="C1331">
        <v>0</v>
      </c>
      <c r="E1331" s="1" t="s">
        <v>1086</v>
      </c>
      <c r="F1331" s="1" t="str">
        <f t="shared" si="60"/>
        <v>PROWASTE-rt7489_r</v>
      </c>
      <c r="G1331" s="1">
        <f t="shared" si="61"/>
        <v>0</v>
      </c>
      <c r="H1331" s="1">
        <f t="shared" si="62"/>
        <v>0</v>
      </c>
      <c r="I1331" s="1" t="b">
        <f>OR(LEFT(Table2[[#This Row],[rxn]],4)="RXN-",Table2[[#This Row],[rxn]]="BIOSYN-BIODILAERO")</f>
        <v>0</v>
      </c>
      <c r="J1331" s="1" t="str">
        <f>IF(Table2[[#This Row],[In GSM?]],_xlfn.TEXTAFTER(Table2[[#This Row],[rxn]],"RXN-",,,,"BIOMASS_RT_CLIM"),"")</f>
        <v/>
      </c>
      <c r="K1331" s="1" t="str">
        <f>IF(Table2[[#This Row],[In GSM?]],_xlfn.TEXTBEFORE(SUBSTITUTE(Table2[[#This Row],[rxn name]],"_REV-","_FWD-"),"_FWD-",,,,Table2[[#This Row],[rxn name]]),"")</f>
        <v/>
      </c>
      <c r="L1331" s="1" t="str">
        <f>IF(Table2[[#This Row],[In GSM?]],_xlfn.TEXTBEFORE(_xlfn.TEXTAFTER(Table2[[#This Row],[rxn name]],Table2[[#This Row],[b4 FWD/REV]]&amp;"_",,,,"FWD"),"-",,,,"FWD"),"")</f>
        <v/>
      </c>
      <c r="M1331" s="1" t="str" cm="1">
        <f t="array" ref="M1331">IF(Table2[[#This Row],[In GSM?]],_xlfn.SWITCH(Table2[[#This Row],[dir]],"FWD",Table2[[#This Row],[max]],"REV",-Table2[[#This Row],[min]])/1000,"")</f>
        <v/>
      </c>
      <c r="N1331" s="1" t="str" cm="1">
        <f t="array" ref="N1331">IF(Table2[[#This Row],[In GSM?]],_xlfn.SWITCH(Table2[[#This Row],[dir]],"FWD",Table2[[#This Row],[min]],"REV",-Table2[[#This Row],[max]])/1000,"")</f>
        <v/>
      </c>
    </row>
    <row r="1332" spans="1:14" ht="17" x14ac:dyDescent="0.25">
      <c r="A1332" t="s">
        <v>2433</v>
      </c>
      <c r="B1332">
        <v>0</v>
      </c>
      <c r="C1332">
        <v>2.1002882276054802</v>
      </c>
      <c r="E1332" s="1" t="s">
        <v>1087</v>
      </c>
      <c r="F1332" s="1" t="str">
        <f t="shared" si="60"/>
        <v>PROWASTE-rt7496</v>
      </c>
      <c r="G1332" s="1">
        <f t="shared" si="61"/>
        <v>0</v>
      </c>
      <c r="H1332" s="1">
        <f t="shared" si="62"/>
        <v>0</v>
      </c>
      <c r="I1332" s="1" t="b">
        <f>OR(LEFT(Table2[[#This Row],[rxn]],4)="RXN-",Table2[[#This Row],[rxn]]="BIOSYN-BIODILAERO")</f>
        <v>0</v>
      </c>
      <c r="J1332" s="1" t="str">
        <f>IF(Table2[[#This Row],[In GSM?]],_xlfn.TEXTAFTER(Table2[[#This Row],[rxn]],"RXN-",,,,"BIOMASS_RT_CLIM"),"")</f>
        <v/>
      </c>
      <c r="K1332" s="1" t="str">
        <f>IF(Table2[[#This Row],[In GSM?]],_xlfn.TEXTBEFORE(SUBSTITUTE(Table2[[#This Row],[rxn name]],"_REV-","_FWD-"),"_FWD-",,,,Table2[[#This Row],[rxn name]]),"")</f>
        <v/>
      </c>
      <c r="L1332" s="1" t="str">
        <f>IF(Table2[[#This Row],[In GSM?]],_xlfn.TEXTBEFORE(_xlfn.TEXTAFTER(Table2[[#This Row],[rxn name]],Table2[[#This Row],[b4 FWD/REV]]&amp;"_",,,,"FWD"),"-",,,,"FWD"),"")</f>
        <v/>
      </c>
      <c r="M1332" s="1" t="str" cm="1">
        <f t="array" ref="M1332">IF(Table2[[#This Row],[In GSM?]],_xlfn.SWITCH(Table2[[#This Row],[dir]],"FWD",Table2[[#This Row],[max]],"REV",-Table2[[#This Row],[min]])/1000,"")</f>
        <v/>
      </c>
      <c r="N1332" s="1" t="str" cm="1">
        <f t="array" ref="N1332">IF(Table2[[#This Row],[In GSM?]],_xlfn.SWITCH(Table2[[#This Row],[dir]],"FWD",Table2[[#This Row],[min]],"REV",-Table2[[#This Row],[max]])/1000,"")</f>
        <v/>
      </c>
    </row>
    <row r="1333" spans="1:14" ht="17" x14ac:dyDescent="0.25">
      <c r="A1333" t="s">
        <v>2434</v>
      </c>
      <c r="B1333">
        <v>0</v>
      </c>
      <c r="C1333">
        <v>7.3065489408915596</v>
      </c>
      <c r="E1333" s="1" t="s">
        <v>1088</v>
      </c>
      <c r="F1333" s="1" t="str">
        <f t="shared" si="60"/>
        <v>PROWASTE-rt7506</v>
      </c>
      <c r="G1333" s="1">
        <f t="shared" si="61"/>
        <v>0</v>
      </c>
      <c r="H1333" s="1">
        <f t="shared" si="62"/>
        <v>0</v>
      </c>
      <c r="I1333" s="1" t="b">
        <f>OR(LEFT(Table2[[#This Row],[rxn]],4)="RXN-",Table2[[#This Row],[rxn]]="BIOSYN-BIODILAERO")</f>
        <v>0</v>
      </c>
      <c r="J1333" s="1" t="str">
        <f>IF(Table2[[#This Row],[In GSM?]],_xlfn.TEXTAFTER(Table2[[#This Row],[rxn]],"RXN-",,,,"BIOMASS_RT_CLIM"),"")</f>
        <v/>
      </c>
      <c r="K1333" s="1" t="str">
        <f>IF(Table2[[#This Row],[In GSM?]],_xlfn.TEXTBEFORE(SUBSTITUTE(Table2[[#This Row],[rxn name]],"_REV-","_FWD-"),"_FWD-",,,,Table2[[#This Row],[rxn name]]),"")</f>
        <v/>
      </c>
      <c r="L1333" s="1" t="str">
        <f>IF(Table2[[#This Row],[In GSM?]],_xlfn.TEXTBEFORE(_xlfn.TEXTAFTER(Table2[[#This Row],[rxn name]],Table2[[#This Row],[b4 FWD/REV]]&amp;"_",,,,"FWD"),"-",,,,"FWD"),"")</f>
        <v/>
      </c>
      <c r="M1333" s="1" t="str" cm="1">
        <f t="array" ref="M1333">IF(Table2[[#This Row],[In GSM?]],_xlfn.SWITCH(Table2[[#This Row],[dir]],"FWD",Table2[[#This Row],[max]],"REV",-Table2[[#This Row],[min]])/1000,"")</f>
        <v/>
      </c>
      <c r="N1333" s="1" t="str" cm="1">
        <f t="array" ref="N1333">IF(Table2[[#This Row],[In GSM?]],_xlfn.SWITCH(Table2[[#This Row],[dir]],"FWD",Table2[[#This Row],[min]],"REV",-Table2[[#This Row],[max]])/1000,"")</f>
        <v/>
      </c>
    </row>
    <row r="1334" spans="1:14" ht="17" x14ac:dyDescent="0.25">
      <c r="A1334" t="s">
        <v>2435</v>
      </c>
      <c r="B1334">
        <v>0</v>
      </c>
      <c r="C1334">
        <v>5.6657974487374902</v>
      </c>
      <c r="E1334" s="1" t="s">
        <v>1089</v>
      </c>
      <c r="F1334" s="1" t="str">
        <f t="shared" si="60"/>
        <v>PROWASTE-rt7511</v>
      </c>
      <c r="G1334" s="1">
        <f t="shared" si="61"/>
        <v>0</v>
      </c>
      <c r="H1334" s="1">
        <f t="shared" si="62"/>
        <v>0</v>
      </c>
      <c r="I1334" s="1" t="b">
        <f>OR(LEFT(Table2[[#This Row],[rxn]],4)="RXN-",Table2[[#This Row],[rxn]]="BIOSYN-BIODILAERO")</f>
        <v>0</v>
      </c>
      <c r="J1334" s="1" t="str">
        <f>IF(Table2[[#This Row],[In GSM?]],_xlfn.TEXTAFTER(Table2[[#This Row],[rxn]],"RXN-",,,,"BIOMASS_RT_CLIM"),"")</f>
        <v/>
      </c>
      <c r="K1334" s="1" t="str">
        <f>IF(Table2[[#This Row],[In GSM?]],_xlfn.TEXTBEFORE(SUBSTITUTE(Table2[[#This Row],[rxn name]],"_REV-","_FWD-"),"_FWD-",,,,Table2[[#This Row],[rxn name]]),"")</f>
        <v/>
      </c>
      <c r="L1334" s="1" t="str">
        <f>IF(Table2[[#This Row],[In GSM?]],_xlfn.TEXTBEFORE(_xlfn.TEXTAFTER(Table2[[#This Row],[rxn name]],Table2[[#This Row],[b4 FWD/REV]]&amp;"_",,,,"FWD"),"-",,,,"FWD"),"")</f>
        <v/>
      </c>
      <c r="M1334" s="1" t="str" cm="1">
        <f t="array" ref="M1334">IF(Table2[[#This Row],[In GSM?]],_xlfn.SWITCH(Table2[[#This Row],[dir]],"FWD",Table2[[#This Row],[max]],"REV",-Table2[[#This Row],[min]])/1000,"")</f>
        <v/>
      </c>
      <c r="N1334" s="1" t="str" cm="1">
        <f t="array" ref="N1334">IF(Table2[[#This Row],[In GSM?]],_xlfn.SWITCH(Table2[[#This Row],[dir]],"FWD",Table2[[#This Row],[min]],"REV",-Table2[[#This Row],[max]])/1000,"")</f>
        <v/>
      </c>
    </row>
    <row r="1335" spans="1:14" ht="17" x14ac:dyDescent="0.25">
      <c r="A1335" t="s">
        <v>2436</v>
      </c>
      <c r="B1335">
        <v>0</v>
      </c>
      <c r="C1335">
        <v>4.62680633763968</v>
      </c>
      <c r="E1335" s="1" t="s">
        <v>1090</v>
      </c>
      <c r="F1335" s="1" t="str">
        <f t="shared" si="60"/>
        <v>PROWASTE-rt7512</v>
      </c>
      <c r="G1335" s="1">
        <f t="shared" si="61"/>
        <v>0</v>
      </c>
      <c r="H1335" s="1">
        <f t="shared" si="62"/>
        <v>0</v>
      </c>
      <c r="I1335" s="1" t="b">
        <f>OR(LEFT(Table2[[#This Row],[rxn]],4)="RXN-",Table2[[#This Row],[rxn]]="BIOSYN-BIODILAERO")</f>
        <v>0</v>
      </c>
      <c r="J1335" s="1" t="str">
        <f>IF(Table2[[#This Row],[In GSM?]],_xlfn.TEXTAFTER(Table2[[#This Row],[rxn]],"RXN-",,,,"BIOMASS_RT_CLIM"),"")</f>
        <v/>
      </c>
      <c r="K1335" s="1" t="str">
        <f>IF(Table2[[#This Row],[In GSM?]],_xlfn.TEXTBEFORE(SUBSTITUTE(Table2[[#This Row],[rxn name]],"_REV-","_FWD-"),"_FWD-",,,,Table2[[#This Row],[rxn name]]),"")</f>
        <v/>
      </c>
      <c r="L1335" s="1" t="str">
        <f>IF(Table2[[#This Row],[In GSM?]],_xlfn.TEXTBEFORE(_xlfn.TEXTAFTER(Table2[[#This Row],[rxn name]],Table2[[#This Row],[b4 FWD/REV]]&amp;"_",,,,"FWD"),"-",,,,"FWD"),"")</f>
        <v/>
      </c>
      <c r="M1335" s="1" t="str" cm="1">
        <f t="array" ref="M1335">IF(Table2[[#This Row],[In GSM?]],_xlfn.SWITCH(Table2[[#This Row],[dir]],"FWD",Table2[[#This Row],[max]],"REV",-Table2[[#This Row],[min]])/1000,"")</f>
        <v/>
      </c>
      <c r="N1335" s="1" t="str" cm="1">
        <f t="array" ref="N1335">IF(Table2[[#This Row],[In GSM?]],_xlfn.SWITCH(Table2[[#This Row],[dir]],"FWD",Table2[[#This Row],[min]],"REV",-Table2[[#This Row],[max]])/1000,"")</f>
        <v/>
      </c>
    </row>
    <row r="1336" spans="1:14" ht="17" x14ac:dyDescent="0.25">
      <c r="A1336" t="s">
        <v>2437</v>
      </c>
      <c r="B1336">
        <v>0</v>
      </c>
      <c r="C1336">
        <v>2.65299565592293</v>
      </c>
      <c r="E1336" s="1" t="s">
        <v>1091</v>
      </c>
      <c r="F1336" s="1" t="str">
        <f t="shared" si="60"/>
        <v>PROWASTE-rt7532_c</v>
      </c>
      <c r="G1336" s="1">
        <f t="shared" si="61"/>
        <v>0</v>
      </c>
      <c r="H1336" s="1">
        <f t="shared" si="62"/>
        <v>0</v>
      </c>
      <c r="I1336" s="1" t="b">
        <f>OR(LEFT(Table2[[#This Row],[rxn]],4)="RXN-",Table2[[#This Row],[rxn]]="BIOSYN-BIODILAERO")</f>
        <v>0</v>
      </c>
      <c r="J1336" s="1" t="str">
        <f>IF(Table2[[#This Row],[In GSM?]],_xlfn.TEXTAFTER(Table2[[#This Row],[rxn]],"RXN-",,,,"BIOMASS_RT_CLIM"),"")</f>
        <v/>
      </c>
      <c r="K1336" s="1" t="str">
        <f>IF(Table2[[#This Row],[In GSM?]],_xlfn.TEXTBEFORE(SUBSTITUTE(Table2[[#This Row],[rxn name]],"_REV-","_FWD-"),"_FWD-",,,,Table2[[#This Row],[rxn name]]),"")</f>
        <v/>
      </c>
      <c r="L1336" s="1" t="str">
        <f>IF(Table2[[#This Row],[In GSM?]],_xlfn.TEXTBEFORE(_xlfn.TEXTAFTER(Table2[[#This Row],[rxn name]],Table2[[#This Row],[b4 FWD/REV]]&amp;"_",,,,"FWD"),"-",,,,"FWD"),"")</f>
        <v/>
      </c>
      <c r="M1336" s="1" t="str" cm="1">
        <f t="array" ref="M1336">IF(Table2[[#This Row],[In GSM?]],_xlfn.SWITCH(Table2[[#This Row],[dir]],"FWD",Table2[[#This Row],[max]],"REV",-Table2[[#This Row],[min]])/1000,"")</f>
        <v/>
      </c>
      <c r="N1336" s="1" t="str" cm="1">
        <f t="array" ref="N1336">IF(Table2[[#This Row],[In GSM?]],_xlfn.SWITCH(Table2[[#This Row],[dir]],"FWD",Table2[[#This Row],[min]],"REV",-Table2[[#This Row],[max]])/1000,"")</f>
        <v/>
      </c>
    </row>
    <row r="1337" spans="1:14" ht="17" x14ac:dyDescent="0.25">
      <c r="A1337" t="s">
        <v>2438</v>
      </c>
      <c r="B1337">
        <v>0</v>
      </c>
      <c r="C1337">
        <v>2.65299565592293</v>
      </c>
      <c r="E1337" s="1" t="s">
        <v>1092</v>
      </c>
      <c r="F1337" s="1" t="str">
        <f t="shared" si="60"/>
        <v>PROWASTE-rt7532_n</v>
      </c>
      <c r="G1337" s="1">
        <f t="shared" si="61"/>
        <v>0</v>
      </c>
      <c r="H1337" s="1">
        <f t="shared" si="62"/>
        <v>0</v>
      </c>
      <c r="I1337" s="1" t="b">
        <f>OR(LEFT(Table2[[#This Row],[rxn]],4)="RXN-",Table2[[#This Row],[rxn]]="BIOSYN-BIODILAERO")</f>
        <v>0</v>
      </c>
      <c r="J1337" s="1" t="str">
        <f>IF(Table2[[#This Row],[In GSM?]],_xlfn.TEXTAFTER(Table2[[#This Row],[rxn]],"RXN-",,,,"BIOMASS_RT_CLIM"),"")</f>
        <v/>
      </c>
      <c r="K1337" s="1" t="str">
        <f>IF(Table2[[#This Row],[In GSM?]],_xlfn.TEXTBEFORE(SUBSTITUTE(Table2[[#This Row],[rxn name]],"_REV-","_FWD-"),"_FWD-",,,,Table2[[#This Row],[rxn name]]),"")</f>
        <v/>
      </c>
      <c r="L1337" s="1" t="str">
        <f>IF(Table2[[#This Row],[In GSM?]],_xlfn.TEXTBEFORE(_xlfn.TEXTAFTER(Table2[[#This Row],[rxn name]],Table2[[#This Row],[b4 FWD/REV]]&amp;"_",,,,"FWD"),"-",,,,"FWD"),"")</f>
        <v/>
      </c>
      <c r="M1337" s="1" t="str" cm="1">
        <f t="array" ref="M1337">IF(Table2[[#This Row],[In GSM?]],_xlfn.SWITCH(Table2[[#This Row],[dir]],"FWD",Table2[[#This Row],[max]],"REV",-Table2[[#This Row],[min]])/1000,"")</f>
        <v/>
      </c>
      <c r="N1337" s="1" t="str" cm="1">
        <f t="array" ref="N1337">IF(Table2[[#This Row],[In GSM?]],_xlfn.SWITCH(Table2[[#This Row],[dir]],"FWD",Table2[[#This Row],[min]],"REV",-Table2[[#This Row],[max]])/1000,"")</f>
        <v/>
      </c>
    </row>
    <row r="1338" spans="1:14" ht="17" x14ac:dyDescent="0.25">
      <c r="A1338" t="s">
        <v>2439</v>
      </c>
      <c r="B1338">
        <v>0</v>
      </c>
      <c r="C1338">
        <v>2.65299565592293</v>
      </c>
      <c r="E1338" s="1" t="s">
        <v>1093</v>
      </c>
      <c r="F1338" s="1" t="str">
        <f t="shared" si="60"/>
        <v>RIBOSYN-rrna5s_c</v>
      </c>
      <c r="G1338" s="1">
        <f t="shared" si="61"/>
        <v>0</v>
      </c>
      <c r="H1338" s="1">
        <f t="shared" si="62"/>
        <v>0</v>
      </c>
      <c r="I1338" s="1" t="b">
        <f>OR(LEFT(Table2[[#This Row],[rxn]],4)="RXN-",Table2[[#This Row],[rxn]]="BIOSYN-BIODILAERO")</f>
        <v>0</v>
      </c>
      <c r="J1338" s="1" t="str">
        <f>IF(Table2[[#This Row],[In GSM?]],_xlfn.TEXTAFTER(Table2[[#This Row],[rxn]],"RXN-",,,,"BIOMASS_RT_CLIM"),"")</f>
        <v/>
      </c>
      <c r="K1338" s="1" t="str">
        <f>IF(Table2[[#This Row],[In GSM?]],_xlfn.TEXTBEFORE(SUBSTITUTE(Table2[[#This Row],[rxn name]],"_REV-","_FWD-"),"_FWD-",,,,Table2[[#This Row],[rxn name]]),"")</f>
        <v/>
      </c>
      <c r="L1338" s="1" t="str">
        <f>IF(Table2[[#This Row],[In GSM?]],_xlfn.TEXTBEFORE(_xlfn.TEXTAFTER(Table2[[#This Row],[rxn name]],Table2[[#This Row],[b4 FWD/REV]]&amp;"_",,,,"FWD"),"-",,,,"FWD"),"")</f>
        <v/>
      </c>
      <c r="M1338" s="1" t="str" cm="1">
        <f t="array" ref="M1338">IF(Table2[[#This Row],[In GSM?]],_xlfn.SWITCH(Table2[[#This Row],[dir]],"FWD",Table2[[#This Row],[max]],"REV",-Table2[[#This Row],[min]])/1000,"")</f>
        <v/>
      </c>
      <c r="N1338" s="1" t="str" cm="1">
        <f t="array" ref="N1338">IF(Table2[[#This Row],[In GSM?]],_xlfn.SWITCH(Table2[[#This Row],[dir]],"FWD",Table2[[#This Row],[min]],"REV",-Table2[[#This Row],[max]])/1000,"")</f>
        <v/>
      </c>
    </row>
    <row r="1339" spans="1:14" ht="17" x14ac:dyDescent="0.25">
      <c r="A1339" t="s">
        <v>2440</v>
      </c>
      <c r="B1339">
        <v>0</v>
      </c>
      <c r="C1339">
        <v>2.2912235210243401</v>
      </c>
      <c r="E1339" s="1" t="s">
        <v>1094</v>
      </c>
      <c r="F1339" s="1" t="str">
        <f t="shared" si="60"/>
        <v>RIBOSYN-rrna58s_c</v>
      </c>
      <c r="G1339" s="1">
        <f t="shared" si="61"/>
        <v>0</v>
      </c>
      <c r="H1339" s="1">
        <f t="shared" si="62"/>
        <v>0</v>
      </c>
      <c r="I1339" s="1" t="b">
        <f>OR(LEFT(Table2[[#This Row],[rxn]],4)="RXN-",Table2[[#This Row],[rxn]]="BIOSYN-BIODILAERO")</f>
        <v>0</v>
      </c>
      <c r="J1339" s="1" t="str">
        <f>IF(Table2[[#This Row],[In GSM?]],_xlfn.TEXTAFTER(Table2[[#This Row],[rxn]],"RXN-",,,,"BIOMASS_RT_CLIM"),"")</f>
        <v/>
      </c>
      <c r="K1339" s="1" t="str">
        <f>IF(Table2[[#This Row],[In GSM?]],_xlfn.TEXTBEFORE(SUBSTITUTE(Table2[[#This Row],[rxn name]],"_REV-","_FWD-"),"_FWD-",,,,Table2[[#This Row],[rxn name]]),"")</f>
        <v/>
      </c>
      <c r="L1339" s="1" t="str">
        <f>IF(Table2[[#This Row],[In GSM?]],_xlfn.TEXTBEFORE(_xlfn.TEXTAFTER(Table2[[#This Row],[rxn name]],Table2[[#This Row],[b4 FWD/REV]]&amp;"_",,,,"FWD"),"-",,,,"FWD"),"")</f>
        <v/>
      </c>
      <c r="M1339" s="1" t="str" cm="1">
        <f t="array" ref="M1339">IF(Table2[[#This Row],[In GSM?]],_xlfn.SWITCH(Table2[[#This Row],[dir]],"FWD",Table2[[#This Row],[max]],"REV",-Table2[[#This Row],[min]])/1000,"")</f>
        <v/>
      </c>
      <c r="N1339" s="1" t="str" cm="1">
        <f t="array" ref="N1339">IF(Table2[[#This Row],[In GSM?]],_xlfn.SWITCH(Table2[[#This Row],[dir]],"FWD",Table2[[#This Row],[min]],"REV",-Table2[[#This Row],[max]])/1000,"")</f>
        <v/>
      </c>
    </row>
    <row r="1340" spans="1:14" ht="17" x14ac:dyDescent="0.25">
      <c r="A1340" t="s">
        <v>2441</v>
      </c>
      <c r="B1340">
        <v>0</v>
      </c>
      <c r="C1340">
        <v>2.2912235210243401</v>
      </c>
      <c r="E1340" s="1" t="s">
        <v>1095</v>
      </c>
      <c r="F1340" s="1" t="str">
        <f t="shared" si="60"/>
        <v>RIBOSYN-rrna25s_c</v>
      </c>
      <c r="G1340" s="1">
        <f t="shared" si="61"/>
        <v>0</v>
      </c>
      <c r="H1340" s="1">
        <f t="shared" si="62"/>
        <v>4.8770000000000002E-5</v>
      </c>
      <c r="I1340" s="1" t="b">
        <f>OR(LEFT(Table2[[#This Row],[rxn]],4)="RXN-",Table2[[#This Row],[rxn]]="BIOSYN-BIODILAERO")</f>
        <v>0</v>
      </c>
      <c r="J1340" s="1" t="str">
        <f>IF(Table2[[#This Row],[In GSM?]],_xlfn.TEXTAFTER(Table2[[#This Row],[rxn]],"RXN-",,,,"BIOMASS_RT_CLIM"),"")</f>
        <v/>
      </c>
      <c r="K1340" s="1" t="str">
        <f>IF(Table2[[#This Row],[In GSM?]],_xlfn.TEXTBEFORE(SUBSTITUTE(Table2[[#This Row],[rxn name]],"_REV-","_FWD-"),"_FWD-",,,,Table2[[#This Row],[rxn name]]),"")</f>
        <v/>
      </c>
      <c r="L1340" s="1" t="str">
        <f>IF(Table2[[#This Row],[In GSM?]],_xlfn.TEXTBEFORE(_xlfn.TEXTAFTER(Table2[[#This Row],[rxn name]],Table2[[#This Row],[b4 FWD/REV]]&amp;"_",,,,"FWD"),"-",,,,"FWD"),"")</f>
        <v/>
      </c>
      <c r="M1340" s="1" t="str" cm="1">
        <f t="array" ref="M1340">IF(Table2[[#This Row],[In GSM?]],_xlfn.SWITCH(Table2[[#This Row],[dir]],"FWD",Table2[[#This Row],[max]],"REV",-Table2[[#This Row],[min]])/1000,"")</f>
        <v/>
      </c>
      <c r="N1340" s="1" t="str" cm="1">
        <f t="array" ref="N1340">IF(Table2[[#This Row],[In GSM?]],_xlfn.SWITCH(Table2[[#This Row],[dir]],"FWD",Table2[[#This Row],[min]],"REV",-Table2[[#This Row],[max]])/1000,"")</f>
        <v/>
      </c>
    </row>
    <row r="1341" spans="1:14" ht="17" x14ac:dyDescent="0.25">
      <c r="A1341" t="s">
        <v>2442</v>
      </c>
      <c r="B1341">
        <v>0</v>
      </c>
      <c r="C1341">
        <v>2.2912235210243401</v>
      </c>
      <c r="E1341" s="1" t="s">
        <v>1096</v>
      </c>
      <c r="F1341" s="1" t="str">
        <f t="shared" si="60"/>
        <v>RIBOSYN-rrna28s_c</v>
      </c>
      <c r="G1341" s="1">
        <f t="shared" si="61"/>
        <v>0</v>
      </c>
      <c r="H1341" s="1">
        <f t="shared" si="62"/>
        <v>0</v>
      </c>
      <c r="I1341" s="1" t="b">
        <f>OR(LEFT(Table2[[#This Row],[rxn]],4)="RXN-",Table2[[#This Row],[rxn]]="BIOSYN-BIODILAERO")</f>
        <v>0</v>
      </c>
      <c r="J1341" s="1" t="str">
        <f>IF(Table2[[#This Row],[In GSM?]],_xlfn.TEXTAFTER(Table2[[#This Row],[rxn]],"RXN-",,,,"BIOMASS_RT_CLIM"),"")</f>
        <v/>
      </c>
      <c r="K1341" s="1" t="str">
        <f>IF(Table2[[#This Row],[In GSM?]],_xlfn.TEXTBEFORE(SUBSTITUTE(Table2[[#This Row],[rxn name]],"_REV-","_FWD-"),"_FWD-",,,,Table2[[#This Row],[rxn name]]),"")</f>
        <v/>
      </c>
      <c r="L1341" s="1" t="str">
        <f>IF(Table2[[#This Row],[In GSM?]],_xlfn.TEXTBEFORE(_xlfn.TEXTAFTER(Table2[[#This Row],[rxn name]],Table2[[#This Row],[b4 FWD/REV]]&amp;"_",,,,"FWD"),"-",,,,"FWD"),"")</f>
        <v/>
      </c>
      <c r="M1341" s="1" t="str" cm="1">
        <f t="array" ref="M1341">IF(Table2[[#This Row],[In GSM?]],_xlfn.SWITCH(Table2[[#This Row],[dir]],"FWD",Table2[[#This Row],[max]],"REV",-Table2[[#This Row],[min]])/1000,"")</f>
        <v/>
      </c>
      <c r="N1341" s="1" t="str" cm="1">
        <f t="array" ref="N1341">IF(Table2[[#This Row],[In GSM?]],_xlfn.SWITCH(Table2[[#This Row],[dir]],"FWD",Table2[[#This Row],[min]],"REV",-Table2[[#This Row],[max]])/1000,"")</f>
        <v/>
      </c>
    </row>
    <row r="1342" spans="1:14" ht="17" x14ac:dyDescent="0.25">
      <c r="A1342" t="s">
        <v>2443</v>
      </c>
      <c r="B1342">
        <v>0</v>
      </c>
      <c r="C1342">
        <v>2.65299565592291</v>
      </c>
      <c r="E1342" s="1" t="s">
        <v>1097</v>
      </c>
      <c r="F1342" s="1" t="str">
        <f t="shared" si="60"/>
        <v>RIBOSYN-rrnaSSU_c</v>
      </c>
      <c r="G1342" s="1">
        <f t="shared" si="61"/>
        <v>0</v>
      </c>
      <c r="H1342" s="1">
        <f t="shared" si="62"/>
        <v>0</v>
      </c>
      <c r="I1342" s="1" t="b">
        <f>OR(LEFT(Table2[[#This Row],[rxn]],4)="RXN-",Table2[[#This Row],[rxn]]="BIOSYN-BIODILAERO")</f>
        <v>0</v>
      </c>
      <c r="J1342" s="1" t="str">
        <f>IF(Table2[[#This Row],[In GSM?]],_xlfn.TEXTAFTER(Table2[[#This Row],[rxn]],"RXN-",,,,"BIOMASS_RT_CLIM"),"")</f>
        <v/>
      </c>
      <c r="K1342" s="1" t="str">
        <f>IF(Table2[[#This Row],[In GSM?]],_xlfn.TEXTBEFORE(SUBSTITUTE(Table2[[#This Row],[rxn name]],"_REV-","_FWD-"),"_FWD-",,,,Table2[[#This Row],[rxn name]]),"")</f>
        <v/>
      </c>
      <c r="L1342" s="1" t="str">
        <f>IF(Table2[[#This Row],[In GSM?]],_xlfn.TEXTBEFORE(_xlfn.TEXTAFTER(Table2[[#This Row],[rxn name]],Table2[[#This Row],[b4 FWD/REV]]&amp;"_",,,,"FWD"),"-",,,,"FWD"),"")</f>
        <v/>
      </c>
      <c r="M1342" s="1" t="str" cm="1">
        <f t="array" ref="M1342">IF(Table2[[#This Row],[In GSM?]],_xlfn.SWITCH(Table2[[#This Row],[dir]],"FWD",Table2[[#This Row],[max]],"REV",-Table2[[#This Row],[min]])/1000,"")</f>
        <v/>
      </c>
      <c r="N1342" s="1" t="str" cm="1">
        <f t="array" ref="N1342">IF(Table2[[#This Row],[In GSM?]],_xlfn.SWITCH(Table2[[#This Row],[dir]],"FWD",Table2[[#This Row],[min]],"REV",-Table2[[#This Row],[max]])/1000,"")</f>
        <v/>
      </c>
    </row>
    <row r="1343" spans="1:14" ht="17" x14ac:dyDescent="0.25">
      <c r="A1343" t="s">
        <v>2444</v>
      </c>
      <c r="B1343">
        <v>0</v>
      </c>
      <c r="C1343">
        <v>2.2912235210243401</v>
      </c>
      <c r="E1343" s="1" t="s">
        <v>1098</v>
      </c>
      <c r="F1343" s="1" t="str">
        <f t="shared" si="60"/>
        <v>RIBOSYN-rrna_m</v>
      </c>
      <c r="G1343" s="1">
        <f t="shared" si="61"/>
        <v>0</v>
      </c>
      <c r="H1343" s="1">
        <f t="shared" si="62"/>
        <v>0</v>
      </c>
      <c r="I1343" s="1" t="b">
        <f>OR(LEFT(Table2[[#This Row],[rxn]],4)="RXN-",Table2[[#This Row],[rxn]]="BIOSYN-BIODILAERO")</f>
        <v>0</v>
      </c>
      <c r="J1343" s="1" t="str">
        <f>IF(Table2[[#This Row],[In GSM?]],_xlfn.TEXTAFTER(Table2[[#This Row],[rxn]],"RXN-",,,,"BIOMASS_RT_CLIM"),"")</f>
        <v/>
      </c>
      <c r="K1343" s="1" t="str">
        <f>IF(Table2[[#This Row],[In GSM?]],_xlfn.TEXTBEFORE(SUBSTITUTE(Table2[[#This Row],[rxn name]],"_REV-","_FWD-"),"_FWD-",,,,Table2[[#This Row],[rxn name]]),"")</f>
        <v/>
      </c>
      <c r="L1343" s="1" t="str">
        <f>IF(Table2[[#This Row],[In GSM?]],_xlfn.TEXTBEFORE(_xlfn.TEXTAFTER(Table2[[#This Row],[rxn name]],Table2[[#This Row],[b4 FWD/REV]]&amp;"_",,,,"FWD"),"-",,,,"FWD"),"")</f>
        <v/>
      </c>
      <c r="M1343" s="1" t="str" cm="1">
        <f t="array" ref="M1343">IF(Table2[[#This Row],[In GSM?]],_xlfn.SWITCH(Table2[[#This Row],[dir]],"FWD",Table2[[#This Row],[max]],"REV",-Table2[[#This Row],[min]])/1000,"")</f>
        <v/>
      </c>
      <c r="N1343" s="1" t="str" cm="1">
        <f t="array" ref="N1343">IF(Table2[[#This Row],[In GSM?]],_xlfn.SWITCH(Table2[[#This Row],[dir]],"FWD",Table2[[#This Row],[min]],"REV",-Table2[[#This Row],[max]])/1000,"")</f>
        <v/>
      </c>
    </row>
    <row r="1344" spans="1:14" ht="17" x14ac:dyDescent="0.25">
      <c r="A1344" t="s">
        <v>2445</v>
      </c>
      <c r="B1344">
        <v>0</v>
      </c>
      <c r="C1344">
        <v>17.362547691144599</v>
      </c>
      <c r="E1344" s="1" t="s">
        <v>1099</v>
      </c>
      <c r="F1344" s="1" t="str">
        <f t="shared" si="60"/>
        <v>RIBOSYN-ribonuc</v>
      </c>
      <c r="G1344" s="1">
        <f t="shared" si="61"/>
        <v>0</v>
      </c>
      <c r="H1344" s="1">
        <f t="shared" si="62"/>
        <v>4.8770000000000002E-5</v>
      </c>
      <c r="I1344" s="1" t="b">
        <f>OR(LEFT(Table2[[#This Row],[rxn]],4)="RXN-",Table2[[#This Row],[rxn]]="BIOSYN-BIODILAERO")</f>
        <v>0</v>
      </c>
      <c r="J1344" s="1" t="str">
        <f>IF(Table2[[#This Row],[In GSM?]],_xlfn.TEXTAFTER(Table2[[#This Row],[rxn]],"RXN-",,,,"BIOMASS_RT_CLIM"),"")</f>
        <v/>
      </c>
      <c r="K1344" s="1" t="str">
        <f>IF(Table2[[#This Row],[In GSM?]],_xlfn.TEXTBEFORE(SUBSTITUTE(Table2[[#This Row],[rxn name]],"_REV-","_FWD-"),"_FWD-",,,,Table2[[#This Row],[rxn name]]),"")</f>
        <v/>
      </c>
      <c r="L1344" s="1" t="str">
        <f>IF(Table2[[#This Row],[In GSM?]],_xlfn.TEXTBEFORE(_xlfn.TEXTAFTER(Table2[[#This Row],[rxn name]],Table2[[#This Row],[b4 FWD/REV]]&amp;"_",,,,"FWD"),"-",,,,"FWD"),"")</f>
        <v/>
      </c>
      <c r="M1344" s="1" t="str" cm="1">
        <f t="array" ref="M1344">IF(Table2[[#This Row],[In GSM?]],_xlfn.SWITCH(Table2[[#This Row],[dir]],"FWD",Table2[[#This Row],[max]],"REV",-Table2[[#This Row],[min]])/1000,"")</f>
        <v/>
      </c>
      <c r="N1344" s="1" t="str" cm="1">
        <f t="array" ref="N1344">IF(Table2[[#This Row],[In GSM?]],_xlfn.SWITCH(Table2[[#This Row],[dir]],"FWD",Table2[[#This Row],[min]],"REV",-Table2[[#This Row],[max]])/1000,"")</f>
        <v/>
      </c>
    </row>
    <row r="1345" spans="1:14" ht="17" x14ac:dyDescent="0.25">
      <c r="A1345" t="s">
        <v>2446</v>
      </c>
      <c r="B1345">
        <v>0</v>
      </c>
      <c r="C1345">
        <v>10.2849574377327</v>
      </c>
      <c r="E1345" s="1" t="s">
        <v>1100</v>
      </c>
      <c r="F1345" s="1" t="str">
        <f t="shared" si="60"/>
        <v>RIBOSYN-ribomito</v>
      </c>
      <c r="G1345" s="1">
        <f t="shared" si="61"/>
        <v>0</v>
      </c>
      <c r="H1345" s="1">
        <f t="shared" si="62"/>
        <v>0</v>
      </c>
      <c r="I1345" s="1" t="b">
        <f>OR(LEFT(Table2[[#This Row],[rxn]],4)="RXN-",Table2[[#This Row],[rxn]]="BIOSYN-BIODILAERO")</f>
        <v>0</v>
      </c>
      <c r="J1345" s="1" t="str">
        <f>IF(Table2[[#This Row],[In GSM?]],_xlfn.TEXTAFTER(Table2[[#This Row],[rxn]],"RXN-",,,,"BIOMASS_RT_CLIM"),"")</f>
        <v/>
      </c>
      <c r="K1345" s="1" t="str">
        <f>IF(Table2[[#This Row],[In GSM?]],_xlfn.TEXTBEFORE(SUBSTITUTE(Table2[[#This Row],[rxn name]],"_REV-","_FWD-"),"_FWD-",,,,Table2[[#This Row],[rxn name]]),"")</f>
        <v/>
      </c>
      <c r="L1345" s="1" t="str">
        <f>IF(Table2[[#This Row],[In GSM?]],_xlfn.TEXTBEFORE(_xlfn.TEXTAFTER(Table2[[#This Row],[rxn name]],Table2[[#This Row],[b4 FWD/REV]]&amp;"_",,,,"FWD"),"-",,,,"FWD"),"")</f>
        <v/>
      </c>
      <c r="M1345" s="1" t="str" cm="1">
        <f t="array" ref="M1345">IF(Table2[[#This Row],[In GSM?]],_xlfn.SWITCH(Table2[[#This Row],[dir]],"FWD",Table2[[#This Row],[max]],"REV",-Table2[[#This Row],[min]])/1000,"")</f>
        <v/>
      </c>
      <c r="N1345" s="1" t="str" cm="1">
        <f t="array" ref="N1345">IF(Table2[[#This Row],[In GSM?]],_xlfn.SWITCH(Table2[[#This Row],[dir]],"FWD",Table2[[#This Row],[min]],"REV",-Table2[[#This Row],[max]])/1000,"")</f>
        <v/>
      </c>
    </row>
    <row r="1346" spans="1:14" x14ac:dyDescent="0.2">
      <c r="A1346" t="s">
        <v>2447</v>
      </c>
      <c r="B1346">
        <v>0</v>
      </c>
      <c r="C1346">
        <v>3.9098246439321001</v>
      </c>
    </row>
    <row r="1347" spans="1:14" x14ac:dyDescent="0.2">
      <c r="A1347" t="s">
        <v>2448</v>
      </c>
      <c r="B1347">
        <v>0</v>
      </c>
      <c r="C1347">
        <v>0</v>
      </c>
    </row>
    <row r="1348" spans="1:14" x14ac:dyDescent="0.2">
      <c r="A1348" t="s">
        <v>2449</v>
      </c>
      <c r="B1348">
        <v>0</v>
      </c>
      <c r="C1348">
        <v>0</v>
      </c>
    </row>
    <row r="1349" spans="1:14" x14ac:dyDescent="0.2">
      <c r="A1349" t="s">
        <v>2450</v>
      </c>
      <c r="B1349">
        <v>0</v>
      </c>
      <c r="C1349">
        <v>2.10028822760568</v>
      </c>
    </row>
    <row r="1350" spans="1:14" x14ac:dyDescent="0.2">
      <c r="A1350" t="s">
        <v>2451</v>
      </c>
      <c r="B1350">
        <v>0</v>
      </c>
      <c r="C1350">
        <v>7.3065489408915703</v>
      </c>
    </row>
    <row r="1351" spans="1:14" x14ac:dyDescent="0.2">
      <c r="A1351" t="s">
        <v>2452</v>
      </c>
      <c r="B1351">
        <v>0</v>
      </c>
      <c r="C1351">
        <v>5.6657974487374902</v>
      </c>
    </row>
    <row r="1352" spans="1:14" x14ac:dyDescent="0.2">
      <c r="A1352" t="s">
        <v>2453</v>
      </c>
      <c r="B1352">
        <v>0</v>
      </c>
      <c r="C1352">
        <v>4.6268063376393602</v>
      </c>
    </row>
    <row r="1353" spans="1:14" x14ac:dyDescent="0.2">
      <c r="A1353" t="s">
        <v>2454</v>
      </c>
      <c r="B1353">
        <v>0</v>
      </c>
      <c r="C1353">
        <v>2.6529956559227399</v>
      </c>
    </row>
    <row r="1354" spans="1:14" x14ac:dyDescent="0.2">
      <c r="A1354" t="s">
        <v>2455</v>
      </c>
      <c r="B1354">
        <v>0</v>
      </c>
      <c r="C1354">
        <v>2.6529956559227399</v>
      </c>
    </row>
    <row r="1355" spans="1:14" x14ac:dyDescent="0.2">
      <c r="A1355" t="s">
        <v>2456</v>
      </c>
      <c r="B1355">
        <v>0</v>
      </c>
      <c r="C1355">
        <v>2.6529956559227399</v>
      </c>
    </row>
    <row r="1356" spans="1:14" x14ac:dyDescent="0.2">
      <c r="A1356" t="s">
        <v>2457</v>
      </c>
      <c r="B1356">
        <v>0</v>
      </c>
      <c r="C1356">
        <v>2.29122352102419</v>
      </c>
    </row>
    <row r="1357" spans="1:14" x14ac:dyDescent="0.2">
      <c r="A1357" t="s">
        <v>2458</v>
      </c>
      <c r="B1357">
        <v>0</v>
      </c>
      <c r="C1357">
        <v>2.29122352102419</v>
      </c>
    </row>
    <row r="1358" spans="1:14" x14ac:dyDescent="0.2">
      <c r="A1358" t="s">
        <v>2459</v>
      </c>
      <c r="B1358">
        <v>0</v>
      </c>
      <c r="C1358">
        <v>2.29122352102419</v>
      </c>
    </row>
    <row r="1359" spans="1:14" x14ac:dyDescent="0.2">
      <c r="A1359" t="s">
        <v>2460</v>
      </c>
      <c r="B1359">
        <v>0</v>
      </c>
      <c r="C1359">
        <v>0</v>
      </c>
    </row>
    <row r="1360" spans="1:14" x14ac:dyDescent="0.2">
      <c r="A1360" t="s">
        <v>2461</v>
      </c>
      <c r="B1360">
        <v>0</v>
      </c>
      <c r="C1360">
        <v>0</v>
      </c>
    </row>
    <row r="1361" spans="1:3" x14ac:dyDescent="0.2">
      <c r="A1361" t="s">
        <v>2462</v>
      </c>
      <c r="B1361">
        <v>0</v>
      </c>
      <c r="C1361">
        <v>2.1002882276054402</v>
      </c>
    </row>
    <row r="1362" spans="1:3" x14ac:dyDescent="0.2">
      <c r="A1362" t="s">
        <v>2463</v>
      </c>
      <c r="B1362">
        <v>0</v>
      </c>
      <c r="C1362">
        <v>7.3065489408924797</v>
      </c>
    </row>
    <row r="1363" spans="1:3" x14ac:dyDescent="0.2">
      <c r="A1363" t="s">
        <v>2464</v>
      </c>
      <c r="B1363">
        <v>0</v>
      </c>
      <c r="C1363">
        <v>5.6657974487380596</v>
      </c>
    </row>
    <row r="1364" spans="1:3" x14ac:dyDescent="0.2">
      <c r="A1364" t="s">
        <v>2465</v>
      </c>
      <c r="B1364">
        <v>0</v>
      </c>
      <c r="C1364">
        <v>4.6268063376397999</v>
      </c>
    </row>
    <row r="1365" spans="1:3" x14ac:dyDescent="0.2">
      <c r="A1365" t="s">
        <v>2466</v>
      </c>
      <c r="B1365">
        <v>0</v>
      </c>
      <c r="C1365">
        <v>2.65299565592293</v>
      </c>
    </row>
    <row r="1366" spans="1:3" x14ac:dyDescent="0.2">
      <c r="A1366" t="s">
        <v>2467</v>
      </c>
      <c r="B1366">
        <v>0</v>
      </c>
      <c r="C1366">
        <v>2.65299565592293</v>
      </c>
    </row>
    <row r="1367" spans="1:3" x14ac:dyDescent="0.2">
      <c r="A1367" t="s">
        <v>2468</v>
      </c>
      <c r="B1367">
        <v>0</v>
      </c>
      <c r="C1367">
        <v>2.65299565592293</v>
      </c>
    </row>
    <row r="1368" spans="1:3" x14ac:dyDescent="0.2">
      <c r="A1368" t="s">
        <v>2469</v>
      </c>
      <c r="B1368">
        <v>0</v>
      </c>
      <c r="C1368">
        <v>2.2912235210244201</v>
      </c>
    </row>
    <row r="1369" spans="1:3" x14ac:dyDescent="0.2">
      <c r="A1369" t="s">
        <v>2470</v>
      </c>
      <c r="B1369">
        <v>0</v>
      </c>
      <c r="C1369">
        <v>2.2912235210244201</v>
      </c>
    </row>
    <row r="1370" spans="1:3" x14ac:dyDescent="0.2">
      <c r="A1370" t="s">
        <v>2471</v>
      </c>
      <c r="B1370">
        <v>0</v>
      </c>
      <c r="C1370">
        <v>2.2912235210244201</v>
      </c>
    </row>
    <row r="1371" spans="1:3" x14ac:dyDescent="0.2">
      <c r="A1371" t="s">
        <v>2472</v>
      </c>
      <c r="B1371">
        <v>0</v>
      </c>
      <c r="C1371">
        <v>2.6529956559230201</v>
      </c>
    </row>
    <row r="1372" spans="1:3" x14ac:dyDescent="0.2">
      <c r="A1372" t="s">
        <v>2473</v>
      </c>
      <c r="B1372">
        <v>0</v>
      </c>
      <c r="C1372">
        <v>0</v>
      </c>
    </row>
    <row r="1373" spans="1:3" x14ac:dyDescent="0.2">
      <c r="A1373" t="s">
        <v>2474</v>
      </c>
      <c r="B1373">
        <v>0</v>
      </c>
      <c r="C1373">
        <v>0</v>
      </c>
    </row>
    <row r="1374" spans="1:3" x14ac:dyDescent="0.2">
      <c r="A1374" t="s">
        <v>2475</v>
      </c>
      <c r="B1374">
        <v>0</v>
      </c>
      <c r="C1374">
        <v>2.2912235210244098</v>
      </c>
    </row>
    <row r="1375" spans="1:3" x14ac:dyDescent="0.2">
      <c r="A1375" t="s">
        <v>2476</v>
      </c>
      <c r="B1375">
        <v>0</v>
      </c>
      <c r="C1375">
        <v>0</v>
      </c>
    </row>
    <row r="1376" spans="1:3" x14ac:dyDescent="0.2">
      <c r="A1376" t="s">
        <v>2477</v>
      </c>
      <c r="B1376">
        <v>0</v>
      </c>
      <c r="C1376">
        <v>0</v>
      </c>
    </row>
    <row r="1377" spans="1:3" x14ac:dyDescent="0.2">
      <c r="A1377" t="s">
        <v>2478</v>
      </c>
      <c r="B1377">
        <v>0</v>
      </c>
      <c r="C1377">
        <v>0</v>
      </c>
    </row>
    <row r="1378" spans="1:3" x14ac:dyDescent="0.2">
      <c r="A1378" t="s">
        <v>2479</v>
      </c>
      <c r="B1378">
        <v>0</v>
      </c>
      <c r="C1378">
        <v>0</v>
      </c>
    </row>
    <row r="1379" spans="1:3" x14ac:dyDescent="0.2">
      <c r="A1379" t="s">
        <v>2480</v>
      </c>
      <c r="B1379">
        <v>0</v>
      </c>
      <c r="C1379">
        <v>0</v>
      </c>
    </row>
    <row r="1380" spans="1:3" x14ac:dyDescent="0.2">
      <c r="A1380" t="s">
        <v>2481</v>
      </c>
      <c r="B1380">
        <v>0</v>
      </c>
      <c r="C1380">
        <v>0</v>
      </c>
    </row>
    <row r="1381" spans="1:3" x14ac:dyDescent="0.2">
      <c r="A1381" t="s">
        <v>2482</v>
      </c>
      <c r="B1381">
        <v>0</v>
      </c>
      <c r="C1381">
        <v>78.866157543806295</v>
      </c>
    </row>
    <row r="1382" spans="1:3" x14ac:dyDescent="0.2">
      <c r="A1382" t="s">
        <v>2483</v>
      </c>
      <c r="B1382">
        <v>0</v>
      </c>
      <c r="C1382">
        <v>78.866157543806295</v>
      </c>
    </row>
    <row r="1383" spans="1:3" x14ac:dyDescent="0.2">
      <c r="A1383" t="s">
        <v>2484</v>
      </c>
      <c r="B1383">
        <v>-30.1391002524641</v>
      </c>
      <c r="C1383">
        <v>78.8661975104135</v>
      </c>
    </row>
    <row r="1384" spans="1:3" x14ac:dyDescent="0.2">
      <c r="A1384" t="s">
        <v>2485</v>
      </c>
      <c r="B1384">
        <v>0</v>
      </c>
      <c r="C1384">
        <v>78.866157543806196</v>
      </c>
    </row>
    <row r="1385" spans="1:3" x14ac:dyDescent="0.2">
      <c r="A1385" t="s">
        <v>2486</v>
      </c>
      <c r="B1385">
        <v>-20.070078766702899</v>
      </c>
      <c r="C1385">
        <v>78.866184188905393</v>
      </c>
    </row>
    <row r="1386" spans="1:3" x14ac:dyDescent="0.2">
      <c r="A1386" t="s">
        <v>2487</v>
      </c>
      <c r="B1386">
        <v>-36.851721937382798</v>
      </c>
      <c r="C1386">
        <v>78.866206457912199</v>
      </c>
    </row>
    <row r="1387" spans="1:3" x14ac:dyDescent="0.2">
      <c r="A1387" t="s">
        <v>2488</v>
      </c>
      <c r="B1387">
        <v>7.10634653899999E-3</v>
      </c>
      <c r="C1387">
        <v>15.6464049222692</v>
      </c>
    </row>
    <row r="1388" spans="1:3" x14ac:dyDescent="0.2">
      <c r="A1388" t="s">
        <v>2489</v>
      </c>
      <c r="B1388">
        <v>-78.866157543806295</v>
      </c>
      <c r="C1388">
        <v>0</v>
      </c>
    </row>
    <row r="1389" spans="1:3" x14ac:dyDescent="0.2">
      <c r="A1389" t="s">
        <v>2490</v>
      </c>
      <c r="B1389">
        <v>-78.866157543806295</v>
      </c>
      <c r="C1389">
        <v>0</v>
      </c>
    </row>
    <row r="1390" spans="1:3" x14ac:dyDescent="0.2">
      <c r="A1390" t="s">
        <v>2491</v>
      </c>
      <c r="B1390">
        <v>-78.866197510413301</v>
      </c>
      <c r="C1390">
        <v>13.363888524327599</v>
      </c>
    </row>
    <row r="1391" spans="1:3" x14ac:dyDescent="0.2">
      <c r="A1391" t="s">
        <v>2492</v>
      </c>
      <c r="B1391">
        <v>-78.866157543806295</v>
      </c>
      <c r="C1391">
        <v>0</v>
      </c>
    </row>
    <row r="1392" spans="1:3" x14ac:dyDescent="0.2">
      <c r="A1392" t="s">
        <v>2493</v>
      </c>
      <c r="B1392">
        <v>-78.848719993507899</v>
      </c>
      <c r="C1392">
        <v>8.9166779431861105</v>
      </c>
    </row>
    <row r="1393" spans="1:3" x14ac:dyDescent="0.2">
      <c r="A1393" t="s">
        <v>2494</v>
      </c>
      <c r="B1393">
        <v>-78.871001276755194</v>
      </c>
      <c r="C1393">
        <v>16.335517259996799</v>
      </c>
    </row>
    <row r="1394" spans="1:3" x14ac:dyDescent="0.2">
      <c r="A1394" t="s">
        <v>2495</v>
      </c>
      <c r="B1394">
        <v>-7.3065489408921902</v>
      </c>
      <c r="C1394">
        <v>0</v>
      </c>
    </row>
    <row r="1395" spans="1:3" x14ac:dyDescent="0.2">
      <c r="A1395" t="s">
        <v>2496</v>
      </c>
      <c r="B1395">
        <v>-5.6662359194146799</v>
      </c>
      <c r="C1395">
        <v>1.47874606837305</v>
      </c>
    </row>
    <row r="1396" spans="1:3" x14ac:dyDescent="0.2">
      <c r="A1396" t="s">
        <v>2497</v>
      </c>
      <c r="B1396">
        <v>-4.62836865775982</v>
      </c>
      <c r="C1396">
        <v>3.8355669867731699</v>
      </c>
    </row>
    <row r="1397" spans="1:3" x14ac:dyDescent="0.2">
      <c r="A1397" t="s">
        <v>2498</v>
      </c>
      <c r="B1397">
        <v>-3.91022869393248</v>
      </c>
      <c r="C1397">
        <v>-4.0404999999999998E-4</v>
      </c>
    </row>
    <row r="1398" spans="1:3" x14ac:dyDescent="0.2">
      <c r="A1398" t="s">
        <v>2499</v>
      </c>
      <c r="B1398">
        <v>-157.710215823722</v>
      </c>
      <c r="C1398">
        <v>62.590595756306399</v>
      </c>
    </row>
    <row r="1399" spans="1:3" x14ac:dyDescent="0.2">
      <c r="A1399" t="s">
        <v>2500</v>
      </c>
      <c r="B1399">
        <v>-15.701230776330901</v>
      </c>
      <c r="C1399">
        <v>157.67090098976601</v>
      </c>
    </row>
    <row r="1400" spans="1:3" x14ac:dyDescent="0.2">
      <c r="A1400" t="s">
        <v>2501</v>
      </c>
      <c r="B1400">
        <v>-15.6464049222689</v>
      </c>
      <c r="C1400">
        <v>-7.1063465390000004E-3</v>
      </c>
    </row>
    <row r="1401" spans="1:3" x14ac:dyDescent="0.2">
      <c r="A1401" t="s">
        <v>2502</v>
      </c>
      <c r="B1401">
        <v>-78.896648993102104</v>
      </c>
      <c r="C1401">
        <v>78.859247400023307</v>
      </c>
    </row>
    <row r="1402" spans="1:3" x14ac:dyDescent="0.2">
      <c r="A1402" t="s">
        <v>2503</v>
      </c>
      <c r="B1402">
        <v>1.42126930779999E-2</v>
      </c>
      <c r="C1402">
        <v>32.1895988391869</v>
      </c>
    </row>
    <row r="1403" spans="1:3" x14ac:dyDescent="0.2">
      <c r="A1403" t="s">
        <v>2504</v>
      </c>
      <c r="B1403">
        <v>-32.189598839190303</v>
      </c>
      <c r="C1403">
        <v>-1.4212693078000001E-2</v>
      </c>
    </row>
    <row r="1404" spans="1:3" x14ac:dyDescent="0.2">
      <c r="A1404" t="s">
        <v>2505</v>
      </c>
      <c r="B1404">
        <v>2.7412927030999901E-2</v>
      </c>
      <c r="C1404">
        <v>6.3282776098475102</v>
      </c>
    </row>
    <row r="1405" spans="1:3" x14ac:dyDescent="0.2">
      <c r="A1405" t="s">
        <v>2506</v>
      </c>
      <c r="B1405">
        <v>2.7412927030999901E-2</v>
      </c>
      <c r="C1405">
        <v>6.3282776098475102</v>
      </c>
    </row>
    <row r="1406" spans="1:3" x14ac:dyDescent="0.2">
      <c r="A1406" t="s">
        <v>2507</v>
      </c>
      <c r="B1406">
        <v>-6.3282776098478504</v>
      </c>
      <c r="C1406">
        <v>-2.7412927030999901E-2</v>
      </c>
    </row>
    <row r="1407" spans="1:3" x14ac:dyDescent="0.2">
      <c r="A1407" t="s">
        <v>2508</v>
      </c>
      <c r="B1407">
        <v>0</v>
      </c>
      <c r="C1407">
        <v>31.5583994986251</v>
      </c>
    </row>
    <row r="1408" spans="1:3" x14ac:dyDescent="0.2">
      <c r="A1408" t="s">
        <v>2509</v>
      </c>
      <c r="B1408">
        <v>0</v>
      </c>
      <c r="C1408">
        <v>31.5583994986251</v>
      </c>
    </row>
    <row r="1409" spans="1:3" x14ac:dyDescent="0.2">
      <c r="A1409" t="s">
        <v>2510</v>
      </c>
      <c r="B1409">
        <v>-78.881795146563107</v>
      </c>
      <c r="C1409">
        <v>-1.5441399999999999E-2</v>
      </c>
    </row>
    <row r="1410" spans="1:3" x14ac:dyDescent="0.2">
      <c r="A1410" t="s">
        <v>2511</v>
      </c>
      <c r="B1410">
        <v>-157.73231508761199</v>
      </c>
      <c r="C1410">
        <v>0</v>
      </c>
    </row>
    <row r="1411" spans="1:3" x14ac:dyDescent="0.2">
      <c r="A1411" t="s">
        <v>2512</v>
      </c>
      <c r="B1411">
        <v>1.5441399999999999E-2</v>
      </c>
      <c r="C1411">
        <v>157.752396687611</v>
      </c>
    </row>
    <row r="1412" spans="1:3" x14ac:dyDescent="0.2">
      <c r="A1412" t="s">
        <v>2513</v>
      </c>
      <c r="B1412">
        <v>-157.73695528761201</v>
      </c>
      <c r="C1412">
        <v>0</v>
      </c>
    </row>
    <row r="1413" spans="1:3" x14ac:dyDescent="0.2">
      <c r="A1413" t="s">
        <v>2514</v>
      </c>
      <c r="B1413">
        <v>-63.109295475044803</v>
      </c>
      <c r="C1413">
        <v>-1.5441399999999999E-2</v>
      </c>
    </row>
    <row r="1414" spans="1:3" x14ac:dyDescent="0.2">
      <c r="A1414" t="s">
        <v>2515</v>
      </c>
      <c r="B1414">
        <v>0</v>
      </c>
      <c r="C1414">
        <v>0</v>
      </c>
    </row>
    <row r="1415" spans="1:3" x14ac:dyDescent="0.2">
      <c r="A1415" t="s">
        <v>2516</v>
      </c>
      <c r="B1415">
        <v>0</v>
      </c>
      <c r="C1415">
        <v>52.5789850958705</v>
      </c>
    </row>
    <row r="1416" spans="1:3" x14ac:dyDescent="0.2">
      <c r="A1416" t="s">
        <v>2517</v>
      </c>
      <c r="B1416">
        <v>0</v>
      </c>
      <c r="C1416">
        <v>78.866353746563505</v>
      </c>
    </row>
    <row r="1417" spans="1:3" x14ac:dyDescent="0.2">
      <c r="A1417" t="s">
        <v>2518</v>
      </c>
      <c r="B1417">
        <v>-78.866353746562993</v>
      </c>
      <c r="C1417">
        <v>0</v>
      </c>
    </row>
    <row r="1418" spans="1:3" x14ac:dyDescent="0.2">
      <c r="A1418" t="s">
        <v>2519</v>
      </c>
      <c r="B1418">
        <v>1.07408E-2</v>
      </c>
      <c r="C1418">
        <v>1.7966647958434401</v>
      </c>
    </row>
    <row r="1419" spans="1:3" x14ac:dyDescent="0.2">
      <c r="A1419" t="s">
        <v>2520</v>
      </c>
      <c r="B1419">
        <v>4.7006000000000001E-3</v>
      </c>
      <c r="C1419">
        <v>52.582138962537201</v>
      </c>
    </row>
    <row r="1420" spans="1:3" x14ac:dyDescent="0.2">
      <c r="A1420" t="s">
        <v>2521</v>
      </c>
      <c r="B1420">
        <v>1.23497999999999E-2</v>
      </c>
      <c r="C1420">
        <v>5.3701217875302198</v>
      </c>
    </row>
    <row r="1421" spans="1:3" x14ac:dyDescent="0.2">
      <c r="A1421" t="s">
        <v>2522</v>
      </c>
      <c r="B1421">
        <v>-5.3701217875302598</v>
      </c>
      <c r="C1421">
        <v>-1.2349799999999999E-2</v>
      </c>
    </row>
    <row r="1422" spans="1:3" x14ac:dyDescent="0.2">
      <c r="A1422" t="s">
        <v>2523</v>
      </c>
      <c r="B1422">
        <v>0</v>
      </c>
      <c r="C1422">
        <v>0</v>
      </c>
    </row>
    <row r="1423" spans="1:3" x14ac:dyDescent="0.2">
      <c r="A1423" t="s">
        <v>2524</v>
      </c>
      <c r="B1423">
        <v>0</v>
      </c>
      <c r="C1423">
        <v>0</v>
      </c>
    </row>
    <row r="1424" spans="1:3" x14ac:dyDescent="0.2">
      <c r="A1424" t="s">
        <v>2525</v>
      </c>
      <c r="B1424">
        <v>0</v>
      </c>
      <c r="C1424">
        <v>0</v>
      </c>
    </row>
    <row r="1425" spans="1:3" x14ac:dyDescent="0.2">
      <c r="A1425" t="s">
        <v>2526</v>
      </c>
      <c r="B1425">
        <v>0</v>
      </c>
      <c r="C1425">
        <v>0</v>
      </c>
    </row>
    <row r="1426" spans="1:3" x14ac:dyDescent="0.2">
      <c r="A1426" t="s">
        <v>2527</v>
      </c>
      <c r="B1426">
        <v>0</v>
      </c>
      <c r="C1426">
        <v>0</v>
      </c>
    </row>
    <row r="1427" spans="1:3" x14ac:dyDescent="0.2">
      <c r="A1427" t="s">
        <v>2528</v>
      </c>
      <c r="B1427">
        <v>0</v>
      </c>
      <c r="C1427">
        <v>1.7859239958433999</v>
      </c>
    </row>
    <row r="1428" spans="1:3" x14ac:dyDescent="0.2">
      <c r="A1428" t="s">
        <v>2529</v>
      </c>
      <c r="B1428">
        <v>0</v>
      </c>
      <c r="C1428">
        <v>78.866197510412803</v>
      </c>
    </row>
    <row r="1429" spans="1:3" x14ac:dyDescent="0.2">
      <c r="A1429" t="s">
        <v>2530</v>
      </c>
      <c r="B1429">
        <v>0</v>
      </c>
      <c r="C1429">
        <v>78.866157543805798</v>
      </c>
    </row>
    <row r="1430" spans="1:3" x14ac:dyDescent="0.2">
      <c r="A1430" t="s">
        <v>2531</v>
      </c>
      <c r="B1430">
        <v>0</v>
      </c>
      <c r="C1430">
        <v>78.866184188905393</v>
      </c>
    </row>
    <row r="1431" spans="1:3" x14ac:dyDescent="0.2">
      <c r="A1431" t="s">
        <v>2532</v>
      </c>
      <c r="B1431">
        <v>0</v>
      </c>
      <c r="C1431">
        <v>78.8662064579119</v>
      </c>
    </row>
    <row r="1432" spans="1:3" x14ac:dyDescent="0.2">
      <c r="A1432" t="s">
        <v>2533</v>
      </c>
      <c r="B1432">
        <v>-78.866157543806494</v>
      </c>
      <c r="C1432">
        <v>0</v>
      </c>
    </row>
    <row r="1433" spans="1:3" x14ac:dyDescent="0.2">
      <c r="A1433" t="s">
        <v>2534</v>
      </c>
      <c r="B1433">
        <v>-78.866157543806594</v>
      </c>
      <c r="C1433">
        <v>0</v>
      </c>
    </row>
    <row r="1434" spans="1:3" x14ac:dyDescent="0.2">
      <c r="A1434" t="s">
        <v>2535</v>
      </c>
      <c r="B1434">
        <v>-78.866197510413599</v>
      </c>
      <c r="C1434">
        <v>13.363888524327701</v>
      </c>
    </row>
    <row r="1435" spans="1:3" x14ac:dyDescent="0.2">
      <c r="A1435" t="s">
        <v>2536</v>
      </c>
      <c r="B1435">
        <v>-78.866157543806494</v>
      </c>
      <c r="C1435">
        <v>0</v>
      </c>
    </row>
    <row r="1436" spans="1:3" x14ac:dyDescent="0.2">
      <c r="A1436" t="s">
        <v>2537</v>
      </c>
      <c r="B1436">
        <v>-78.866184188906104</v>
      </c>
      <c r="C1436">
        <v>8.8992137477881794</v>
      </c>
    </row>
    <row r="1437" spans="1:3" x14ac:dyDescent="0.2">
      <c r="A1437" t="s">
        <v>2538</v>
      </c>
      <c r="B1437">
        <v>-78.866206457912398</v>
      </c>
      <c r="C1437">
        <v>16.340312078839901</v>
      </c>
    </row>
    <row r="1438" spans="1:3" x14ac:dyDescent="0.2">
      <c r="A1438" t="s">
        <v>2539</v>
      </c>
      <c r="B1438">
        <v>0</v>
      </c>
      <c r="C1438">
        <v>31.5583994986251</v>
      </c>
    </row>
    <row r="1439" spans="1:3" x14ac:dyDescent="0.2">
      <c r="A1439" t="s">
        <v>2540</v>
      </c>
      <c r="B1439">
        <v>0</v>
      </c>
      <c r="C1439">
        <v>31.5583994986251</v>
      </c>
    </row>
    <row r="1440" spans="1:3" x14ac:dyDescent="0.2">
      <c r="A1440" t="s">
        <v>2541</v>
      </c>
      <c r="B1440">
        <v>0</v>
      </c>
      <c r="C1440">
        <v>31.5583994986251</v>
      </c>
    </row>
    <row r="1441" spans="1:3" x14ac:dyDescent="0.2">
      <c r="A1441" t="s">
        <v>2542</v>
      </c>
      <c r="B1441">
        <v>-31.558399498625299</v>
      </c>
      <c r="C1441">
        <v>0</v>
      </c>
    </row>
    <row r="1442" spans="1:3" x14ac:dyDescent="0.2">
      <c r="A1442" t="s">
        <v>2543</v>
      </c>
      <c r="B1442">
        <v>0</v>
      </c>
      <c r="C1442">
        <v>78.866353746562993</v>
      </c>
    </row>
    <row r="1443" spans="1:3" x14ac:dyDescent="0.2">
      <c r="A1443" t="s">
        <v>2544</v>
      </c>
      <c r="B1443">
        <v>-78.866353746563505</v>
      </c>
      <c r="C1443">
        <v>0</v>
      </c>
    </row>
    <row r="1444" spans="1:3" x14ac:dyDescent="0.2">
      <c r="A1444" t="s">
        <v>2545</v>
      </c>
      <c r="B1444">
        <v>-78.889608246563498</v>
      </c>
      <c r="C1444">
        <v>-2.3254500000000001E-2</v>
      </c>
    </row>
    <row r="1445" spans="1:3" x14ac:dyDescent="0.2">
      <c r="A1445" t="s">
        <v>2546</v>
      </c>
      <c r="B1445">
        <v>0</v>
      </c>
      <c r="C1445">
        <v>78.866675646562996</v>
      </c>
    </row>
    <row r="1446" spans="1:3" x14ac:dyDescent="0.2">
      <c r="A1446" t="s">
        <v>2547</v>
      </c>
      <c r="B1446">
        <v>0</v>
      </c>
      <c r="C1446">
        <v>31.547598298625299</v>
      </c>
    </row>
    <row r="1447" spans="1:3" x14ac:dyDescent="0.2">
      <c r="A1447" t="s">
        <v>2548</v>
      </c>
      <c r="B1447">
        <v>-1.47917892462306</v>
      </c>
      <c r="C1447">
        <v>1.47874606837305</v>
      </c>
    </row>
    <row r="1448" spans="1:3" x14ac:dyDescent="0.2">
      <c r="A1448" t="s">
        <v>2549</v>
      </c>
      <c r="B1448">
        <v>-3.8371084647861902</v>
      </c>
      <c r="C1448">
        <v>3.8359710367731701</v>
      </c>
    </row>
    <row r="1449" spans="1:3" x14ac:dyDescent="0.2">
      <c r="A1449" t="s">
        <v>2550</v>
      </c>
      <c r="B1449">
        <v>0</v>
      </c>
      <c r="C1449">
        <v>0</v>
      </c>
    </row>
    <row r="1450" spans="1:3" x14ac:dyDescent="0.2">
      <c r="A1450" t="s">
        <v>2551</v>
      </c>
      <c r="B1450">
        <v>0</v>
      </c>
      <c r="C1450">
        <v>157.732315087611</v>
      </c>
    </row>
    <row r="1451" spans="1:3" x14ac:dyDescent="0.2">
      <c r="A1451" t="s">
        <v>2552</v>
      </c>
      <c r="B1451">
        <v>-157.73231508761199</v>
      </c>
      <c r="C1451">
        <v>0</v>
      </c>
    </row>
    <row r="1452" spans="1:3" x14ac:dyDescent="0.2">
      <c r="A1452" t="s">
        <v>2553</v>
      </c>
      <c r="B1452">
        <v>-157.73231508761199</v>
      </c>
      <c r="C1452">
        <v>0</v>
      </c>
    </row>
    <row r="1453" spans="1:3" x14ac:dyDescent="0.2">
      <c r="A1453" t="s">
        <v>2554</v>
      </c>
      <c r="B1453">
        <v>0</v>
      </c>
      <c r="C1453">
        <v>157.73231508761</v>
      </c>
    </row>
    <row r="1454" spans="1:3" x14ac:dyDescent="0.2">
      <c r="A1454" t="s">
        <v>2555</v>
      </c>
      <c r="B1454">
        <v>-157.73231508761199</v>
      </c>
      <c r="C1454">
        <v>0</v>
      </c>
    </row>
    <row r="1455" spans="1:3" x14ac:dyDescent="0.2">
      <c r="A1455" t="s">
        <v>2556</v>
      </c>
      <c r="B1455">
        <v>0</v>
      </c>
      <c r="C1455">
        <v>1.7858959372679</v>
      </c>
    </row>
    <row r="1456" spans="1:3" x14ac:dyDescent="0.2">
      <c r="A1456" t="s">
        <v>2557</v>
      </c>
      <c r="B1456">
        <v>0</v>
      </c>
      <c r="C1456">
        <v>0</v>
      </c>
    </row>
    <row r="1457" spans="1:3" x14ac:dyDescent="0.2">
      <c r="A1457" t="s">
        <v>2558</v>
      </c>
      <c r="B1457">
        <v>0</v>
      </c>
      <c r="C1457">
        <v>0</v>
      </c>
    </row>
    <row r="1458" spans="1:3" x14ac:dyDescent="0.2">
      <c r="A1458" t="s">
        <v>2559</v>
      </c>
      <c r="B1458">
        <v>0</v>
      </c>
      <c r="C1458">
        <v>0</v>
      </c>
    </row>
    <row r="1459" spans="1:3" x14ac:dyDescent="0.2">
      <c r="A1459" t="s">
        <v>2560</v>
      </c>
      <c r="B1459">
        <v>0</v>
      </c>
      <c r="C1459">
        <v>0</v>
      </c>
    </row>
    <row r="1460" spans="1:3" x14ac:dyDescent="0.2">
      <c r="A1460" t="s">
        <v>2561</v>
      </c>
      <c r="B1460">
        <v>0</v>
      </c>
      <c r="C1460">
        <v>0</v>
      </c>
    </row>
    <row r="1461" spans="1:3" x14ac:dyDescent="0.2">
      <c r="A1461" t="s">
        <v>2562</v>
      </c>
      <c r="B1461">
        <v>0</v>
      </c>
      <c r="C1461">
        <v>0</v>
      </c>
    </row>
    <row r="1462" spans="1:3" x14ac:dyDescent="0.2">
      <c r="A1462" t="s">
        <v>2563</v>
      </c>
      <c r="B1462">
        <v>0</v>
      </c>
      <c r="C1462">
        <v>0</v>
      </c>
    </row>
    <row r="1463" spans="1:3" x14ac:dyDescent="0.2">
      <c r="A1463" t="s">
        <v>2564</v>
      </c>
      <c r="B1463">
        <v>0</v>
      </c>
      <c r="C1463">
        <v>0</v>
      </c>
    </row>
    <row r="1464" spans="1:3" x14ac:dyDescent="0.2">
      <c r="A1464" t="s">
        <v>2565</v>
      </c>
      <c r="B1464">
        <v>0</v>
      </c>
      <c r="C1464">
        <v>0</v>
      </c>
    </row>
    <row r="1465" spans="1:3" x14ac:dyDescent="0.2">
      <c r="A1465" t="s">
        <v>2566</v>
      </c>
      <c r="B1465">
        <v>0</v>
      </c>
      <c r="C1465">
        <v>157.73231508761199</v>
      </c>
    </row>
    <row r="1466" spans="1:3" x14ac:dyDescent="0.2">
      <c r="A1466" t="s">
        <v>2567</v>
      </c>
      <c r="B1466">
        <v>-157.73231508761199</v>
      </c>
      <c r="C1466">
        <v>0</v>
      </c>
    </row>
    <row r="1467" spans="1:3" x14ac:dyDescent="0.2">
      <c r="A1467" t="s">
        <v>2568</v>
      </c>
      <c r="B1467">
        <v>-157.73231508761199</v>
      </c>
      <c r="C1467">
        <v>3.56851007382248</v>
      </c>
    </row>
    <row r="1468" spans="1:3" x14ac:dyDescent="0.2">
      <c r="A1468" t="s">
        <v>2569</v>
      </c>
      <c r="B1468">
        <v>0</v>
      </c>
      <c r="C1468">
        <v>157.73231508761</v>
      </c>
    </row>
    <row r="1469" spans="1:3" x14ac:dyDescent="0.2">
      <c r="A1469" t="s">
        <v>2570</v>
      </c>
      <c r="B1469">
        <v>-157.73231508761199</v>
      </c>
      <c r="C1469">
        <v>0</v>
      </c>
    </row>
    <row r="1470" spans="1:3" x14ac:dyDescent="0.2">
      <c r="A1470" t="s">
        <v>2571</v>
      </c>
      <c r="B1470">
        <v>-1.78425503691124</v>
      </c>
      <c r="C1470">
        <v>0</v>
      </c>
    </row>
    <row r="1471" spans="1:3" x14ac:dyDescent="0.2">
      <c r="A1471" t="s">
        <v>2572</v>
      </c>
      <c r="B1471">
        <v>0</v>
      </c>
      <c r="C1471">
        <v>157.732315087611</v>
      </c>
    </row>
    <row r="1472" spans="1:3" x14ac:dyDescent="0.2">
      <c r="A1472" t="s">
        <v>2573</v>
      </c>
      <c r="B1472">
        <v>-157.73231508761199</v>
      </c>
      <c r="C1472">
        <v>0</v>
      </c>
    </row>
    <row r="1473" spans="1:3" x14ac:dyDescent="0.2">
      <c r="A1473" t="s">
        <v>2574</v>
      </c>
      <c r="B1473">
        <v>-157.73231508761199</v>
      </c>
      <c r="C1473">
        <v>3.5685100738225</v>
      </c>
    </row>
    <row r="1474" spans="1:3" x14ac:dyDescent="0.2">
      <c r="A1474" t="s">
        <v>2575</v>
      </c>
      <c r="B1474">
        <v>-1.78425503691125</v>
      </c>
      <c r="C1474">
        <v>0</v>
      </c>
    </row>
    <row r="1475" spans="1:3" x14ac:dyDescent="0.2">
      <c r="A1475" t="s">
        <v>2576</v>
      </c>
      <c r="B1475">
        <v>0</v>
      </c>
      <c r="C1475">
        <v>157.73231508761199</v>
      </c>
    </row>
    <row r="1476" spans="1:3" x14ac:dyDescent="0.2">
      <c r="A1476" t="s">
        <v>2577</v>
      </c>
      <c r="B1476">
        <v>-157.73231508761199</v>
      </c>
      <c r="C1476">
        <v>0</v>
      </c>
    </row>
    <row r="1477" spans="1:3" x14ac:dyDescent="0.2">
      <c r="A1477" t="s">
        <v>2578</v>
      </c>
      <c r="B1477">
        <v>0</v>
      </c>
      <c r="C1477">
        <v>95.595342477347899</v>
      </c>
    </row>
    <row r="1478" spans="1:3" x14ac:dyDescent="0.2">
      <c r="A1478" t="s">
        <v>2579</v>
      </c>
      <c r="B1478">
        <v>-1.7961315958433799</v>
      </c>
      <c r="C1478">
        <v>0</v>
      </c>
    </row>
    <row r="1479" spans="1:3" x14ac:dyDescent="0.2">
      <c r="A1479" t="s">
        <v>2580</v>
      </c>
      <c r="B1479">
        <v>0</v>
      </c>
      <c r="C1479">
        <v>0</v>
      </c>
    </row>
    <row r="1480" spans="1:3" x14ac:dyDescent="0.2">
      <c r="A1480" t="s">
        <v>2581</v>
      </c>
      <c r="B1480">
        <v>0</v>
      </c>
      <c r="C1480">
        <v>0</v>
      </c>
    </row>
    <row r="1481" spans="1:3" x14ac:dyDescent="0.2">
      <c r="A1481" t="s">
        <v>2582</v>
      </c>
      <c r="B1481">
        <v>0</v>
      </c>
      <c r="C1481">
        <v>0</v>
      </c>
    </row>
    <row r="1482" spans="1:3" x14ac:dyDescent="0.2">
      <c r="A1482" t="s">
        <v>2583</v>
      </c>
      <c r="B1482">
        <v>0</v>
      </c>
      <c r="C1482">
        <v>0</v>
      </c>
    </row>
    <row r="1483" spans="1:3" x14ac:dyDescent="0.2">
      <c r="A1483" t="s">
        <v>2584</v>
      </c>
      <c r="B1483">
        <v>0</v>
      </c>
      <c r="C1483">
        <v>0</v>
      </c>
    </row>
    <row r="1484" spans="1:3" x14ac:dyDescent="0.2">
      <c r="A1484" t="s">
        <v>2585</v>
      </c>
      <c r="B1484">
        <v>0</v>
      </c>
      <c r="C1484">
        <v>78.866157543805897</v>
      </c>
    </row>
    <row r="1485" spans="1:3" x14ac:dyDescent="0.2">
      <c r="A1485" t="s">
        <v>2586</v>
      </c>
      <c r="B1485">
        <v>0</v>
      </c>
      <c r="C1485">
        <v>78.866157543805897</v>
      </c>
    </row>
    <row r="1486" spans="1:3" x14ac:dyDescent="0.2">
      <c r="A1486" t="s">
        <v>2587</v>
      </c>
      <c r="B1486">
        <v>0</v>
      </c>
      <c r="C1486">
        <v>0</v>
      </c>
    </row>
    <row r="1487" spans="1:3" x14ac:dyDescent="0.2">
      <c r="A1487" t="s">
        <v>2588</v>
      </c>
      <c r="B1487">
        <v>0</v>
      </c>
      <c r="C1487">
        <v>0</v>
      </c>
    </row>
    <row r="1488" spans="1:3" x14ac:dyDescent="0.2">
      <c r="A1488" t="s">
        <v>2589</v>
      </c>
      <c r="B1488">
        <v>0</v>
      </c>
      <c r="C1488">
        <v>0</v>
      </c>
    </row>
    <row r="1489" spans="1:3" x14ac:dyDescent="0.2">
      <c r="A1489" t="s">
        <v>2590</v>
      </c>
      <c r="B1489">
        <v>0</v>
      </c>
      <c r="C1489">
        <v>0</v>
      </c>
    </row>
    <row r="1490" spans="1:3" x14ac:dyDescent="0.2">
      <c r="A1490" t="s">
        <v>2591</v>
      </c>
      <c r="B1490">
        <v>0</v>
      </c>
      <c r="C1490">
        <v>0</v>
      </c>
    </row>
    <row r="1491" spans="1:3" x14ac:dyDescent="0.2">
      <c r="A1491" t="s">
        <v>2592</v>
      </c>
      <c r="B1491">
        <v>0</v>
      </c>
      <c r="C1491">
        <v>0</v>
      </c>
    </row>
    <row r="1492" spans="1:3" x14ac:dyDescent="0.2">
      <c r="A1492" t="s">
        <v>2593</v>
      </c>
      <c r="B1492">
        <v>0</v>
      </c>
      <c r="C1492">
        <v>0</v>
      </c>
    </row>
    <row r="1493" spans="1:3" x14ac:dyDescent="0.2">
      <c r="A1493" t="s">
        <v>2594</v>
      </c>
      <c r="B1493">
        <v>0</v>
      </c>
      <c r="C1493">
        <v>0</v>
      </c>
    </row>
    <row r="1494" spans="1:3" x14ac:dyDescent="0.2">
      <c r="A1494" t="s">
        <v>2595</v>
      </c>
      <c r="B1494">
        <v>0</v>
      </c>
      <c r="C1494">
        <v>0</v>
      </c>
    </row>
    <row r="1495" spans="1:3" x14ac:dyDescent="0.2">
      <c r="A1495" t="s">
        <v>2596</v>
      </c>
      <c r="B1495">
        <v>0</v>
      </c>
      <c r="C1495">
        <v>0</v>
      </c>
    </row>
    <row r="1496" spans="1:3" x14ac:dyDescent="0.2">
      <c r="A1496" t="s">
        <v>2597</v>
      </c>
      <c r="B1496">
        <v>0</v>
      </c>
      <c r="C1496">
        <v>0</v>
      </c>
    </row>
    <row r="1497" spans="1:3" x14ac:dyDescent="0.2">
      <c r="A1497" t="s">
        <v>2598</v>
      </c>
      <c r="B1497">
        <v>0</v>
      </c>
      <c r="C1497">
        <v>157.732315087611</v>
      </c>
    </row>
    <row r="1498" spans="1:3" x14ac:dyDescent="0.2">
      <c r="A1498" t="s">
        <v>2599</v>
      </c>
      <c r="B1498">
        <v>-47.795815311397803</v>
      </c>
      <c r="C1498">
        <v>3.5922631916868899</v>
      </c>
    </row>
    <row r="1499" spans="1:3" x14ac:dyDescent="0.2">
      <c r="A1499" t="s">
        <v>2600</v>
      </c>
      <c r="B1499">
        <v>0</v>
      </c>
      <c r="C1499">
        <v>0</v>
      </c>
    </row>
    <row r="1500" spans="1:3" x14ac:dyDescent="0.2">
      <c r="A1500" t="s">
        <v>2601</v>
      </c>
      <c r="B1500">
        <v>-47.797671238670503</v>
      </c>
      <c r="C1500">
        <v>0</v>
      </c>
    </row>
    <row r="1501" spans="1:3" x14ac:dyDescent="0.2">
      <c r="A1501" t="s">
        <v>2602</v>
      </c>
      <c r="B1501">
        <v>0</v>
      </c>
      <c r="C1501">
        <v>47.797671238670098</v>
      </c>
    </row>
    <row r="1502" spans="1:3" x14ac:dyDescent="0.2">
      <c r="A1502" t="s">
        <v>2603</v>
      </c>
      <c r="B1502">
        <v>-47.797671238670503</v>
      </c>
      <c r="C1502">
        <v>0</v>
      </c>
    </row>
    <row r="1503" spans="1:3" x14ac:dyDescent="0.2">
      <c r="A1503" t="s">
        <v>2604</v>
      </c>
      <c r="B1503">
        <v>-47.797671238670503</v>
      </c>
      <c r="C1503">
        <v>0</v>
      </c>
    </row>
    <row r="1504" spans="1:3" x14ac:dyDescent="0.2">
      <c r="A1504" t="s">
        <v>2605</v>
      </c>
      <c r="B1504">
        <v>0</v>
      </c>
      <c r="C1504">
        <v>157.732315087611</v>
      </c>
    </row>
    <row r="1505" spans="1:3" x14ac:dyDescent="0.2">
      <c r="A1505" t="s">
        <v>2606</v>
      </c>
      <c r="B1505">
        <v>0</v>
      </c>
      <c r="C1505">
        <v>157.732574138991</v>
      </c>
    </row>
    <row r="1506" spans="1:3" x14ac:dyDescent="0.2">
      <c r="A1506" t="s">
        <v>2607</v>
      </c>
      <c r="B1506">
        <v>1.7225555555555499E-4</v>
      </c>
      <c r="C1506">
        <v>1.7225555555555499E-4</v>
      </c>
    </row>
    <row r="1507" spans="1:3" x14ac:dyDescent="0.2">
      <c r="A1507" t="s">
        <v>2608</v>
      </c>
      <c r="B1507">
        <v>0</v>
      </c>
      <c r="C1507">
        <v>50.406917462532199</v>
      </c>
    </row>
    <row r="1508" spans="1:3" x14ac:dyDescent="0.2">
      <c r="A1508" t="s">
        <v>2609</v>
      </c>
      <c r="B1508">
        <v>-24.749250004558299</v>
      </c>
      <c r="C1508">
        <v>51.853457393041502</v>
      </c>
    </row>
    <row r="1509" spans="1:3" x14ac:dyDescent="0.2">
      <c r="A1509" t="s">
        <v>2610</v>
      </c>
      <c r="B1509">
        <v>-6.0365000000000002E-2</v>
      </c>
      <c r="C1509">
        <v>-6.0365000000000002E-2</v>
      </c>
    </row>
    <row r="1510" spans="1:3" x14ac:dyDescent="0.2">
      <c r="A1510" t="s">
        <v>2611</v>
      </c>
      <c r="B1510">
        <v>-1.1285827192312801</v>
      </c>
      <c r="C1510">
        <v>53.439185420072803</v>
      </c>
    </row>
    <row r="1511" spans="1:3" x14ac:dyDescent="0.2">
      <c r="A1511" t="s">
        <v>2612</v>
      </c>
      <c r="B1511">
        <v>0</v>
      </c>
      <c r="C1511">
        <v>0.46466944726031001</v>
      </c>
    </row>
    <row r="1512" spans="1:3" x14ac:dyDescent="0.2">
      <c r="A1512" t="s">
        <v>2613</v>
      </c>
      <c r="B1512">
        <v>-0.46466944726031001</v>
      </c>
      <c r="C1512">
        <v>0</v>
      </c>
    </row>
    <row r="1513" spans="1:3" x14ac:dyDescent="0.2">
      <c r="A1513" t="s">
        <v>2614</v>
      </c>
      <c r="B1513">
        <v>0</v>
      </c>
      <c r="C1513">
        <v>0.41399305270824499</v>
      </c>
    </row>
    <row r="1514" spans="1:3" x14ac:dyDescent="0.2">
      <c r="A1514" t="s">
        <v>2615</v>
      </c>
      <c r="B1514">
        <v>-0.413993052708237</v>
      </c>
      <c r="C1514">
        <v>0</v>
      </c>
    </row>
    <row r="1515" spans="1:3" x14ac:dyDescent="0.2">
      <c r="A1515" t="s">
        <v>2616</v>
      </c>
      <c r="B1515">
        <v>0</v>
      </c>
      <c r="C1515">
        <v>30.591241711814</v>
      </c>
    </row>
    <row r="1516" spans="1:3" x14ac:dyDescent="0.2">
      <c r="A1516" t="s">
        <v>2617</v>
      </c>
      <c r="B1516">
        <v>0</v>
      </c>
      <c r="C1516">
        <v>11.410093189089899</v>
      </c>
    </row>
    <row r="1517" spans="1:3" x14ac:dyDescent="0.2">
      <c r="A1517" t="s">
        <v>2618</v>
      </c>
      <c r="B1517">
        <v>0</v>
      </c>
      <c r="C1517">
        <v>0</v>
      </c>
    </row>
    <row r="1518" spans="1:3" x14ac:dyDescent="0.2">
      <c r="A1518" t="s">
        <v>2619</v>
      </c>
      <c r="B1518">
        <v>0</v>
      </c>
      <c r="C1518">
        <v>157.732315087611</v>
      </c>
    </row>
    <row r="1519" spans="1:3" x14ac:dyDescent="0.2">
      <c r="A1519" t="s">
        <v>2620</v>
      </c>
      <c r="B1519" s="2">
        <v>1.0000000000000001E-5</v>
      </c>
      <c r="C1519" s="2">
        <v>1.0000000000000001E-5</v>
      </c>
    </row>
    <row r="1520" spans="1:3" x14ac:dyDescent="0.2">
      <c r="A1520" t="s">
        <v>2621</v>
      </c>
      <c r="B1520">
        <v>0</v>
      </c>
      <c r="C1520">
        <v>0</v>
      </c>
    </row>
    <row r="1521" spans="1:3" x14ac:dyDescent="0.2">
      <c r="A1521" t="s">
        <v>2622</v>
      </c>
      <c r="B1521">
        <v>0</v>
      </c>
      <c r="C1521">
        <v>0</v>
      </c>
    </row>
    <row r="1522" spans="1:3" x14ac:dyDescent="0.2">
      <c r="A1522" t="s">
        <v>2623</v>
      </c>
      <c r="B1522" s="2">
        <v>1.0000000000000001E-5</v>
      </c>
      <c r="C1522" s="2">
        <v>1.0000000000000001E-5</v>
      </c>
    </row>
    <row r="1523" spans="1:3" x14ac:dyDescent="0.2">
      <c r="A1523" t="s">
        <v>2624</v>
      </c>
      <c r="B1523">
        <v>0</v>
      </c>
      <c r="C1523">
        <v>0</v>
      </c>
    </row>
    <row r="1524" spans="1:3" x14ac:dyDescent="0.2">
      <c r="A1524" t="s">
        <v>2625</v>
      </c>
      <c r="B1524">
        <v>0</v>
      </c>
      <c r="C1524">
        <v>0</v>
      </c>
    </row>
    <row r="1525" spans="1:3" x14ac:dyDescent="0.2">
      <c r="A1525" t="s">
        <v>2626</v>
      </c>
      <c r="B1525">
        <v>0</v>
      </c>
      <c r="C1525">
        <v>0</v>
      </c>
    </row>
    <row r="1526" spans="1:3" x14ac:dyDescent="0.2">
      <c r="A1526" t="s">
        <v>2627</v>
      </c>
      <c r="B1526">
        <v>0</v>
      </c>
      <c r="C1526">
        <v>0</v>
      </c>
    </row>
    <row r="1527" spans="1:3" x14ac:dyDescent="0.2">
      <c r="A1527" t="s">
        <v>2628</v>
      </c>
      <c r="B1527">
        <v>0</v>
      </c>
      <c r="C1527">
        <v>0</v>
      </c>
    </row>
    <row r="1528" spans="1:3" x14ac:dyDescent="0.2">
      <c r="A1528" t="s">
        <v>2629</v>
      </c>
      <c r="B1528">
        <v>0</v>
      </c>
      <c r="C1528">
        <v>0</v>
      </c>
    </row>
    <row r="1529" spans="1:3" x14ac:dyDescent="0.2">
      <c r="A1529" t="s">
        <v>2630</v>
      </c>
      <c r="B1529">
        <v>1.97477000000063E-2</v>
      </c>
      <c r="C1529">
        <v>5.1839683493042896</v>
      </c>
    </row>
    <row r="1530" spans="1:3" x14ac:dyDescent="0.2">
      <c r="A1530" t="s">
        <v>2631</v>
      </c>
      <c r="B1530">
        <v>2.5974299999999999E-2</v>
      </c>
      <c r="C1530">
        <v>2.9484275464010801</v>
      </c>
    </row>
    <row r="1531" spans="1:3" x14ac:dyDescent="0.2">
      <c r="A1531" t="s">
        <v>2632</v>
      </c>
      <c r="B1531">
        <v>-183.658219149556</v>
      </c>
      <c r="C1531">
        <v>17.357153789927299</v>
      </c>
    </row>
    <row r="1532" spans="1:3" x14ac:dyDescent="0.2">
      <c r="A1532" t="s">
        <v>2633</v>
      </c>
      <c r="B1532">
        <v>0</v>
      </c>
      <c r="C1532">
        <v>7.31739999999998E-3</v>
      </c>
    </row>
    <row r="1533" spans="1:3" x14ac:dyDescent="0.2">
      <c r="A1533" t="s">
        <v>2634</v>
      </c>
      <c r="B1533">
        <v>-16.571275225071801</v>
      </c>
      <c r="C1533">
        <v>8.6393422116305096</v>
      </c>
    </row>
    <row r="1534" spans="1:3" x14ac:dyDescent="0.2">
      <c r="A1534" t="s">
        <v>2635</v>
      </c>
      <c r="B1534">
        <v>-16.546061525071799</v>
      </c>
      <c r="C1534">
        <v>8.6645559116304902</v>
      </c>
    </row>
    <row r="1535" spans="1:3" x14ac:dyDescent="0.2">
      <c r="A1535" t="s">
        <v>2636</v>
      </c>
      <c r="B1535">
        <v>0</v>
      </c>
      <c r="C1535">
        <v>157.732315087611</v>
      </c>
    </row>
    <row r="1536" spans="1:3" x14ac:dyDescent="0.2">
      <c r="A1536" t="s">
        <v>2637</v>
      </c>
      <c r="B1536">
        <v>0</v>
      </c>
      <c r="C1536">
        <v>0</v>
      </c>
    </row>
    <row r="1537" spans="1:3" x14ac:dyDescent="0.2">
      <c r="A1537" t="s">
        <v>2638</v>
      </c>
      <c r="B1537">
        <v>0</v>
      </c>
      <c r="C1537">
        <v>63.701232364735702</v>
      </c>
    </row>
    <row r="1538" spans="1:3" x14ac:dyDescent="0.2">
      <c r="A1538" t="s">
        <v>2639</v>
      </c>
      <c r="B1538">
        <v>0</v>
      </c>
      <c r="C1538">
        <v>0</v>
      </c>
    </row>
    <row r="1539" spans="1:3" x14ac:dyDescent="0.2">
      <c r="A1539" t="s">
        <v>2640</v>
      </c>
      <c r="B1539">
        <v>1.9747700000001301E-2</v>
      </c>
      <c r="C1539">
        <v>5.1839683493042896</v>
      </c>
    </row>
    <row r="1540" spans="1:3" x14ac:dyDescent="0.2">
      <c r="A1540" t="s">
        <v>2641</v>
      </c>
      <c r="B1540">
        <v>0</v>
      </c>
      <c r="C1540">
        <v>24.796399833097801</v>
      </c>
    </row>
    <row r="1541" spans="1:3" x14ac:dyDescent="0.2">
      <c r="A1541" t="s">
        <v>2642</v>
      </c>
      <c r="B1541">
        <v>0</v>
      </c>
      <c r="C1541">
        <v>0</v>
      </c>
    </row>
    <row r="1542" spans="1:3" x14ac:dyDescent="0.2">
      <c r="A1542" t="s">
        <v>2643</v>
      </c>
      <c r="B1542">
        <v>-0.47995711231987997</v>
      </c>
      <c r="C1542">
        <v>0</v>
      </c>
    </row>
    <row r="1543" spans="1:3" x14ac:dyDescent="0.2">
      <c r="A1543" t="s">
        <v>2644</v>
      </c>
      <c r="B1543">
        <v>0</v>
      </c>
      <c r="C1543">
        <v>61.589531308764698</v>
      </c>
    </row>
    <row r="1544" spans="1:3" x14ac:dyDescent="0.2">
      <c r="A1544" t="s">
        <v>2645</v>
      </c>
      <c r="B1544">
        <v>-0.42158925551022403</v>
      </c>
      <c r="C1544">
        <v>0</v>
      </c>
    </row>
    <row r="1545" spans="1:3" x14ac:dyDescent="0.2">
      <c r="A1545" t="s">
        <v>2646</v>
      </c>
      <c r="B1545">
        <v>0</v>
      </c>
      <c r="C1545">
        <v>26.0034685348914</v>
      </c>
    </row>
    <row r="1546" spans="1:3" x14ac:dyDescent="0.2">
      <c r="A1546" t="s">
        <v>2647</v>
      </c>
      <c r="B1546">
        <v>-0.41029668616620102</v>
      </c>
      <c r="C1546">
        <v>0</v>
      </c>
    </row>
    <row r="1547" spans="1:3" x14ac:dyDescent="0.2">
      <c r="A1547" t="s">
        <v>2648</v>
      </c>
      <c r="B1547">
        <v>3.1667300000000002E-2</v>
      </c>
      <c r="C1547">
        <v>3.0094649830086402</v>
      </c>
    </row>
    <row r="1548" spans="1:3" x14ac:dyDescent="0.2">
      <c r="A1548" t="s">
        <v>2649</v>
      </c>
      <c r="B1548" s="2">
        <v>9.9999999999961197E-6</v>
      </c>
      <c r="C1548">
        <v>1.8202377543892401</v>
      </c>
    </row>
    <row r="1549" spans="1:3" x14ac:dyDescent="0.2">
      <c r="A1549" t="s">
        <v>2650</v>
      </c>
      <c r="B1549">
        <v>0</v>
      </c>
      <c r="C1549">
        <v>0</v>
      </c>
    </row>
    <row r="1550" spans="1:3" x14ac:dyDescent="0.2">
      <c r="A1550" t="s">
        <v>2651</v>
      </c>
      <c r="B1550">
        <v>0</v>
      </c>
      <c r="C1550">
        <v>0</v>
      </c>
    </row>
    <row r="1551" spans="1:3" x14ac:dyDescent="0.2">
      <c r="A1551" t="s">
        <v>2652</v>
      </c>
      <c r="B1551">
        <v>0</v>
      </c>
      <c r="C1551">
        <v>157.732315087611</v>
      </c>
    </row>
    <row r="1552" spans="1:3" x14ac:dyDescent="0.2">
      <c r="A1552" t="s">
        <v>2653</v>
      </c>
      <c r="B1552">
        <v>0</v>
      </c>
      <c r="C1552">
        <v>2.80038430347415</v>
      </c>
    </row>
    <row r="1553" spans="1:3" x14ac:dyDescent="0.2">
      <c r="A1553" t="s">
        <v>2654</v>
      </c>
      <c r="B1553">
        <v>0</v>
      </c>
      <c r="C1553">
        <v>0</v>
      </c>
    </row>
    <row r="1554" spans="1:3" x14ac:dyDescent="0.2">
      <c r="A1554" t="s">
        <v>2655</v>
      </c>
      <c r="B1554">
        <v>0</v>
      </c>
      <c r="C1554">
        <v>0</v>
      </c>
    </row>
    <row r="1555" spans="1:3" x14ac:dyDescent="0.2">
      <c r="A1555" t="s">
        <v>2656</v>
      </c>
      <c r="B1555">
        <v>0</v>
      </c>
      <c r="C1555">
        <v>0</v>
      </c>
    </row>
    <row r="1556" spans="1:3" x14ac:dyDescent="0.2">
      <c r="A1556" t="s">
        <v>2657</v>
      </c>
      <c r="B1556">
        <v>2.6503999999999899E-2</v>
      </c>
      <c r="C1556">
        <v>2.8268883034741501</v>
      </c>
    </row>
    <row r="1557" spans="1:3" x14ac:dyDescent="0.2">
      <c r="A1557" t="s">
        <v>2658</v>
      </c>
      <c r="B1557">
        <v>0</v>
      </c>
      <c r="C1557">
        <v>0</v>
      </c>
    </row>
    <row r="1558" spans="1:3" x14ac:dyDescent="0.2">
      <c r="A1558" t="s">
        <v>2659</v>
      </c>
      <c r="B1558">
        <v>2.6503999999999899E-2</v>
      </c>
      <c r="C1558">
        <v>2.8268883034741501</v>
      </c>
    </row>
    <row r="1559" spans="1:3" x14ac:dyDescent="0.2">
      <c r="A1559" t="s">
        <v>2660</v>
      </c>
      <c r="B1559">
        <v>0</v>
      </c>
      <c r="C1559">
        <v>0</v>
      </c>
    </row>
    <row r="1560" spans="1:3" x14ac:dyDescent="0.2">
      <c r="A1560" t="s">
        <v>2661</v>
      </c>
      <c r="B1560">
        <v>0</v>
      </c>
      <c r="C1560">
        <v>0</v>
      </c>
    </row>
    <row r="1561" spans="1:3" x14ac:dyDescent="0.2">
      <c r="A1561" t="s">
        <v>2662</v>
      </c>
      <c r="B1561">
        <v>2.6503999999999899E-2</v>
      </c>
      <c r="C1561">
        <v>2.8268883034741501</v>
      </c>
    </row>
    <row r="1562" spans="1:3" x14ac:dyDescent="0.2">
      <c r="A1562" t="s">
        <v>2663</v>
      </c>
      <c r="B1562">
        <v>2.6503999999999899E-2</v>
      </c>
      <c r="C1562">
        <v>2.8268883034741501</v>
      </c>
    </row>
    <row r="1563" spans="1:3" x14ac:dyDescent="0.2">
      <c r="A1563" t="s">
        <v>2664</v>
      </c>
      <c r="B1563">
        <v>2.6503999999999899E-2</v>
      </c>
      <c r="C1563">
        <v>2.8268883034741701</v>
      </c>
    </row>
    <row r="1564" spans="1:3" x14ac:dyDescent="0.2">
      <c r="A1564" t="s">
        <v>2665</v>
      </c>
      <c r="B1564">
        <v>0</v>
      </c>
      <c r="C1564">
        <v>0</v>
      </c>
    </row>
    <row r="1565" spans="1:3" x14ac:dyDescent="0.2">
      <c r="A1565" t="s">
        <v>2666</v>
      </c>
      <c r="B1565">
        <v>2.00755302E-2</v>
      </c>
      <c r="C1565">
        <v>10.3050329679338</v>
      </c>
    </row>
    <row r="1566" spans="1:3" x14ac:dyDescent="0.2">
      <c r="A1566" t="s">
        <v>2667</v>
      </c>
      <c r="B1566">
        <v>0</v>
      </c>
      <c r="C1566">
        <v>0</v>
      </c>
    </row>
    <row r="1567" spans="1:3" x14ac:dyDescent="0.2">
      <c r="A1567" t="s">
        <v>2668</v>
      </c>
      <c r="B1567">
        <v>2.6503999999999899E-2</v>
      </c>
      <c r="C1567">
        <v>2.8268883034741501</v>
      </c>
    </row>
    <row r="1568" spans="1:3" x14ac:dyDescent="0.2">
      <c r="A1568" t="s">
        <v>2669</v>
      </c>
      <c r="B1568">
        <v>0</v>
      </c>
      <c r="C1568">
        <v>0</v>
      </c>
    </row>
    <row r="1569" spans="1:3" x14ac:dyDescent="0.2">
      <c r="A1569" t="s">
        <v>2670</v>
      </c>
      <c r="B1569">
        <v>0</v>
      </c>
      <c r="C1569">
        <v>0</v>
      </c>
    </row>
    <row r="1570" spans="1:3" x14ac:dyDescent="0.2">
      <c r="A1570" t="s">
        <v>2671</v>
      </c>
      <c r="B1570">
        <v>0</v>
      </c>
      <c r="C1570">
        <v>0</v>
      </c>
    </row>
    <row r="1571" spans="1:3" x14ac:dyDescent="0.2">
      <c r="A1571" t="s">
        <v>2672</v>
      </c>
      <c r="B1571">
        <v>0</v>
      </c>
      <c r="C1571">
        <v>0</v>
      </c>
    </row>
    <row r="1572" spans="1:3" x14ac:dyDescent="0.2">
      <c r="A1572" t="s">
        <v>2673</v>
      </c>
      <c r="B1572">
        <v>0</v>
      </c>
      <c r="C1572">
        <v>0</v>
      </c>
    </row>
    <row r="1573" spans="1:3" x14ac:dyDescent="0.2">
      <c r="A1573" t="s">
        <v>2674</v>
      </c>
      <c r="B1573">
        <v>0</v>
      </c>
      <c r="C1573">
        <v>0</v>
      </c>
    </row>
    <row r="1574" spans="1:3" x14ac:dyDescent="0.2">
      <c r="A1574" t="s">
        <v>2675</v>
      </c>
      <c r="B1574">
        <v>0</v>
      </c>
      <c r="C1574">
        <v>0</v>
      </c>
    </row>
    <row r="1575" spans="1:3" x14ac:dyDescent="0.2">
      <c r="A1575" t="s">
        <v>2676</v>
      </c>
      <c r="B1575">
        <v>2.6503999999999899E-2</v>
      </c>
      <c r="C1575">
        <v>2.8268883034741501</v>
      </c>
    </row>
    <row r="1576" spans="1:3" x14ac:dyDescent="0.2">
      <c r="A1576" t="s">
        <v>2677</v>
      </c>
      <c r="B1576">
        <v>0</v>
      </c>
      <c r="C1576">
        <v>157.73231508761199</v>
      </c>
    </row>
    <row r="1577" spans="1:3" x14ac:dyDescent="0.2">
      <c r="A1577" t="s">
        <v>2678</v>
      </c>
      <c r="B1577">
        <v>0</v>
      </c>
      <c r="C1577">
        <v>0</v>
      </c>
    </row>
    <row r="1578" spans="1:3" x14ac:dyDescent="0.2">
      <c r="A1578" t="s">
        <v>2679</v>
      </c>
      <c r="B1578">
        <v>2.6504E-2</v>
      </c>
      <c r="C1578">
        <v>17.389051691142999</v>
      </c>
    </row>
    <row r="1579" spans="1:3" x14ac:dyDescent="0.2">
      <c r="A1579" t="s">
        <v>2680</v>
      </c>
      <c r="B1579">
        <v>0</v>
      </c>
      <c r="C1579">
        <v>0</v>
      </c>
    </row>
    <row r="1580" spans="1:3" x14ac:dyDescent="0.2">
      <c r="A1580" t="s">
        <v>2681</v>
      </c>
      <c r="B1580">
        <v>0</v>
      </c>
      <c r="C1580">
        <v>0</v>
      </c>
    </row>
    <row r="1581" spans="1:3" x14ac:dyDescent="0.2">
      <c r="A1581" t="s">
        <v>2682</v>
      </c>
      <c r="B1581">
        <v>0</v>
      </c>
      <c r="C1581">
        <v>0</v>
      </c>
    </row>
    <row r="1582" spans="1:3" x14ac:dyDescent="0.2">
      <c r="A1582" t="s">
        <v>2683</v>
      </c>
      <c r="B1582">
        <v>0</v>
      </c>
      <c r="C1582">
        <v>0</v>
      </c>
    </row>
    <row r="1583" spans="1:3" x14ac:dyDescent="0.2">
      <c r="A1583" t="s">
        <v>2684</v>
      </c>
      <c r="B1583">
        <v>0</v>
      </c>
      <c r="C1583">
        <v>0</v>
      </c>
    </row>
    <row r="1584" spans="1:3" x14ac:dyDescent="0.2">
      <c r="A1584" t="s">
        <v>2685</v>
      </c>
      <c r="B1584">
        <v>2.6503999999999899E-2</v>
      </c>
      <c r="C1584">
        <v>2.8268883034741701</v>
      </c>
    </row>
    <row r="1585" spans="1:3" x14ac:dyDescent="0.2">
      <c r="A1585" t="s">
        <v>2686</v>
      </c>
      <c r="B1585">
        <v>2.6503999999999899E-2</v>
      </c>
      <c r="C1585">
        <v>2.8268883034741701</v>
      </c>
    </row>
    <row r="1586" spans="1:3" x14ac:dyDescent="0.2">
      <c r="A1586" t="s">
        <v>2687</v>
      </c>
      <c r="B1586">
        <v>2.6503999999999899E-2</v>
      </c>
      <c r="C1586">
        <v>2.8268883034741701</v>
      </c>
    </row>
    <row r="1587" spans="1:3" x14ac:dyDescent="0.2">
      <c r="A1587" t="s">
        <v>2688</v>
      </c>
      <c r="B1587">
        <v>0</v>
      </c>
      <c r="C1587">
        <v>0</v>
      </c>
    </row>
    <row r="1588" spans="1:3" x14ac:dyDescent="0.2">
      <c r="A1588" t="s">
        <v>2689</v>
      </c>
      <c r="B1588">
        <v>0</v>
      </c>
      <c r="C1588">
        <v>0</v>
      </c>
    </row>
    <row r="1589" spans="1:3" x14ac:dyDescent="0.2">
      <c r="A1589" t="s">
        <v>2690</v>
      </c>
      <c r="B1589">
        <v>2.6503999999999899E-2</v>
      </c>
      <c r="C1589">
        <v>2.8268883034741701</v>
      </c>
    </row>
    <row r="1590" spans="1:3" x14ac:dyDescent="0.2">
      <c r="A1590" t="s">
        <v>2691</v>
      </c>
      <c r="B1590">
        <v>2.6503999999999899E-2</v>
      </c>
      <c r="C1590">
        <v>2.8268883034741701</v>
      </c>
    </row>
    <row r="1591" spans="1:3" x14ac:dyDescent="0.2">
      <c r="A1591" t="s">
        <v>2692</v>
      </c>
      <c r="B1591">
        <v>0</v>
      </c>
      <c r="C1591">
        <v>0</v>
      </c>
    </row>
    <row r="1592" spans="1:3" x14ac:dyDescent="0.2">
      <c r="A1592" t="s">
        <v>2693</v>
      </c>
      <c r="B1592">
        <v>0</v>
      </c>
      <c r="C1592">
        <v>5.1715380493044298</v>
      </c>
    </row>
    <row r="1593" spans="1:3" x14ac:dyDescent="0.2">
      <c r="A1593" t="s">
        <v>2694</v>
      </c>
      <c r="B1593">
        <v>0</v>
      </c>
      <c r="C1593">
        <v>0</v>
      </c>
    </row>
    <row r="1594" spans="1:3" x14ac:dyDescent="0.2">
      <c r="A1594" t="s">
        <v>2695</v>
      </c>
      <c r="B1594">
        <v>0</v>
      </c>
      <c r="C1594">
        <v>0</v>
      </c>
    </row>
    <row r="1595" spans="1:3" x14ac:dyDescent="0.2">
      <c r="A1595" t="s">
        <v>2696</v>
      </c>
      <c r="B1595">
        <v>2.6503999999999899E-2</v>
      </c>
      <c r="C1595">
        <v>2.8268883034741701</v>
      </c>
    </row>
    <row r="1596" spans="1:3" x14ac:dyDescent="0.2">
      <c r="A1596" t="s">
        <v>2697</v>
      </c>
      <c r="B1596">
        <v>2.00755302E-2</v>
      </c>
      <c r="C1596">
        <v>10.3050329679338</v>
      </c>
    </row>
    <row r="1597" spans="1:3" x14ac:dyDescent="0.2">
      <c r="A1597" t="s">
        <v>2698</v>
      </c>
      <c r="B1597">
        <v>2.6503999999999899E-2</v>
      </c>
      <c r="C1597">
        <v>2.8268883034741799</v>
      </c>
    </row>
    <row r="1598" spans="1:3" x14ac:dyDescent="0.2">
      <c r="A1598" t="s">
        <v>2699</v>
      </c>
      <c r="B1598">
        <v>2.6503999999999899E-2</v>
      </c>
      <c r="C1598">
        <v>2.8268883034741799</v>
      </c>
    </row>
    <row r="1599" spans="1:3" x14ac:dyDescent="0.2">
      <c r="A1599" t="s">
        <v>2700</v>
      </c>
      <c r="B1599">
        <v>0</v>
      </c>
      <c r="C1599">
        <v>0</v>
      </c>
    </row>
    <row r="1600" spans="1:3" x14ac:dyDescent="0.2">
      <c r="A1600" t="s">
        <v>2701</v>
      </c>
      <c r="B1600">
        <v>2.6503999999999899E-2</v>
      </c>
      <c r="C1600">
        <v>2.8268883034741799</v>
      </c>
    </row>
    <row r="1601" spans="1:3" x14ac:dyDescent="0.2">
      <c r="A1601" t="s">
        <v>2702</v>
      </c>
      <c r="B1601">
        <v>0</v>
      </c>
      <c r="C1601">
        <v>0</v>
      </c>
    </row>
    <row r="1602" spans="1:3" x14ac:dyDescent="0.2">
      <c r="A1602" t="s">
        <v>2703</v>
      </c>
      <c r="B1602">
        <v>2.6503999999999899E-2</v>
      </c>
      <c r="C1602">
        <v>2.8268883034741799</v>
      </c>
    </row>
    <row r="1603" spans="1:3" x14ac:dyDescent="0.2">
      <c r="A1603" t="s">
        <v>2704</v>
      </c>
      <c r="B1603">
        <v>-1.8202377543892201</v>
      </c>
      <c r="C1603">
        <v>0</v>
      </c>
    </row>
    <row r="1604" spans="1:3" x14ac:dyDescent="0.2">
      <c r="A1604" t="s">
        <v>2705</v>
      </c>
      <c r="B1604">
        <v>0</v>
      </c>
      <c r="C1604">
        <v>0</v>
      </c>
    </row>
    <row r="1605" spans="1:3" x14ac:dyDescent="0.2">
      <c r="A1605" t="s">
        <v>2706</v>
      </c>
      <c r="B1605">
        <v>0</v>
      </c>
      <c r="C1605">
        <v>50.261724962535098</v>
      </c>
    </row>
    <row r="1606" spans="1:3" x14ac:dyDescent="0.2">
      <c r="A1606" t="s">
        <v>2707</v>
      </c>
      <c r="B1606">
        <v>0</v>
      </c>
      <c r="C1606">
        <v>0</v>
      </c>
    </row>
    <row r="1607" spans="1:3" x14ac:dyDescent="0.2">
      <c r="A1607" t="s">
        <v>2708</v>
      </c>
      <c r="B1607">
        <v>2.6503999999999899E-2</v>
      </c>
      <c r="C1607">
        <v>2.8268883034741399</v>
      </c>
    </row>
    <row r="1608" spans="1:3" x14ac:dyDescent="0.2">
      <c r="A1608" t="s">
        <v>2709</v>
      </c>
      <c r="B1608">
        <v>2.00755301999999E-2</v>
      </c>
      <c r="C1608">
        <v>10.3050329679338</v>
      </c>
    </row>
    <row r="1609" spans="1:3" x14ac:dyDescent="0.2">
      <c r="A1609" t="s">
        <v>2710</v>
      </c>
      <c r="B1609">
        <v>0</v>
      </c>
      <c r="C1609">
        <v>0</v>
      </c>
    </row>
    <row r="1610" spans="1:3" x14ac:dyDescent="0.2">
      <c r="A1610" t="s">
        <v>2711</v>
      </c>
      <c r="B1610">
        <v>0</v>
      </c>
      <c r="C1610">
        <v>0</v>
      </c>
    </row>
    <row r="1611" spans="1:3" x14ac:dyDescent="0.2">
      <c r="A1611" t="s">
        <v>2712</v>
      </c>
      <c r="B1611">
        <v>0</v>
      </c>
      <c r="C1611">
        <v>0</v>
      </c>
    </row>
    <row r="1612" spans="1:3" x14ac:dyDescent="0.2">
      <c r="A1612" t="s">
        <v>2713</v>
      </c>
      <c r="B1612">
        <v>-49.727361094985</v>
      </c>
      <c r="C1612">
        <v>0</v>
      </c>
    </row>
    <row r="1613" spans="1:3" x14ac:dyDescent="0.2">
      <c r="A1613" t="s">
        <v>2714</v>
      </c>
      <c r="B1613">
        <v>0</v>
      </c>
      <c r="C1613">
        <v>0</v>
      </c>
    </row>
    <row r="1614" spans="1:3" x14ac:dyDescent="0.2">
      <c r="A1614" t="s">
        <v>2715</v>
      </c>
      <c r="B1614">
        <v>2.6504E-2</v>
      </c>
      <c r="C1614">
        <v>17.389051691143202</v>
      </c>
    </row>
    <row r="1615" spans="1:3" x14ac:dyDescent="0.2">
      <c r="A1615" t="s">
        <v>2716</v>
      </c>
      <c r="B1615">
        <v>2.6503999999999899E-2</v>
      </c>
      <c r="C1615">
        <v>2.8268883034741501</v>
      </c>
    </row>
    <row r="1616" spans="1:3" x14ac:dyDescent="0.2">
      <c r="A1616" t="s">
        <v>2717</v>
      </c>
      <c r="B1616">
        <v>0</v>
      </c>
      <c r="C1616">
        <v>0</v>
      </c>
    </row>
    <row r="1617" spans="1:3" x14ac:dyDescent="0.2">
      <c r="A1617" t="s">
        <v>2718</v>
      </c>
      <c r="B1617">
        <v>1.5502999999999999E-3</v>
      </c>
      <c r="C1617">
        <v>1.5502999999999999E-3</v>
      </c>
    </row>
    <row r="1618" spans="1:3" x14ac:dyDescent="0.2">
      <c r="A1618" t="s">
        <v>2719</v>
      </c>
      <c r="B1618">
        <v>0</v>
      </c>
      <c r="C1618">
        <v>0</v>
      </c>
    </row>
    <row r="1619" spans="1:3" x14ac:dyDescent="0.2">
      <c r="A1619" t="s">
        <v>2720</v>
      </c>
      <c r="B1619">
        <v>2.6504E-2</v>
      </c>
      <c r="C1619">
        <v>17.389051691143099</v>
      </c>
    </row>
    <row r="1620" spans="1:3" x14ac:dyDescent="0.2">
      <c r="A1620" t="s">
        <v>2721</v>
      </c>
      <c r="B1620">
        <v>0</v>
      </c>
      <c r="C1620">
        <v>0</v>
      </c>
    </row>
    <row r="1621" spans="1:3" x14ac:dyDescent="0.2">
      <c r="A1621" t="s">
        <v>2722</v>
      </c>
      <c r="B1621">
        <v>0</v>
      </c>
      <c r="C1621">
        <v>0</v>
      </c>
    </row>
    <row r="1622" spans="1:3" x14ac:dyDescent="0.2">
      <c r="A1622" t="s">
        <v>2723</v>
      </c>
      <c r="B1622">
        <v>-183.55341833413399</v>
      </c>
      <c r="C1622">
        <v>29.479775404900501</v>
      </c>
    </row>
    <row r="1623" spans="1:3" x14ac:dyDescent="0.2">
      <c r="A1623" t="s">
        <v>2724</v>
      </c>
      <c r="B1623">
        <v>0</v>
      </c>
      <c r="C1623">
        <v>0.37352141201070599</v>
      </c>
    </row>
    <row r="1624" spans="1:3" x14ac:dyDescent="0.2">
      <c r="A1624" t="s">
        <v>2725</v>
      </c>
      <c r="B1624">
        <v>0</v>
      </c>
      <c r="C1624">
        <v>0</v>
      </c>
    </row>
    <row r="1625" spans="1:3" x14ac:dyDescent="0.2">
      <c r="A1625" t="s">
        <v>2726</v>
      </c>
      <c r="B1625">
        <v>0</v>
      </c>
      <c r="C1625">
        <v>0.37352141201070599</v>
      </c>
    </row>
    <row r="1626" spans="1:3" x14ac:dyDescent="0.2">
      <c r="A1626" t="s">
        <v>2727</v>
      </c>
      <c r="B1626">
        <v>0</v>
      </c>
      <c r="C1626">
        <v>0</v>
      </c>
    </row>
    <row r="1627" spans="1:3" x14ac:dyDescent="0.2">
      <c r="A1627" t="s">
        <v>2728</v>
      </c>
      <c r="B1627">
        <v>0</v>
      </c>
      <c r="C1627">
        <v>0</v>
      </c>
    </row>
    <row r="1628" spans="1:3" x14ac:dyDescent="0.2">
      <c r="A1628" t="s">
        <v>2729</v>
      </c>
      <c r="B1628">
        <v>0</v>
      </c>
      <c r="C1628">
        <v>0</v>
      </c>
    </row>
    <row r="1629" spans="1:3" x14ac:dyDescent="0.2">
      <c r="A1629" t="s">
        <v>2730</v>
      </c>
      <c r="B1629">
        <v>0</v>
      </c>
      <c r="C1629">
        <v>0</v>
      </c>
    </row>
    <row r="1630" spans="1:3" x14ac:dyDescent="0.2">
      <c r="A1630" t="s">
        <v>2731</v>
      </c>
      <c r="B1630">
        <v>0</v>
      </c>
      <c r="C1630">
        <v>0</v>
      </c>
    </row>
    <row r="1631" spans="1:3" x14ac:dyDescent="0.2">
      <c r="A1631" t="s">
        <v>2732</v>
      </c>
      <c r="B1631">
        <v>0</v>
      </c>
      <c r="C1631">
        <v>0.37352141201070599</v>
      </c>
    </row>
    <row r="1632" spans="1:3" x14ac:dyDescent="0.2">
      <c r="A1632" t="s">
        <v>2733</v>
      </c>
      <c r="B1632">
        <v>0</v>
      </c>
      <c r="C1632">
        <v>12.5654312406337</v>
      </c>
    </row>
    <row r="1633" spans="1:3" x14ac:dyDescent="0.2">
      <c r="A1633" t="s">
        <v>2734</v>
      </c>
      <c r="B1633">
        <v>0</v>
      </c>
      <c r="C1633">
        <v>0</v>
      </c>
    </row>
    <row r="1634" spans="1:3" x14ac:dyDescent="0.2">
      <c r="A1634" t="s">
        <v>2735</v>
      </c>
      <c r="B1634">
        <v>0</v>
      </c>
      <c r="C1634">
        <v>0</v>
      </c>
    </row>
    <row r="1635" spans="1:3" x14ac:dyDescent="0.2">
      <c r="A1635" t="s">
        <v>2736</v>
      </c>
      <c r="B1635">
        <v>0</v>
      </c>
      <c r="C1635">
        <v>0</v>
      </c>
    </row>
    <row r="1636" spans="1:3" x14ac:dyDescent="0.2">
      <c r="A1636" t="s">
        <v>2737</v>
      </c>
      <c r="B1636">
        <v>0</v>
      </c>
      <c r="C1636">
        <v>0</v>
      </c>
    </row>
    <row r="1637" spans="1:3" x14ac:dyDescent="0.2">
      <c r="A1637" t="s">
        <v>2738</v>
      </c>
      <c r="B1637">
        <v>0</v>
      </c>
      <c r="C1637">
        <v>0</v>
      </c>
    </row>
    <row r="1638" spans="1:3" x14ac:dyDescent="0.2">
      <c r="A1638" t="s">
        <v>2739</v>
      </c>
      <c r="B1638">
        <v>0</v>
      </c>
      <c r="C1638">
        <v>0</v>
      </c>
    </row>
    <row r="1639" spans="1:3" x14ac:dyDescent="0.2">
      <c r="A1639" t="s">
        <v>2740</v>
      </c>
      <c r="B1639">
        <v>0</v>
      </c>
      <c r="C1639">
        <v>0</v>
      </c>
    </row>
    <row r="1640" spans="1:3" x14ac:dyDescent="0.2">
      <c r="A1640" t="s">
        <v>2741</v>
      </c>
      <c r="B1640">
        <v>2.6503999999999899E-2</v>
      </c>
      <c r="C1640">
        <v>2.8268883034741799</v>
      </c>
    </row>
    <row r="1641" spans="1:3" x14ac:dyDescent="0.2">
      <c r="A1641" t="s">
        <v>2742</v>
      </c>
      <c r="B1641">
        <v>0</v>
      </c>
      <c r="C1641">
        <v>0</v>
      </c>
    </row>
    <row r="1642" spans="1:3" x14ac:dyDescent="0.2">
      <c r="A1642" t="s">
        <v>2743</v>
      </c>
      <c r="B1642">
        <v>2.6503999999999899E-2</v>
      </c>
      <c r="C1642">
        <v>2.8268883034741799</v>
      </c>
    </row>
    <row r="1643" spans="1:3" x14ac:dyDescent="0.2">
      <c r="A1643" t="s">
        <v>2744</v>
      </c>
      <c r="B1643">
        <v>0</v>
      </c>
      <c r="C1643">
        <v>0</v>
      </c>
    </row>
    <row r="1644" spans="1:3" x14ac:dyDescent="0.2">
      <c r="A1644" t="s">
        <v>2745</v>
      </c>
      <c r="B1644">
        <v>0</v>
      </c>
      <c r="C1644">
        <v>2.8003843034741802</v>
      </c>
    </row>
    <row r="1645" spans="1:3" x14ac:dyDescent="0.2">
      <c r="A1645" t="s">
        <v>2746</v>
      </c>
      <c r="B1645">
        <v>0</v>
      </c>
      <c r="C1645">
        <v>0</v>
      </c>
    </row>
    <row r="1646" spans="1:3" x14ac:dyDescent="0.2">
      <c r="A1646" t="s">
        <v>2747</v>
      </c>
      <c r="B1646">
        <v>0</v>
      </c>
      <c r="C1646">
        <v>0</v>
      </c>
    </row>
    <row r="1647" spans="1:3" x14ac:dyDescent="0.2">
      <c r="A1647" t="s">
        <v>2748</v>
      </c>
      <c r="B1647">
        <v>0</v>
      </c>
      <c r="C1647">
        <v>0</v>
      </c>
    </row>
    <row r="1648" spans="1:3" x14ac:dyDescent="0.2">
      <c r="A1648" t="s">
        <v>2749</v>
      </c>
      <c r="B1648">
        <v>2.6503999999999899E-2</v>
      </c>
      <c r="C1648">
        <v>2.8268883034741799</v>
      </c>
    </row>
    <row r="1649" spans="1:3" x14ac:dyDescent="0.2">
      <c r="A1649" t="s">
        <v>2750</v>
      </c>
      <c r="B1649">
        <v>0</v>
      </c>
      <c r="C1649">
        <v>2.8003843034741802</v>
      </c>
    </row>
    <row r="1650" spans="1:3" x14ac:dyDescent="0.2">
      <c r="A1650" t="s">
        <v>2751</v>
      </c>
      <c r="B1650">
        <v>2.6503999999999899E-2</v>
      </c>
      <c r="C1650">
        <v>17.389051691143099</v>
      </c>
    </row>
    <row r="1651" spans="1:3" x14ac:dyDescent="0.2">
      <c r="A1651" t="s">
        <v>2752</v>
      </c>
      <c r="B1651">
        <v>0</v>
      </c>
      <c r="C1651">
        <v>0</v>
      </c>
    </row>
    <row r="1652" spans="1:3" x14ac:dyDescent="0.2">
      <c r="A1652" t="s">
        <v>2753</v>
      </c>
      <c r="B1652">
        <v>0</v>
      </c>
      <c r="C1652">
        <v>78.866157543806196</v>
      </c>
    </row>
    <row r="1653" spans="1:3" x14ac:dyDescent="0.2">
      <c r="A1653" t="s">
        <v>2754</v>
      </c>
      <c r="B1653">
        <v>0</v>
      </c>
      <c r="C1653">
        <v>0</v>
      </c>
    </row>
    <row r="1654" spans="1:3" x14ac:dyDescent="0.2">
      <c r="A1654" t="s">
        <v>2755</v>
      </c>
      <c r="B1654">
        <v>2.6503999999999899E-2</v>
      </c>
      <c r="C1654">
        <v>2.8268883034741701</v>
      </c>
    </row>
    <row r="1655" spans="1:3" x14ac:dyDescent="0.2">
      <c r="A1655" t="s">
        <v>2756</v>
      </c>
      <c r="B1655">
        <v>0</v>
      </c>
      <c r="C1655">
        <v>2.80038430347417</v>
      </c>
    </row>
    <row r="1656" spans="1:3" x14ac:dyDescent="0.2">
      <c r="A1656" t="s">
        <v>2757</v>
      </c>
      <c r="B1656">
        <v>0</v>
      </c>
      <c r="C1656">
        <v>0</v>
      </c>
    </row>
    <row r="1657" spans="1:3" x14ac:dyDescent="0.2">
      <c r="A1657" t="s">
        <v>2758</v>
      </c>
      <c r="B1657">
        <v>0</v>
      </c>
      <c r="C1657">
        <v>2.80038430347417</v>
      </c>
    </row>
    <row r="1658" spans="1:3" x14ac:dyDescent="0.2">
      <c r="A1658" t="s">
        <v>2759</v>
      </c>
      <c r="B1658">
        <v>0</v>
      </c>
      <c r="C1658">
        <v>2.80038430347417</v>
      </c>
    </row>
    <row r="1659" spans="1:3" x14ac:dyDescent="0.2">
      <c r="A1659" t="s">
        <v>2760</v>
      </c>
      <c r="B1659">
        <v>0</v>
      </c>
      <c r="C1659">
        <v>0</v>
      </c>
    </row>
    <row r="1660" spans="1:3" x14ac:dyDescent="0.2">
      <c r="A1660" t="s">
        <v>2761</v>
      </c>
      <c r="B1660">
        <v>0</v>
      </c>
      <c r="C1660">
        <v>0</v>
      </c>
    </row>
    <row r="1661" spans="1:3" x14ac:dyDescent="0.2">
      <c r="A1661" t="s">
        <v>2762</v>
      </c>
      <c r="B1661">
        <v>2.00755301999999E-2</v>
      </c>
      <c r="C1661">
        <v>10.3050329679338</v>
      </c>
    </row>
    <row r="1662" spans="1:3" x14ac:dyDescent="0.2">
      <c r="A1662" t="s">
        <v>2763</v>
      </c>
      <c r="B1662">
        <v>0</v>
      </c>
      <c r="C1662">
        <v>50.261724962534799</v>
      </c>
    </row>
    <row r="1663" spans="1:3" x14ac:dyDescent="0.2">
      <c r="A1663" t="s">
        <v>2764</v>
      </c>
      <c r="B1663">
        <v>0</v>
      </c>
      <c r="C1663">
        <v>0</v>
      </c>
    </row>
    <row r="1664" spans="1:3" x14ac:dyDescent="0.2">
      <c r="A1664" t="s">
        <v>2765</v>
      </c>
      <c r="B1664">
        <v>0</v>
      </c>
      <c r="C1664">
        <v>0</v>
      </c>
    </row>
    <row r="1665" spans="1:3" x14ac:dyDescent="0.2">
      <c r="A1665" t="s">
        <v>2766</v>
      </c>
      <c r="B1665">
        <v>0</v>
      </c>
      <c r="C1665">
        <v>0</v>
      </c>
    </row>
    <row r="1666" spans="1:3" x14ac:dyDescent="0.2">
      <c r="A1666" t="s">
        <v>2767</v>
      </c>
      <c r="B1666">
        <v>0</v>
      </c>
      <c r="C1666">
        <v>0</v>
      </c>
    </row>
    <row r="1667" spans="1:3" x14ac:dyDescent="0.2">
      <c r="A1667" t="s">
        <v>2768</v>
      </c>
      <c r="B1667">
        <v>0</v>
      </c>
      <c r="C1667">
        <v>0</v>
      </c>
    </row>
    <row r="1668" spans="1:3" x14ac:dyDescent="0.2">
      <c r="A1668" t="s">
        <v>2769</v>
      </c>
      <c r="B1668">
        <v>0</v>
      </c>
      <c r="C1668">
        <v>0</v>
      </c>
    </row>
    <row r="1669" spans="1:3" x14ac:dyDescent="0.2">
      <c r="A1669" t="s">
        <v>2770</v>
      </c>
      <c r="B1669">
        <v>0</v>
      </c>
      <c r="C1669">
        <v>0</v>
      </c>
    </row>
    <row r="1670" spans="1:3" x14ac:dyDescent="0.2">
      <c r="A1670" t="s">
        <v>2771</v>
      </c>
      <c r="B1670">
        <v>0</v>
      </c>
      <c r="C1670">
        <v>0</v>
      </c>
    </row>
    <row r="1671" spans="1:3" x14ac:dyDescent="0.2">
      <c r="A1671" t="s">
        <v>2772</v>
      </c>
      <c r="B1671">
        <v>0</v>
      </c>
      <c r="C1671">
        <v>0</v>
      </c>
    </row>
    <row r="1672" spans="1:3" x14ac:dyDescent="0.2">
      <c r="A1672" t="s">
        <v>2773</v>
      </c>
      <c r="B1672">
        <v>0</v>
      </c>
      <c r="C1672">
        <v>0</v>
      </c>
    </row>
    <row r="1673" spans="1:3" x14ac:dyDescent="0.2">
      <c r="A1673" t="s">
        <v>2774</v>
      </c>
      <c r="B1673">
        <v>0</v>
      </c>
      <c r="C1673">
        <v>0</v>
      </c>
    </row>
    <row r="1674" spans="1:3" x14ac:dyDescent="0.2">
      <c r="A1674" t="s">
        <v>2775</v>
      </c>
      <c r="B1674">
        <v>0</v>
      </c>
      <c r="C1674">
        <v>0</v>
      </c>
    </row>
    <row r="1675" spans="1:3" x14ac:dyDescent="0.2">
      <c r="A1675" t="s">
        <v>2776</v>
      </c>
      <c r="B1675">
        <v>0</v>
      </c>
      <c r="C1675">
        <v>0</v>
      </c>
    </row>
    <row r="1676" spans="1:3" x14ac:dyDescent="0.2">
      <c r="A1676" t="s">
        <v>2777</v>
      </c>
      <c r="B1676">
        <v>0</v>
      </c>
      <c r="C1676">
        <v>0</v>
      </c>
    </row>
    <row r="1677" spans="1:3" x14ac:dyDescent="0.2">
      <c r="A1677" t="s">
        <v>2778</v>
      </c>
      <c r="B1677">
        <v>0</v>
      </c>
      <c r="C1677">
        <v>0</v>
      </c>
    </row>
    <row r="1678" spans="1:3" x14ac:dyDescent="0.2">
      <c r="A1678" t="s">
        <v>2779</v>
      </c>
      <c r="B1678">
        <v>0</v>
      </c>
      <c r="C1678">
        <v>0</v>
      </c>
    </row>
    <row r="1679" spans="1:3" x14ac:dyDescent="0.2">
      <c r="A1679" t="s">
        <v>2780</v>
      </c>
      <c r="B1679">
        <v>0</v>
      </c>
      <c r="C1679">
        <v>0</v>
      </c>
    </row>
    <row r="1680" spans="1:3" x14ac:dyDescent="0.2">
      <c r="A1680" t="s">
        <v>2781</v>
      </c>
      <c r="B1680">
        <v>1.5502999999999999E-3</v>
      </c>
      <c r="C1680">
        <v>1.5502999999999999E-3</v>
      </c>
    </row>
    <row r="1681" spans="1:3" x14ac:dyDescent="0.2">
      <c r="A1681" t="s">
        <v>2782</v>
      </c>
      <c r="B1681">
        <v>1.5502999999999999E-3</v>
      </c>
      <c r="C1681">
        <v>1.5502999999999999E-3</v>
      </c>
    </row>
    <row r="1682" spans="1:3" x14ac:dyDescent="0.2">
      <c r="A1682" t="s">
        <v>2783</v>
      </c>
      <c r="B1682">
        <v>1.5502999999999999E-3</v>
      </c>
      <c r="C1682">
        <v>1.5502999999999999E-3</v>
      </c>
    </row>
    <row r="1683" spans="1:3" x14ac:dyDescent="0.2">
      <c r="A1683" t="s">
        <v>2784</v>
      </c>
      <c r="B1683">
        <v>1.5502999999999999E-3</v>
      </c>
      <c r="C1683">
        <v>1.5502999999999999E-3</v>
      </c>
    </row>
    <row r="1684" spans="1:3" x14ac:dyDescent="0.2">
      <c r="A1684" t="s">
        <v>2785</v>
      </c>
      <c r="B1684">
        <v>1.5502999999999999E-3</v>
      </c>
      <c r="C1684">
        <v>1.5502999999999999E-3</v>
      </c>
    </row>
    <row r="1685" spans="1:3" x14ac:dyDescent="0.2">
      <c r="A1685" t="s">
        <v>2786</v>
      </c>
      <c r="B1685">
        <v>1.5502999999999999E-3</v>
      </c>
      <c r="C1685">
        <v>1.5502999999999999E-3</v>
      </c>
    </row>
    <row r="1686" spans="1:3" x14ac:dyDescent="0.2">
      <c r="A1686" t="s">
        <v>2787</v>
      </c>
      <c r="B1686">
        <v>1.5502999999999999E-3</v>
      </c>
      <c r="C1686">
        <v>1.5502999999999999E-3</v>
      </c>
    </row>
    <row r="1687" spans="1:3" x14ac:dyDescent="0.2">
      <c r="A1687" t="s">
        <v>2788</v>
      </c>
      <c r="B1687">
        <v>0</v>
      </c>
      <c r="C1687">
        <v>0</v>
      </c>
    </row>
    <row r="1688" spans="1:3" x14ac:dyDescent="0.2">
      <c r="A1688" t="s">
        <v>2789</v>
      </c>
      <c r="B1688">
        <v>0</v>
      </c>
      <c r="C1688">
        <v>0</v>
      </c>
    </row>
    <row r="1689" spans="1:3" x14ac:dyDescent="0.2">
      <c r="A1689" t="s">
        <v>2790</v>
      </c>
      <c r="B1689">
        <v>0</v>
      </c>
      <c r="C1689">
        <v>0</v>
      </c>
    </row>
    <row r="1690" spans="1:3" x14ac:dyDescent="0.2">
      <c r="A1690" t="s">
        <v>2791</v>
      </c>
      <c r="B1690">
        <v>0</v>
      </c>
      <c r="C1690">
        <v>0</v>
      </c>
    </row>
    <row r="1691" spans="1:3" x14ac:dyDescent="0.2">
      <c r="A1691" t="s">
        <v>2792</v>
      </c>
      <c r="B1691">
        <v>0</v>
      </c>
      <c r="C1691">
        <v>0</v>
      </c>
    </row>
    <row r="1692" spans="1:3" x14ac:dyDescent="0.2">
      <c r="A1692" t="s">
        <v>2793</v>
      </c>
      <c r="B1692">
        <v>0</v>
      </c>
      <c r="C1692">
        <v>0</v>
      </c>
    </row>
    <row r="1693" spans="1:3" x14ac:dyDescent="0.2">
      <c r="A1693" t="s">
        <v>2794</v>
      </c>
      <c r="B1693">
        <v>0</v>
      </c>
      <c r="C1693">
        <v>0</v>
      </c>
    </row>
    <row r="1694" spans="1:3" x14ac:dyDescent="0.2">
      <c r="A1694" t="s">
        <v>2795</v>
      </c>
      <c r="B1694">
        <v>0</v>
      </c>
      <c r="C1694">
        <v>0</v>
      </c>
    </row>
    <row r="1695" spans="1:3" x14ac:dyDescent="0.2">
      <c r="A1695" t="s">
        <v>2796</v>
      </c>
      <c r="B1695">
        <v>0</v>
      </c>
      <c r="C1695">
        <v>0</v>
      </c>
    </row>
    <row r="1696" spans="1:3" x14ac:dyDescent="0.2">
      <c r="A1696" t="s">
        <v>2797</v>
      </c>
      <c r="B1696">
        <v>0</v>
      </c>
      <c r="C1696">
        <v>0</v>
      </c>
    </row>
    <row r="1697" spans="1:3" x14ac:dyDescent="0.2">
      <c r="A1697" t="s">
        <v>2798</v>
      </c>
      <c r="B1697">
        <v>0</v>
      </c>
      <c r="C1697">
        <v>0</v>
      </c>
    </row>
    <row r="1698" spans="1:3" x14ac:dyDescent="0.2">
      <c r="A1698" t="s">
        <v>2799</v>
      </c>
      <c r="B1698">
        <v>0</v>
      </c>
      <c r="C1698">
        <v>0</v>
      </c>
    </row>
    <row r="1699" spans="1:3" x14ac:dyDescent="0.2">
      <c r="A1699" t="s">
        <v>2800</v>
      </c>
      <c r="B1699">
        <v>4.7787999999999997E-3</v>
      </c>
      <c r="C1699">
        <v>4.7787999999999997E-3</v>
      </c>
    </row>
    <row r="1700" spans="1:3" x14ac:dyDescent="0.2">
      <c r="A1700" t="s">
        <v>2801</v>
      </c>
      <c r="B1700">
        <v>0</v>
      </c>
      <c r="C1700">
        <v>0</v>
      </c>
    </row>
    <row r="1701" spans="1:3" x14ac:dyDescent="0.2">
      <c r="A1701" t="s">
        <v>2802</v>
      </c>
      <c r="B1701">
        <v>0</v>
      </c>
      <c r="C1701">
        <v>0</v>
      </c>
    </row>
    <row r="1702" spans="1:3" x14ac:dyDescent="0.2">
      <c r="A1702" t="s">
        <v>2803</v>
      </c>
      <c r="B1702">
        <v>0</v>
      </c>
      <c r="C1702">
        <v>0</v>
      </c>
    </row>
    <row r="1703" spans="1:3" x14ac:dyDescent="0.2">
      <c r="A1703" t="s">
        <v>2804</v>
      </c>
      <c r="B1703">
        <v>0</v>
      </c>
      <c r="C1703">
        <v>0</v>
      </c>
    </row>
    <row r="1704" spans="1:3" x14ac:dyDescent="0.2">
      <c r="A1704" t="s">
        <v>2805</v>
      </c>
      <c r="B1704">
        <v>0</v>
      </c>
      <c r="C1704">
        <v>78.866157543806295</v>
      </c>
    </row>
    <row r="1705" spans="1:3" x14ac:dyDescent="0.2">
      <c r="A1705" t="s">
        <v>2806</v>
      </c>
      <c r="B1705">
        <v>0</v>
      </c>
      <c r="C1705">
        <v>0</v>
      </c>
    </row>
    <row r="1706" spans="1:3" x14ac:dyDescent="0.2">
      <c r="A1706" t="s">
        <v>2807</v>
      </c>
      <c r="B1706">
        <v>0</v>
      </c>
      <c r="C1706">
        <v>0</v>
      </c>
    </row>
    <row r="1707" spans="1:3" x14ac:dyDescent="0.2">
      <c r="A1707" t="s">
        <v>2808</v>
      </c>
      <c r="B1707">
        <v>0</v>
      </c>
      <c r="C1707">
        <v>0</v>
      </c>
    </row>
    <row r="1708" spans="1:3" x14ac:dyDescent="0.2">
      <c r="A1708" t="s">
        <v>2809</v>
      </c>
      <c r="B1708">
        <v>0</v>
      </c>
      <c r="C1708">
        <v>0</v>
      </c>
    </row>
    <row r="1709" spans="1:3" x14ac:dyDescent="0.2">
      <c r="A1709" t="s">
        <v>2810</v>
      </c>
      <c r="B1709">
        <v>0</v>
      </c>
      <c r="C1709">
        <v>0</v>
      </c>
    </row>
    <row r="1710" spans="1:3" x14ac:dyDescent="0.2">
      <c r="A1710" t="s">
        <v>2811</v>
      </c>
      <c r="B1710">
        <v>0</v>
      </c>
      <c r="C1710">
        <v>0</v>
      </c>
    </row>
    <row r="1711" spans="1:3" x14ac:dyDescent="0.2">
      <c r="A1711" t="s">
        <v>2812</v>
      </c>
      <c r="B1711">
        <v>-45.635986007867999</v>
      </c>
      <c r="C1711">
        <v>0</v>
      </c>
    </row>
    <row r="1712" spans="1:3" x14ac:dyDescent="0.2">
      <c r="A1712" t="s">
        <v>2813</v>
      </c>
      <c r="B1712">
        <v>0</v>
      </c>
      <c r="C1712">
        <v>0</v>
      </c>
    </row>
    <row r="1713" spans="1:3" x14ac:dyDescent="0.2">
      <c r="A1713" t="s">
        <v>2814</v>
      </c>
      <c r="B1713">
        <v>0</v>
      </c>
      <c r="C1713">
        <v>0</v>
      </c>
    </row>
    <row r="1714" spans="1:3" x14ac:dyDescent="0.2">
      <c r="A1714" t="s">
        <v>2815</v>
      </c>
      <c r="B1714">
        <v>0</v>
      </c>
      <c r="C1714">
        <v>0</v>
      </c>
    </row>
    <row r="1715" spans="1:3" x14ac:dyDescent="0.2">
      <c r="A1715" t="s">
        <v>2816</v>
      </c>
      <c r="B1715">
        <v>0</v>
      </c>
      <c r="C1715">
        <v>0</v>
      </c>
    </row>
    <row r="1716" spans="1:3" x14ac:dyDescent="0.2">
      <c r="A1716" t="s">
        <v>2817</v>
      </c>
      <c r="B1716">
        <v>0</v>
      </c>
      <c r="C1716">
        <v>0</v>
      </c>
    </row>
    <row r="1717" spans="1:3" x14ac:dyDescent="0.2">
      <c r="A1717" t="s">
        <v>2818</v>
      </c>
      <c r="B1717">
        <v>0</v>
      </c>
      <c r="C1717">
        <v>0</v>
      </c>
    </row>
    <row r="1718" spans="1:3" x14ac:dyDescent="0.2">
      <c r="A1718" t="s">
        <v>2819</v>
      </c>
      <c r="B1718">
        <v>0</v>
      </c>
      <c r="C1718">
        <v>0</v>
      </c>
    </row>
    <row r="1719" spans="1:3" x14ac:dyDescent="0.2">
      <c r="A1719" t="s">
        <v>2820</v>
      </c>
      <c r="B1719">
        <v>0</v>
      </c>
      <c r="C1719">
        <v>0</v>
      </c>
    </row>
    <row r="1720" spans="1:3" x14ac:dyDescent="0.2">
      <c r="A1720" t="s">
        <v>2821</v>
      </c>
      <c r="B1720">
        <v>0</v>
      </c>
      <c r="C1720">
        <v>0</v>
      </c>
    </row>
    <row r="1721" spans="1:3" x14ac:dyDescent="0.2">
      <c r="A1721" t="s">
        <v>2822</v>
      </c>
      <c r="B1721">
        <v>0</v>
      </c>
      <c r="C1721">
        <v>0</v>
      </c>
    </row>
    <row r="1722" spans="1:3" x14ac:dyDescent="0.2">
      <c r="A1722" t="s">
        <v>2823</v>
      </c>
      <c r="B1722">
        <v>0</v>
      </c>
      <c r="C1722">
        <v>0</v>
      </c>
    </row>
    <row r="1723" spans="1:3" x14ac:dyDescent="0.2">
      <c r="A1723" t="s">
        <v>2824</v>
      </c>
      <c r="B1723">
        <v>0</v>
      </c>
      <c r="C1723">
        <v>0</v>
      </c>
    </row>
    <row r="1724" spans="1:3" x14ac:dyDescent="0.2">
      <c r="A1724" t="s">
        <v>2825</v>
      </c>
      <c r="B1724">
        <v>0</v>
      </c>
      <c r="C1724">
        <v>0</v>
      </c>
    </row>
    <row r="1725" spans="1:3" x14ac:dyDescent="0.2">
      <c r="A1725" t="s">
        <v>2826</v>
      </c>
      <c r="B1725">
        <v>0</v>
      </c>
      <c r="C1725">
        <v>0</v>
      </c>
    </row>
    <row r="1726" spans="1:3" x14ac:dyDescent="0.2">
      <c r="A1726" t="s">
        <v>2827</v>
      </c>
      <c r="B1726">
        <v>0</v>
      </c>
      <c r="C1726">
        <v>0</v>
      </c>
    </row>
    <row r="1727" spans="1:3" x14ac:dyDescent="0.2">
      <c r="A1727" t="s">
        <v>2828</v>
      </c>
      <c r="B1727">
        <v>0</v>
      </c>
      <c r="C1727">
        <v>0</v>
      </c>
    </row>
    <row r="1728" spans="1:3" x14ac:dyDescent="0.2">
      <c r="A1728" t="s">
        <v>2829</v>
      </c>
      <c r="B1728">
        <v>0</v>
      </c>
      <c r="C1728">
        <v>0</v>
      </c>
    </row>
    <row r="1729" spans="1:3" x14ac:dyDescent="0.2">
      <c r="A1729" t="s">
        <v>2830</v>
      </c>
      <c r="B1729">
        <v>0</v>
      </c>
      <c r="C1729">
        <v>0</v>
      </c>
    </row>
    <row r="1730" spans="1:3" x14ac:dyDescent="0.2">
      <c r="A1730" t="s">
        <v>2831</v>
      </c>
      <c r="B1730">
        <v>0</v>
      </c>
      <c r="C1730">
        <v>0</v>
      </c>
    </row>
    <row r="1731" spans="1:3" x14ac:dyDescent="0.2">
      <c r="A1731" t="s">
        <v>2832</v>
      </c>
      <c r="B1731">
        <v>0</v>
      </c>
      <c r="C1731">
        <v>0</v>
      </c>
    </row>
    <row r="1732" spans="1:3" x14ac:dyDescent="0.2">
      <c r="A1732" t="s">
        <v>2833</v>
      </c>
      <c r="B1732">
        <v>0</v>
      </c>
      <c r="C1732">
        <v>0</v>
      </c>
    </row>
    <row r="1733" spans="1:3" x14ac:dyDescent="0.2">
      <c r="A1733" t="s">
        <v>2834</v>
      </c>
      <c r="B1733">
        <v>0</v>
      </c>
      <c r="C1733">
        <v>0</v>
      </c>
    </row>
    <row r="1734" spans="1:3" x14ac:dyDescent="0.2">
      <c r="A1734" t="s">
        <v>2835</v>
      </c>
      <c r="B1734">
        <v>0</v>
      </c>
      <c r="C1734">
        <v>0</v>
      </c>
    </row>
    <row r="1735" spans="1:3" x14ac:dyDescent="0.2">
      <c r="A1735" t="s">
        <v>2836</v>
      </c>
      <c r="B1735">
        <v>0</v>
      </c>
      <c r="C1735">
        <v>0</v>
      </c>
    </row>
    <row r="1736" spans="1:3" x14ac:dyDescent="0.2">
      <c r="A1736" t="s">
        <v>2837</v>
      </c>
      <c r="B1736">
        <v>0</v>
      </c>
      <c r="C1736">
        <v>0</v>
      </c>
    </row>
    <row r="1737" spans="1:3" x14ac:dyDescent="0.2">
      <c r="A1737" t="s">
        <v>2838</v>
      </c>
      <c r="B1737">
        <v>0</v>
      </c>
      <c r="C1737">
        <v>0</v>
      </c>
    </row>
    <row r="1738" spans="1:3" x14ac:dyDescent="0.2">
      <c r="A1738" t="s">
        <v>2839</v>
      </c>
      <c r="B1738">
        <v>0</v>
      </c>
      <c r="C1738">
        <v>0</v>
      </c>
    </row>
    <row r="1739" spans="1:3" x14ac:dyDescent="0.2">
      <c r="A1739" t="s">
        <v>2840</v>
      </c>
      <c r="B1739">
        <v>0</v>
      </c>
      <c r="C1739">
        <v>0</v>
      </c>
    </row>
    <row r="1740" spans="1:3" x14ac:dyDescent="0.2">
      <c r="A1740" t="s">
        <v>2841</v>
      </c>
      <c r="B1740">
        <v>0</v>
      </c>
      <c r="C1740">
        <v>0</v>
      </c>
    </row>
    <row r="1741" spans="1:3" x14ac:dyDescent="0.2">
      <c r="A1741" t="s">
        <v>2842</v>
      </c>
      <c r="B1741">
        <v>0</v>
      </c>
      <c r="C1741">
        <v>0</v>
      </c>
    </row>
    <row r="1742" spans="1:3" x14ac:dyDescent="0.2">
      <c r="A1742" t="s">
        <v>2843</v>
      </c>
      <c r="B1742">
        <v>0</v>
      </c>
      <c r="C1742">
        <v>0</v>
      </c>
    </row>
    <row r="1743" spans="1:3" x14ac:dyDescent="0.2">
      <c r="A1743" t="s">
        <v>2844</v>
      </c>
      <c r="B1743">
        <v>0</v>
      </c>
      <c r="C1743">
        <v>0</v>
      </c>
    </row>
    <row r="1744" spans="1:3" x14ac:dyDescent="0.2">
      <c r="A1744" t="s">
        <v>2845</v>
      </c>
      <c r="B1744">
        <v>0</v>
      </c>
      <c r="C1744">
        <v>0</v>
      </c>
    </row>
    <row r="1745" spans="1:3" x14ac:dyDescent="0.2">
      <c r="A1745" t="s">
        <v>2846</v>
      </c>
      <c r="B1745">
        <v>0</v>
      </c>
      <c r="C1745">
        <v>0</v>
      </c>
    </row>
    <row r="1746" spans="1:3" x14ac:dyDescent="0.2">
      <c r="A1746" t="s">
        <v>2847</v>
      </c>
      <c r="B1746">
        <v>0</v>
      </c>
      <c r="C1746">
        <v>0</v>
      </c>
    </row>
    <row r="1747" spans="1:3" x14ac:dyDescent="0.2">
      <c r="A1747" t="s">
        <v>2848</v>
      </c>
      <c r="B1747">
        <v>0</v>
      </c>
      <c r="C1747">
        <v>0</v>
      </c>
    </row>
    <row r="1748" spans="1:3" x14ac:dyDescent="0.2">
      <c r="A1748" t="s">
        <v>2849</v>
      </c>
      <c r="B1748">
        <v>0</v>
      </c>
      <c r="C1748">
        <v>0</v>
      </c>
    </row>
    <row r="1749" spans="1:3" x14ac:dyDescent="0.2">
      <c r="A1749" t="s">
        <v>2850</v>
      </c>
      <c r="B1749">
        <v>0</v>
      </c>
      <c r="C1749">
        <v>0</v>
      </c>
    </row>
    <row r="1750" spans="1:3" x14ac:dyDescent="0.2">
      <c r="A1750" t="s">
        <v>2851</v>
      </c>
      <c r="B1750">
        <v>0</v>
      </c>
      <c r="C1750">
        <v>0</v>
      </c>
    </row>
    <row r="1751" spans="1:3" x14ac:dyDescent="0.2">
      <c r="A1751" t="s">
        <v>2852</v>
      </c>
      <c r="B1751">
        <v>0</v>
      </c>
      <c r="C1751">
        <v>0</v>
      </c>
    </row>
    <row r="1752" spans="1:3" x14ac:dyDescent="0.2">
      <c r="A1752" t="s">
        <v>2853</v>
      </c>
      <c r="B1752">
        <v>0</v>
      </c>
      <c r="C1752">
        <v>0</v>
      </c>
    </row>
    <row r="1753" spans="1:3" x14ac:dyDescent="0.2">
      <c r="A1753" t="s">
        <v>2854</v>
      </c>
      <c r="B1753">
        <v>0</v>
      </c>
      <c r="C1753">
        <v>0</v>
      </c>
    </row>
    <row r="1754" spans="1:3" x14ac:dyDescent="0.2">
      <c r="A1754" t="s">
        <v>2855</v>
      </c>
      <c r="B1754">
        <v>0</v>
      </c>
      <c r="C1754">
        <v>0</v>
      </c>
    </row>
    <row r="1755" spans="1:3" x14ac:dyDescent="0.2">
      <c r="A1755" t="s">
        <v>2856</v>
      </c>
      <c r="B1755">
        <v>0</v>
      </c>
      <c r="C1755">
        <v>0</v>
      </c>
    </row>
    <row r="1756" spans="1:3" x14ac:dyDescent="0.2">
      <c r="A1756" t="s">
        <v>2857</v>
      </c>
      <c r="B1756">
        <v>0</v>
      </c>
      <c r="C1756">
        <v>0</v>
      </c>
    </row>
    <row r="1757" spans="1:3" x14ac:dyDescent="0.2">
      <c r="A1757" t="s">
        <v>2858</v>
      </c>
      <c r="B1757">
        <v>0</v>
      </c>
      <c r="C1757">
        <v>0</v>
      </c>
    </row>
    <row r="1758" spans="1:3" x14ac:dyDescent="0.2">
      <c r="A1758" t="s">
        <v>2859</v>
      </c>
      <c r="B1758">
        <v>0</v>
      </c>
      <c r="C1758">
        <v>0</v>
      </c>
    </row>
    <row r="1759" spans="1:3" x14ac:dyDescent="0.2">
      <c r="A1759" t="s">
        <v>2860</v>
      </c>
      <c r="B1759">
        <v>0</v>
      </c>
      <c r="C1759">
        <v>0</v>
      </c>
    </row>
    <row r="1760" spans="1:3" x14ac:dyDescent="0.2">
      <c r="A1760" t="s">
        <v>2861</v>
      </c>
      <c r="B1760">
        <v>0</v>
      </c>
      <c r="C1760">
        <v>0</v>
      </c>
    </row>
    <row r="1761" spans="1:3" x14ac:dyDescent="0.2">
      <c r="A1761" t="s">
        <v>2862</v>
      </c>
      <c r="B1761">
        <v>0</v>
      </c>
      <c r="C1761">
        <v>0</v>
      </c>
    </row>
    <row r="1762" spans="1:3" x14ac:dyDescent="0.2">
      <c r="A1762" t="s">
        <v>2863</v>
      </c>
      <c r="B1762">
        <v>0</v>
      </c>
      <c r="C1762">
        <v>0</v>
      </c>
    </row>
    <row r="1763" spans="1:3" x14ac:dyDescent="0.2">
      <c r="A1763" t="s">
        <v>2864</v>
      </c>
      <c r="B1763">
        <v>0</v>
      </c>
      <c r="C1763">
        <v>0</v>
      </c>
    </row>
    <row r="1764" spans="1:3" x14ac:dyDescent="0.2">
      <c r="A1764" t="s">
        <v>2865</v>
      </c>
      <c r="B1764">
        <v>0</v>
      </c>
      <c r="C1764">
        <v>0</v>
      </c>
    </row>
    <row r="1765" spans="1:3" x14ac:dyDescent="0.2">
      <c r="A1765" t="s">
        <v>2866</v>
      </c>
      <c r="B1765">
        <v>0</v>
      </c>
      <c r="C1765">
        <v>2.8003843034741598</v>
      </c>
    </row>
    <row r="1766" spans="1:3" x14ac:dyDescent="0.2">
      <c r="A1766" t="s">
        <v>2867</v>
      </c>
      <c r="B1766">
        <v>0</v>
      </c>
      <c r="C1766">
        <v>2.8003843034741598</v>
      </c>
    </row>
    <row r="1767" spans="1:3" x14ac:dyDescent="0.2">
      <c r="A1767" t="s">
        <v>2868</v>
      </c>
      <c r="B1767">
        <v>0</v>
      </c>
      <c r="C1767">
        <v>0</v>
      </c>
    </row>
    <row r="1768" spans="1:3" x14ac:dyDescent="0.2">
      <c r="A1768" t="s">
        <v>2869</v>
      </c>
      <c r="B1768">
        <v>0</v>
      </c>
      <c r="C1768">
        <v>0</v>
      </c>
    </row>
    <row r="1769" spans="1:3" x14ac:dyDescent="0.2">
      <c r="A1769" t="s">
        <v>2870</v>
      </c>
      <c r="B1769">
        <v>0</v>
      </c>
      <c r="C1769">
        <v>2.8003843034741598</v>
      </c>
    </row>
    <row r="1770" spans="1:3" x14ac:dyDescent="0.2">
      <c r="A1770" t="s">
        <v>2871</v>
      </c>
      <c r="B1770">
        <v>0</v>
      </c>
      <c r="C1770">
        <v>0</v>
      </c>
    </row>
    <row r="1771" spans="1:3" x14ac:dyDescent="0.2">
      <c r="A1771" t="s">
        <v>2872</v>
      </c>
      <c r="B1771">
        <v>0</v>
      </c>
      <c r="C1771">
        <v>0</v>
      </c>
    </row>
    <row r="1772" spans="1:3" x14ac:dyDescent="0.2">
      <c r="A1772" t="s">
        <v>2873</v>
      </c>
      <c r="B1772">
        <v>0</v>
      </c>
      <c r="C1772">
        <v>0</v>
      </c>
    </row>
    <row r="1773" spans="1:3" x14ac:dyDescent="0.2">
      <c r="A1773" t="s">
        <v>2874</v>
      </c>
      <c r="B1773">
        <v>0</v>
      </c>
      <c r="C1773">
        <v>0</v>
      </c>
    </row>
    <row r="1774" spans="1:3" x14ac:dyDescent="0.2">
      <c r="A1774" t="s">
        <v>2875</v>
      </c>
      <c r="B1774">
        <v>0</v>
      </c>
      <c r="C1774">
        <v>0</v>
      </c>
    </row>
    <row r="1775" spans="1:3" x14ac:dyDescent="0.2">
      <c r="A1775" t="s">
        <v>2876</v>
      </c>
      <c r="B1775">
        <v>0</v>
      </c>
      <c r="C1775">
        <v>0</v>
      </c>
    </row>
    <row r="1776" spans="1:3" x14ac:dyDescent="0.2">
      <c r="A1776" t="s">
        <v>2877</v>
      </c>
      <c r="B1776">
        <v>0</v>
      </c>
      <c r="C1776">
        <v>0</v>
      </c>
    </row>
    <row r="1777" spans="1:3" x14ac:dyDescent="0.2">
      <c r="A1777" t="s">
        <v>2878</v>
      </c>
      <c r="B1777">
        <v>0</v>
      </c>
      <c r="C1777">
        <v>0</v>
      </c>
    </row>
    <row r="1778" spans="1:3" x14ac:dyDescent="0.2">
      <c r="A1778" t="s">
        <v>2879</v>
      </c>
      <c r="B1778">
        <v>0</v>
      </c>
      <c r="C1778">
        <v>0</v>
      </c>
    </row>
    <row r="1779" spans="1:3" x14ac:dyDescent="0.2">
      <c r="A1779" t="s">
        <v>2880</v>
      </c>
      <c r="B1779">
        <v>0</v>
      </c>
      <c r="C1779">
        <v>0</v>
      </c>
    </row>
    <row r="1780" spans="1:3" x14ac:dyDescent="0.2">
      <c r="A1780" t="s">
        <v>2881</v>
      </c>
      <c r="B1780">
        <v>0</v>
      </c>
      <c r="C1780">
        <v>0</v>
      </c>
    </row>
    <row r="1781" spans="1:3" x14ac:dyDescent="0.2">
      <c r="A1781" t="s">
        <v>2882</v>
      </c>
      <c r="B1781">
        <v>0</v>
      </c>
      <c r="C1781">
        <v>11.310880489089801</v>
      </c>
    </row>
    <row r="1782" spans="1:3" x14ac:dyDescent="0.2">
      <c r="A1782" t="s">
        <v>2883</v>
      </c>
      <c r="B1782">
        <v>0</v>
      </c>
      <c r="C1782">
        <v>0</v>
      </c>
    </row>
    <row r="1783" spans="1:3" x14ac:dyDescent="0.2">
      <c r="A1783" t="s">
        <v>2884</v>
      </c>
      <c r="B1783">
        <v>0</v>
      </c>
      <c r="C1783">
        <v>0</v>
      </c>
    </row>
    <row r="1784" spans="1:3" x14ac:dyDescent="0.2">
      <c r="A1784" t="s">
        <v>2885</v>
      </c>
      <c r="B1784">
        <v>0</v>
      </c>
      <c r="C1784">
        <v>0</v>
      </c>
    </row>
    <row r="1785" spans="1:3" x14ac:dyDescent="0.2">
      <c r="A1785" t="s">
        <v>2886</v>
      </c>
      <c r="B1785">
        <v>0</v>
      </c>
      <c r="C1785">
        <v>0</v>
      </c>
    </row>
    <row r="1786" spans="1:3" x14ac:dyDescent="0.2">
      <c r="A1786" t="s">
        <v>2887</v>
      </c>
      <c r="B1786">
        <v>0</v>
      </c>
      <c r="C1786">
        <v>0</v>
      </c>
    </row>
    <row r="1787" spans="1:3" x14ac:dyDescent="0.2">
      <c r="A1787" t="s">
        <v>2888</v>
      </c>
      <c r="B1787">
        <v>0</v>
      </c>
      <c r="C1787">
        <v>0</v>
      </c>
    </row>
    <row r="1788" spans="1:3" x14ac:dyDescent="0.2">
      <c r="A1788" t="s">
        <v>2889</v>
      </c>
      <c r="B1788">
        <v>0</v>
      </c>
      <c r="C1788">
        <v>0</v>
      </c>
    </row>
    <row r="1789" spans="1:3" x14ac:dyDescent="0.2">
      <c r="A1789" t="s">
        <v>2890</v>
      </c>
      <c r="B1789">
        <v>0</v>
      </c>
      <c r="C1789">
        <v>24.919464820967001</v>
      </c>
    </row>
    <row r="1790" spans="1:3" x14ac:dyDescent="0.2">
      <c r="A1790" t="s">
        <v>2891</v>
      </c>
      <c r="B1790">
        <v>0</v>
      </c>
      <c r="C1790">
        <v>0</v>
      </c>
    </row>
    <row r="1791" spans="1:3" x14ac:dyDescent="0.2">
      <c r="A1791" t="s">
        <v>2892</v>
      </c>
      <c r="B1791">
        <v>0</v>
      </c>
      <c r="C1791">
        <v>0</v>
      </c>
    </row>
    <row r="1792" spans="1:3" x14ac:dyDescent="0.2">
      <c r="A1792" t="s">
        <v>2893</v>
      </c>
      <c r="B1792">
        <v>0</v>
      </c>
      <c r="C1792">
        <v>0</v>
      </c>
    </row>
    <row r="1793" spans="1:3" x14ac:dyDescent="0.2">
      <c r="A1793" t="s">
        <v>2894</v>
      </c>
      <c r="B1793">
        <v>0</v>
      </c>
      <c r="C1793">
        <v>0</v>
      </c>
    </row>
    <row r="1794" spans="1:3" x14ac:dyDescent="0.2">
      <c r="A1794" t="s">
        <v>2895</v>
      </c>
      <c r="B1794">
        <v>0</v>
      </c>
      <c r="C1794">
        <v>0</v>
      </c>
    </row>
    <row r="1795" spans="1:3" x14ac:dyDescent="0.2">
      <c r="A1795" t="s">
        <v>2896</v>
      </c>
      <c r="B1795">
        <v>0</v>
      </c>
      <c r="C1795">
        <v>0</v>
      </c>
    </row>
    <row r="1796" spans="1:3" x14ac:dyDescent="0.2">
      <c r="A1796" t="s">
        <v>2897</v>
      </c>
      <c r="B1796">
        <v>0</v>
      </c>
      <c r="C1796">
        <v>0</v>
      </c>
    </row>
    <row r="1797" spans="1:3" x14ac:dyDescent="0.2">
      <c r="A1797" t="s">
        <v>2898</v>
      </c>
      <c r="B1797">
        <v>0</v>
      </c>
      <c r="C1797">
        <v>0</v>
      </c>
    </row>
    <row r="1798" spans="1:3" x14ac:dyDescent="0.2">
      <c r="A1798" t="s">
        <v>2899</v>
      </c>
      <c r="B1798">
        <v>0</v>
      </c>
      <c r="C1798">
        <v>0</v>
      </c>
    </row>
    <row r="1799" spans="1:3" x14ac:dyDescent="0.2">
      <c r="A1799" t="s">
        <v>2900</v>
      </c>
      <c r="B1799">
        <v>0</v>
      </c>
      <c r="C1799">
        <v>0</v>
      </c>
    </row>
    <row r="1800" spans="1:3" x14ac:dyDescent="0.2">
      <c r="A1800" t="s">
        <v>2901</v>
      </c>
      <c r="B1800">
        <v>0</v>
      </c>
      <c r="C1800">
        <v>0</v>
      </c>
    </row>
    <row r="1801" spans="1:3" x14ac:dyDescent="0.2">
      <c r="A1801" t="s">
        <v>2902</v>
      </c>
      <c r="B1801">
        <v>0</v>
      </c>
      <c r="C1801">
        <v>0</v>
      </c>
    </row>
    <row r="1802" spans="1:3" x14ac:dyDescent="0.2">
      <c r="A1802" t="s">
        <v>2903</v>
      </c>
      <c r="B1802">
        <v>0</v>
      </c>
      <c r="C1802">
        <v>0</v>
      </c>
    </row>
    <row r="1803" spans="1:3" x14ac:dyDescent="0.2">
      <c r="A1803" t="s">
        <v>2904</v>
      </c>
      <c r="B1803">
        <v>0</v>
      </c>
      <c r="C1803">
        <v>0</v>
      </c>
    </row>
    <row r="1804" spans="1:3" x14ac:dyDescent="0.2">
      <c r="A1804" t="s">
        <v>2905</v>
      </c>
      <c r="B1804">
        <v>0</v>
      </c>
      <c r="C1804">
        <v>78.866157543806395</v>
      </c>
    </row>
    <row r="1805" spans="1:3" x14ac:dyDescent="0.2">
      <c r="A1805" t="s">
        <v>2906</v>
      </c>
      <c r="B1805">
        <v>0</v>
      </c>
      <c r="C1805">
        <v>78.866157543806395</v>
      </c>
    </row>
    <row r="1806" spans="1:3" x14ac:dyDescent="0.2">
      <c r="A1806" t="s">
        <v>2907</v>
      </c>
      <c r="B1806">
        <v>0</v>
      </c>
      <c r="C1806">
        <v>78.866157543806494</v>
      </c>
    </row>
    <row r="1807" spans="1:3" x14ac:dyDescent="0.2">
      <c r="A1807" t="s">
        <v>2908</v>
      </c>
      <c r="B1807">
        <v>0</v>
      </c>
      <c r="C1807">
        <v>78.866157543806494</v>
      </c>
    </row>
    <row r="1808" spans="1:3" x14ac:dyDescent="0.2">
      <c r="A1808" t="s">
        <v>2909</v>
      </c>
      <c r="B1808">
        <v>0</v>
      </c>
      <c r="C1808">
        <v>78.866157543806693</v>
      </c>
    </row>
    <row r="1809" spans="1:3" x14ac:dyDescent="0.2">
      <c r="A1809" t="s">
        <v>2910</v>
      </c>
      <c r="B1809">
        <v>0</v>
      </c>
      <c r="C1809">
        <v>78.866157543806693</v>
      </c>
    </row>
    <row r="1810" spans="1:3" x14ac:dyDescent="0.2">
      <c r="A1810" t="s">
        <v>2911</v>
      </c>
      <c r="B1810">
        <v>0</v>
      </c>
      <c r="C1810">
        <v>0</v>
      </c>
    </row>
    <row r="1811" spans="1:3" x14ac:dyDescent="0.2">
      <c r="A1811" t="s">
        <v>2912</v>
      </c>
      <c r="B1811">
        <v>0</v>
      </c>
      <c r="C1811">
        <v>0</v>
      </c>
    </row>
    <row r="1812" spans="1:3" x14ac:dyDescent="0.2">
      <c r="A1812" t="s">
        <v>2913</v>
      </c>
      <c r="B1812">
        <v>0</v>
      </c>
      <c r="C1812">
        <v>0</v>
      </c>
    </row>
    <row r="1813" spans="1:3" x14ac:dyDescent="0.2">
      <c r="A1813" t="s">
        <v>2914</v>
      </c>
      <c r="B1813">
        <v>0</v>
      </c>
      <c r="C1813">
        <v>0</v>
      </c>
    </row>
    <row r="1814" spans="1:3" x14ac:dyDescent="0.2">
      <c r="A1814" t="s">
        <v>2915</v>
      </c>
      <c r="B1814">
        <v>0</v>
      </c>
      <c r="C1814">
        <v>0</v>
      </c>
    </row>
    <row r="1815" spans="1:3" x14ac:dyDescent="0.2">
      <c r="A1815" t="s">
        <v>2916</v>
      </c>
      <c r="B1815">
        <v>0</v>
      </c>
      <c r="C1815">
        <v>0</v>
      </c>
    </row>
    <row r="1816" spans="1:3" x14ac:dyDescent="0.2">
      <c r="A1816" t="s">
        <v>2917</v>
      </c>
      <c r="B1816">
        <v>0</v>
      </c>
      <c r="C1816">
        <v>0</v>
      </c>
    </row>
    <row r="1817" spans="1:3" x14ac:dyDescent="0.2">
      <c r="A1817" t="s">
        <v>2918</v>
      </c>
      <c r="B1817">
        <v>0</v>
      </c>
      <c r="C1817">
        <v>0</v>
      </c>
    </row>
    <row r="1818" spans="1:3" x14ac:dyDescent="0.2">
      <c r="A1818" t="s">
        <v>2919</v>
      </c>
      <c r="B1818">
        <v>0</v>
      </c>
      <c r="C1818">
        <v>0</v>
      </c>
    </row>
    <row r="1819" spans="1:3" x14ac:dyDescent="0.2">
      <c r="A1819" t="s">
        <v>2920</v>
      </c>
      <c r="B1819">
        <v>0</v>
      </c>
      <c r="C1819">
        <v>0</v>
      </c>
    </row>
    <row r="1820" spans="1:3" x14ac:dyDescent="0.2">
      <c r="A1820" t="s">
        <v>2921</v>
      </c>
      <c r="B1820">
        <v>0</v>
      </c>
      <c r="C1820">
        <v>0</v>
      </c>
    </row>
    <row r="1821" spans="1:3" x14ac:dyDescent="0.2">
      <c r="A1821" t="s">
        <v>2922</v>
      </c>
      <c r="B1821">
        <v>0</v>
      </c>
      <c r="C1821">
        <v>0</v>
      </c>
    </row>
    <row r="1822" spans="1:3" x14ac:dyDescent="0.2">
      <c r="A1822" t="s">
        <v>2923</v>
      </c>
      <c r="B1822">
        <v>0.1192182</v>
      </c>
      <c r="C1822">
        <v>24.903041033096802</v>
      </c>
    </row>
    <row r="1823" spans="1:3" x14ac:dyDescent="0.2">
      <c r="A1823" t="s">
        <v>2924</v>
      </c>
      <c r="B1823">
        <v>0.1192182</v>
      </c>
      <c r="C1823">
        <v>24.903041033096802</v>
      </c>
    </row>
    <row r="1824" spans="1:3" x14ac:dyDescent="0.2">
      <c r="A1824" t="s">
        <v>2925</v>
      </c>
      <c r="B1824">
        <v>0</v>
      </c>
      <c r="C1824">
        <v>0</v>
      </c>
    </row>
    <row r="1825" spans="1:3" x14ac:dyDescent="0.2">
      <c r="A1825" t="s">
        <v>2926</v>
      </c>
      <c r="B1825">
        <v>0</v>
      </c>
      <c r="C1825">
        <v>2.0202499999999999E-4</v>
      </c>
    </row>
    <row r="1826" spans="1:3" x14ac:dyDescent="0.2">
      <c r="A1826" t="s">
        <v>2927</v>
      </c>
      <c r="B1826">
        <v>-14.3990982464385</v>
      </c>
      <c r="C1826">
        <v>0</v>
      </c>
    </row>
    <row r="1827" spans="1:3" x14ac:dyDescent="0.2">
      <c r="A1827" t="s">
        <v>2928</v>
      </c>
      <c r="B1827">
        <v>1.6988999999999999E-3</v>
      </c>
      <c r="C1827">
        <v>1.6988999999999999E-3</v>
      </c>
    </row>
    <row r="1828" spans="1:3" x14ac:dyDescent="0.2">
      <c r="A1828" t="s">
        <v>2929</v>
      </c>
      <c r="B1828">
        <v>1.6988999999999999E-3</v>
      </c>
      <c r="C1828">
        <v>1.6988999999999999E-3</v>
      </c>
    </row>
    <row r="1829" spans="1:3" x14ac:dyDescent="0.2">
      <c r="A1829" t="s">
        <v>2930</v>
      </c>
      <c r="B1829">
        <v>1.6988999999999999E-3</v>
      </c>
      <c r="C1829">
        <v>1.6988999999999999E-3</v>
      </c>
    </row>
    <row r="1830" spans="1:3" x14ac:dyDescent="0.2">
      <c r="A1830" t="s">
        <v>2931</v>
      </c>
      <c r="B1830">
        <v>1.6988999999999999E-3</v>
      </c>
      <c r="C1830">
        <v>1.6988999999999999E-3</v>
      </c>
    </row>
    <row r="1831" spans="1:3" x14ac:dyDescent="0.2">
      <c r="A1831" t="s">
        <v>2932</v>
      </c>
      <c r="B1831">
        <v>1.6988999999999999E-3</v>
      </c>
      <c r="C1831">
        <v>1.6988999999999999E-3</v>
      </c>
    </row>
    <row r="1832" spans="1:3" x14ac:dyDescent="0.2">
      <c r="A1832" t="s">
        <v>2933</v>
      </c>
      <c r="B1832">
        <v>1.6988999999999999E-3</v>
      </c>
      <c r="C1832">
        <v>1.6988999999999999E-3</v>
      </c>
    </row>
    <row r="1833" spans="1:3" x14ac:dyDescent="0.2">
      <c r="A1833" t="s">
        <v>2934</v>
      </c>
      <c r="B1833">
        <v>1.6988999999999999E-3</v>
      </c>
      <c r="C1833">
        <v>1.6988999999999999E-3</v>
      </c>
    </row>
    <row r="1834" spans="1:3" x14ac:dyDescent="0.2">
      <c r="A1834" t="s">
        <v>2935</v>
      </c>
      <c r="B1834">
        <v>1.6988999999999999E-3</v>
      </c>
      <c r="C1834">
        <v>1.6988999999999999E-3</v>
      </c>
    </row>
    <row r="1835" spans="1:3" x14ac:dyDescent="0.2">
      <c r="A1835" t="s">
        <v>2936</v>
      </c>
      <c r="B1835">
        <v>1.6988999999999999E-3</v>
      </c>
      <c r="C1835">
        <v>1.6988999999999999E-3</v>
      </c>
    </row>
    <row r="1836" spans="1:3" x14ac:dyDescent="0.2">
      <c r="A1836" t="s">
        <v>2937</v>
      </c>
      <c r="B1836">
        <v>1.6988999999999999E-3</v>
      </c>
      <c r="C1836">
        <v>1.6988999999999999E-3</v>
      </c>
    </row>
    <row r="1837" spans="1:3" x14ac:dyDescent="0.2">
      <c r="A1837" t="s">
        <v>2938</v>
      </c>
      <c r="B1837">
        <v>0</v>
      </c>
      <c r="C1837">
        <v>0</v>
      </c>
    </row>
    <row r="1838" spans="1:3" x14ac:dyDescent="0.2">
      <c r="A1838" t="s">
        <v>2939</v>
      </c>
      <c r="B1838">
        <v>-17.362547691143</v>
      </c>
      <c r="C1838">
        <v>2.8003843034741598</v>
      </c>
    </row>
    <row r="1839" spans="1:3" x14ac:dyDescent="0.2">
      <c r="A1839" t="s">
        <v>2940</v>
      </c>
      <c r="B1839">
        <v>6.4284698000000003E-3</v>
      </c>
      <c r="C1839">
        <v>17.368976160942999</v>
      </c>
    </row>
    <row r="1840" spans="1:3" x14ac:dyDescent="0.2">
      <c r="A1840" t="s">
        <v>2941</v>
      </c>
      <c r="B1840">
        <v>2.00755302E-2</v>
      </c>
      <c r="C1840">
        <v>10.3050329679337</v>
      </c>
    </row>
    <row r="1841" spans="1:3" x14ac:dyDescent="0.2">
      <c r="A1841" t="s">
        <v>2942</v>
      </c>
      <c r="B1841">
        <v>0.21270987673899899</v>
      </c>
      <c r="C1841">
        <v>24.2805486207976</v>
      </c>
    </row>
    <row r="1842" spans="1:3" x14ac:dyDescent="0.2">
      <c r="A1842" t="s">
        <v>2943</v>
      </c>
      <c r="B1842">
        <v>2.6503999999999899E-2</v>
      </c>
      <c r="C1842">
        <v>2.8268883034741501</v>
      </c>
    </row>
    <row r="1843" spans="1:3" x14ac:dyDescent="0.2">
      <c r="A1843" t="s">
        <v>2944</v>
      </c>
      <c r="B1843">
        <v>2.6503999999999899E-2</v>
      </c>
      <c r="C1843">
        <v>2.8268883034741501</v>
      </c>
    </row>
    <row r="1844" spans="1:3" x14ac:dyDescent="0.2">
      <c r="A1844" t="s">
        <v>2945</v>
      </c>
      <c r="B1844">
        <v>0.205603530199999</v>
      </c>
      <c r="C1844">
        <v>22.594482315165301</v>
      </c>
    </row>
    <row r="1845" spans="1:3" x14ac:dyDescent="0.2">
      <c r="A1845" t="s">
        <v>2946</v>
      </c>
      <c r="B1845">
        <v>0</v>
      </c>
      <c r="C1845">
        <v>0</v>
      </c>
    </row>
    <row r="1846" spans="1:3" x14ac:dyDescent="0.2">
      <c r="A1846" t="s">
        <v>2947</v>
      </c>
      <c r="B1846">
        <v>0</v>
      </c>
      <c r="C1846">
        <v>0</v>
      </c>
    </row>
    <row r="1847" spans="1:3" x14ac:dyDescent="0.2">
      <c r="A1847" t="s">
        <v>2948</v>
      </c>
      <c r="B1847">
        <v>0</v>
      </c>
      <c r="C1847">
        <v>0</v>
      </c>
    </row>
    <row r="1848" spans="1:3" x14ac:dyDescent="0.2">
      <c r="A1848" t="s">
        <v>2949</v>
      </c>
      <c r="B1848">
        <v>0</v>
      </c>
      <c r="C1848">
        <v>0</v>
      </c>
    </row>
    <row r="1849" spans="1:3" x14ac:dyDescent="0.2">
      <c r="A1849" t="s">
        <v>2950</v>
      </c>
      <c r="B1849">
        <v>0</v>
      </c>
      <c r="C1849">
        <v>0</v>
      </c>
    </row>
    <row r="1850" spans="1:3" x14ac:dyDescent="0.2">
      <c r="A1850" t="s">
        <v>2951</v>
      </c>
      <c r="B1850">
        <v>0</v>
      </c>
      <c r="C1850">
        <v>0</v>
      </c>
    </row>
    <row r="1851" spans="1:3" x14ac:dyDescent="0.2">
      <c r="A1851" t="s">
        <v>2952</v>
      </c>
      <c r="B1851">
        <v>0</v>
      </c>
      <c r="C1851">
        <v>0</v>
      </c>
    </row>
    <row r="1852" spans="1:3" x14ac:dyDescent="0.2">
      <c r="A1852" t="s">
        <v>2953</v>
      </c>
      <c r="B1852">
        <v>0</v>
      </c>
      <c r="C1852">
        <v>0</v>
      </c>
    </row>
    <row r="1853" spans="1:3" x14ac:dyDescent="0.2">
      <c r="A1853" t="s">
        <v>2954</v>
      </c>
      <c r="B1853">
        <v>0</v>
      </c>
      <c r="C1853">
        <v>0</v>
      </c>
    </row>
    <row r="1854" spans="1:3" x14ac:dyDescent="0.2">
      <c r="A1854" t="s">
        <v>2955</v>
      </c>
      <c r="B1854">
        <v>0</v>
      </c>
      <c r="C1854">
        <v>0</v>
      </c>
    </row>
    <row r="1855" spans="1:3" x14ac:dyDescent="0.2">
      <c r="A1855" t="s">
        <v>2956</v>
      </c>
      <c r="B1855">
        <v>0</v>
      </c>
      <c r="C1855">
        <v>0</v>
      </c>
    </row>
    <row r="1856" spans="1:3" x14ac:dyDescent="0.2">
      <c r="A1856" t="s">
        <v>2957</v>
      </c>
      <c r="B1856">
        <v>0</v>
      </c>
      <c r="C1856">
        <v>2.80038430347417</v>
      </c>
    </row>
    <row r="1857" spans="1:3" x14ac:dyDescent="0.2">
      <c r="A1857" t="s">
        <v>2958</v>
      </c>
      <c r="B1857">
        <v>0</v>
      </c>
      <c r="C1857">
        <v>2.80038430347417</v>
      </c>
    </row>
    <row r="1858" spans="1:3" x14ac:dyDescent="0.2">
      <c r="A1858" t="s">
        <v>2959</v>
      </c>
      <c r="B1858">
        <v>0</v>
      </c>
      <c r="C1858">
        <v>2.80038430347417</v>
      </c>
    </row>
    <row r="1859" spans="1:3" x14ac:dyDescent="0.2">
      <c r="A1859" t="s">
        <v>2960</v>
      </c>
      <c r="B1859">
        <v>0</v>
      </c>
      <c r="C1859">
        <v>2.80038430347417</v>
      </c>
    </row>
    <row r="1860" spans="1:3" x14ac:dyDescent="0.2">
      <c r="A1860" t="s">
        <v>2961</v>
      </c>
      <c r="B1860">
        <v>0</v>
      </c>
      <c r="C1860">
        <v>2.80038430347417</v>
      </c>
    </row>
    <row r="1861" spans="1:3" x14ac:dyDescent="0.2">
      <c r="A1861" t="s">
        <v>2962</v>
      </c>
      <c r="B1861">
        <v>0</v>
      </c>
      <c r="C1861">
        <v>0</v>
      </c>
    </row>
    <row r="1862" spans="1:3" x14ac:dyDescent="0.2">
      <c r="A1862" t="s">
        <v>2963</v>
      </c>
      <c r="B1862">
        <v>0</v>
      </c>
      <c r="C1862">
        <v>0</v>
      </c>
    </row>
    <row r="1863" spans="1:3" x14ac:dyDescent="0.2">
      <c r="A1863" t="s">
        <v>2964</v>
      </c>
      <c r="B1863">
        <v>0</v>
      </c>
      <c r="C1863">
        <v>0</v>
      </c>
    </row>
    <row r="1864" spans="1:3" x14ac:dyDescent="0.2">
      <c r="A1864" t="s">
        <v>2965</v>
      </c>
      <c r="B1864">
        <v>0</v>
      </c>
      <c r="C1864">
        <v>0</v>
      </c>
    </row>
    <row r="1865" spans="1:3" x14ac:dyDescent="0.2">
      <c r="A1865" t="s">
        <v>2966</v>
      </c>
      <c r="B1865">
        <v>0</v>
      </c>
      <c r="C1865">
        <v>0</v>
      </c>
    </row>
    <row r="1866" spans="1:3" x14ac:dyDescent="0.2">
      <c r="A1866" t="s">
        <v>2967</v>
      </c>
      <c r="B1866">
        <v>0</v>
      </c>
      <c r="C1866">
        <v>0</v>
      </c>
    </row>
    <row r="1867" spans="1:3" x14ac:dyDescent="0.2">
      <c r="A1867" t="s">
        <v>2968</v>
      </c>
      <c r="B1867">
        <v>0</v>
      </c>
      <c r="C1867">
        <v>0</v>
      </c>
    </row>
    <row r="1868" spans="1:3" x14ac:dyDescent="0.2">
      <c r="A1868" t="s">
        <v>2969</v>
      </c>
      <c r="B1868">
        <v>0</v>
      </c>
      <c r="C1868">
        <v>0</v>
      </c>
    </row>
    <row r="1869" spans="1:3" x14ac:dyDescent="0.2">
      <c r="A1869" t="s">
        <v>2970</v>
      </c>
      <c r="B1869">
        <v>0</v>
      </c>
      <c r="C1869">
        <v>0</v>
      </c>
    </row>
    <row r="1870" spans="1:3" x14ac:dyDescent="0.2">
      <c r="A1870" t="s">
        <v>2971</v>
      </c>
      <c r="B1870">
        <v>0</v>
      </c>
      <c r="C1870">
        <v>0</v>
      </c>
    </row>
    <row r="1871" spans="1:3" x14ac:dyDescent="0.2">
      <c r="A1871" t="s">
        <v>2972</v>
      </c>
      <c r="B1871">
        <v>0</v>
      </c>
      <c r="C1871">
        <v>0</v>
      </c>
    </row>
    <row r="1872" spans="1:3" x14ac:dyDescent="0.2">
      <c r="A1872" t="s">
        <v>2973</v>
      </c>
      <c r="B1872">
        <v>0</v>
      </c>
      <c r="C1872">
        <v>0</v>
      </c>
    </row>
    <row r="1873" spans="1:3" x14ac:dyDescent="0.2">
      <c r="A1873" t="s">
        <v>2974</v>
      </c>
      <c r="B1873">
        <v>0</v>
      </c>
      <c r="C1873">
        <v>0</v>
      </c>
    </row>
    <row r="1874" spans="1:3" x14ac:dyDescent="0.2">
      <c r="A1874" t="s">
        <v>2975</v>
      </c>
      <c r="B1874">
        <v>0</v>
      </c>
      <c r="C1874">
        <v>0</v>
      </c>
    </row>
    <row r="1875" spans="1:3" x14ac:dyDescent="0.2">
      <c r="A1875" t="s">
        <v>2976</v>
      </c>
      <c r="B1875">
        <v>0</v>
      </c>
      <c r="C1875">
        <v>0</v>
      </c>
    </row>
    <row r="1876" spans="1:3" x14ac:dyDescent="0.2">
      <c r="A1876" t="s">
        <v>2977</v>
      </c>
      <c r="B1876">
        <v>0</v>
      </c>
      <c r="C1876">
        <v>0</v>
      </c>
    </row>
    <row r="1877" spans="1:3" x14ac:dyDescent="0.2">
      <c r="A1877" t="s">
        <v>2978</v>
      </c>
      <c r="B1877">
        <v>0</v>
      </c>
      <c r="C1877">
        <v>2.80038430347417</v>
      </c>
    </row>
    <row r="1878" spans="1:3" x14ac:dyDescent="0.2">
      <c r="A1878" t="s">
        <v>2979</v>
      </c>
      <c r="B1878">
        <v>0</v>
      </c>
      <c r="C1878">
        <v>2.80038430347417</v>
      </c>
    </row>
    <row r="1879" spans="1:3" x14ac:dyDescent="0.2">
      <c r="A1879" t="s">
        <v>2980</v>
      </c>
      <c r="B1879">
        <v>0</v>
      </c>
      <c r="C1879">
        <v>2.80038430347417</v>
      </c>
    </row>
    <row r="1880" spans="1:3" x14ac:dyDescent="0.2">
      <c r="A1880" t="s">
        <v>2981</v>
      </c>
      <c r="B1880">
        <v>0</v>
      </c>
      <c r="C1880">
        <v>2.80038430347417</v>
      </c>
    </row>
    <row r="1881" spans="1:3" x14ac:dyDescent="0.2">
      <c r="A1881" t="s">
        <v>2982</v>
      </c>
      <c r="B1881">
        <v>0</v>
      </c>
      <c r="C1881">
        <v>2.80038430347417</v>
      </c>
    </row>
    <row r="1882" spans="1:3" x14ac:dyDescent="0.2">
      <c r="A1882" t="s">
        <v>2983</v>
      </c>
      <c r="B1882">
        <v>0</v>
      </c>
      <c r="C1882">
        <v>0</v>
      </c>
    </row>
    <row r="1883" spans="1:3" x14ac:dyDescent="0.2">
      <c r="A1883" t="s">
        <v>2984</v>
      </c>
      <c r="B1883">
        <v>0</v>
      </c>
      <c r="C1883">
        <v>0</v>
      </c>
    </row>
    <row r="1884" spans="1:3" x14ac:dyDescent="0.2">
      <c r="A1884" t="s">
        <v>2985</v>
      </c>
      <c r="B1884">
        <v>0</v>
      </c>
      <c r="C1884">
        <v>0</v>
      </c>
    </row>
    <row r="1885" spans="1:3" x14ac:dyDescent="0.2">
      <c r="A1885" t="s">
        <v>2986</v>
      </c>
      <c r="B1885">
        <v>0</v>
      </c>
      <c r="C1885">
        <v>0</v>
      </c>
    </row>
    <row r="1886" spans="1:3" x14ac:dyDescent="0.2">
      <c r="A1886" t="s">
        <v>2987</v>
      </c>
      <c r="B1886">
        <v>0</v>
      </c>
      <c r="C1886">
        <v>0</v>
      </c>
    </row>
    <row r="1887" spans="1:3" x14ac:dyDescent="0.2">
      <c r="A1887" t="s">
        <v>2988</v>
      </c>
      <c r="B1887">
        <v>0</v>
      </c>
      <c r="C1887">
        <v>0</v>
      </c>
    </row>
    <row r="1888" spans="1:3" x14ac:dyDescent="0.2">
      <c r="A1888" t="s">
        <v>2989</v>
      </c>
      <c r="B1888">
        <v>0</v>
      </c>
      <c r="C1888">
        <v>0</v>
      </c>
    </row>
    <row r="1889" spans="1:3" x14ac:dyDescent="0.2">
      <c r="A1889" t="s">
        <v>2990</v>
      </c>
      <c r="B1889">
        <v>0</v>
      </c>
      <c r="C1889">
        <v>0</v>
      </c>
    </row>
    <row r="1890" spans="1:3" x14ac:dyDescent="0.2">
      <c r="A1890" t="s">
        <v>2991</v>
      </c>
      <c r="B1890">
        <v>0</v>
      </c>
      <c r="C1890">
        <v>0</v>
      </c>
    </row>
    <row r="1891" spans="1:3" x14ac:dyDescent="0.2">
      <c r="A1891" t="s">
        <v>2992</v>
      </c>
      <c r="B1891">
        <v>0</v>
      </c>
      <c r="C1891">
        <v>50.565704862534901</v>
      </c>
    </row>
    <row r="1892" spans="1:3" x14ac:dyDescent="0.2">
      <c r="A1892" t="s">
        <v>2993</v>
      </c>
      <c r="B1892">
        <v>0.12645770000000001</v>
      </c>
      <c r="C1892">
        <v>78.992615243806497</v>
      </c>
    </row>
    <row r="1893" spans="1:3" x14ac:dyDescent="0.2">
      <c r="A1893" t="s">
        <v>2994</v>
      </c>
      <c r="B1893">
        <v>0</v>
      </c>
      <c r="C1893">
        <v>51.502190785868301</v>
      </c>
    </row>
    <row r="1894" spans="1:3" x14ac:dyDescent="0.2">
      <c r="A1894" t="s">
        <v>2995</v>
      </c>
      <c r="B1894">
        <v>1.6977931752534201</v>
      </c>
      <c r="C1894">
        <v>50.578281862535</v>
      </c>
    </row>
    <row r="1895" spans="1:3" x14ac:dyDescent="0.2">
      <c r="A1895" t="s">
        <v>2996</v>
      </c>
      <c r="B1895">
        <v>0.84889658762671105</v>
      </c>
      <c r="C1895">
        <v>25.2891409312675</v>
      </c>
    </row>
    <row r="1896" spans="1:3" x14ac:dyDescent="0.2">
      <c r="A1896" t="s">
        <v>2997</v>
      </c>
      <c r="B1896">
        <v>0</v>
      </c>
      <c r="C1896">
        <v>0</v>
      </c>
    </row>
    <row r="1897" spans="1:3" x14ac:dyDescent="0.2">
      <c r="A1897" t="s">
        <v>2998</v>
      </c>
      <c r="B1897">
        <v>-199.57656149797401</v>
      </c>
      <c r="C1897">
        <v>69.674217946637597</v>
      </c>
    </row>
    <row r="1898" spans="1:3" x14ac:dyDescent="0.2">
      <c r="A1898" t="s">
        <v>2999</v>
      </c>
      <c r="B1898">
        <v>0</v>
      </c>
      <c r="C1898">
        <v>50.261724962534799</v>
      </c>
    </row>
    <row r="1899" spans="1:3" x14ac:dyDescent="0.2">
      <c r="A1899" t="s">
        <v>3000</v>
      </c>
      <c r="B1899">
        <v>0</v>
      </c>
      <c r="C1899">
        <v>0.37352141201070599</v>
      </c>
    </row>
    <row r="1900" spans="1:3" x14ac:dyDescent="0.2">
      <c r="A1900" t="s">
        <v>3001</v>
      </c>
      <c r="B1900">
        <v>0</v>
      </c>
      <c r="C1900">
        <v>0.37352141201070599</v>
      </c>
    </row>
    <row r="1901" spans="1:3" x14ac:dyDescent="0.2">
      <c r="A1901" t="s">
        <v>3002</v>
      </c>
      <c r="B1901">
        <v>0</v>
      </c>
      <c r="C1901">
        <v>0.37352141201070599</v>
      </c>
    </row>
    <row r="1902" spans="1:3" x14ac:dyDescent="0.2">
      <c r="A1902" t="s">
        <v>3003</v>
      </c>
      <c r="B1902">
        <v>0</v>
      </c>
      <c r="C1902">
        <v>0.37352141201070599</v>
      </c>
    </row>
    <row r="1903" spans="1:3" x14ac:dyDescent="0.2">
      <c r="A1903" t="s">
        <v>3004</v>
      </c>
      <c r="B1903">
        <v>0</v>
      </c>
      <c r="C1903">
        <v>0</v>
      </c>
    </row>
    <row r="1904" spans="1:3" x14ac:dyDescent="0.2">
      <c r="A1904" t="s">
        <v>3005</v>
      </c>
      <c r="B1904">
        <v>0</v>
      </c>
      <c r="C1904">
        <v>0</v>
      </c>
    </row>
    <row r="1905" spans="1:3" x14ac:dyDescent="0.2">
      <c r="A1905" t="s">
        <v>3006</v>
      </c>
      <c r="B1905">
        <v>0</v>
      </c>
      <c r="C1905">
        <v>0</v>
      </c>
    </row>
    <row r="1906" spans="1:3" x14ac:dyDescent="0.2">
      <c r="A1906" t="s">
        <v>3007</v>
      </c>
      <c r="B1906">
        <v>0</v>
      </c>
      <c r="C1906">
        <v>0</v>
      </c>
    </row>
    <row r="1907" spans="1:3" x14ac:dyDescent="0.2">
      <c r="A1907" t="s">
        <v>3008</v>
      </c>
      <c r="B1907">
        <v>0</v>
      </c>
      <c r="C1907">
        <v>0</v>
      </c>
    </row>
    <row r="1908" spans="1:3" x14ac:dyDescent="0.2">
      <c r="A1908" t="s">
        <v>3009</v>
      </c>
      <c r="B1908">
        <v>1.02571E-2</v>
      </c>
      <c r="C1908">
        <v>0.43184635551022599</v>
      </c>
    </row>
    <row r="1909" spans="1:3" x14ac:dyDescent="0.2">
      <c r="A1909" t="s">
        <v>3010</v>
      </c>
      <c r="B1909">
        <v>1.02571E-2</v>
      </c>
      <c r="C1909">
        <v>0.43184635551022599</v>
      </c>
    </row>
    <row r="1910" spans="1:3" x14ac:dyDescent="0.2">
      <c r="A1910" t="s">
        <v>3011</v>
      </c>
      <c r="B1910">
        <v>2.0202499999999999E-4</v>
      </c>
      <c r="C1910">
        <v>4.0404999999999998E-4</v>
      </c>
    </row>
    <row r="1911" spans="1:3" x14ac:dyDescent="0.2">
      <c r="A1911" t="s">
        <v>3012</v>
      </c>
      <c r="B1911">
        <v>2.0202499999999999E-4</v>
      </c>
      <c r="C1911">
        <v>4.0404999999999998E-4</v>
      </c>
    </row>
    <row r="1912" spans="1:3" x14ac:dyDescent="0.2">
      <c r="A1912" t="s">
        <v>3013</v>
      </c>
      <c r="B1912">
        <v>0</v>
      </c>
      <c r="C1912">
        <v>2.0202499999999999E-4</v>
      </c>
    </row>
    <row r="1913" spans="1:3" x14ac:dyDescent="0.2">
      <c r="A1913" t="s">
        <v>3014</v>
      </c>
      <c r="B1913">
        <v>2.5897999999999698E-3</v>
      </c>
      <c r="C1913">
        <v>11.4233866722975</v>
      </c>
    </row>
    <row r="1914" spans="1:3" x14ac:dyDescent="0.2">
      <c r="A1914" t="s">
        <v>3015</v>
      </c>
      <c r="B1914">
        <v>3.4934500000000902E-2</v>
      </c>
      <c r="C1914">
        <v>78.901112043806407</v>
      </c>
    </row>
    <row r="1915" spans="1:3" x14ac:dyDescent="0.2">
      <c r="A1915" t="s">
        <v>3016</v>
      </c>
      <c r="B1915" s="2">
        <v>1.0000000000000001E-5</v>
      </c>
      <c r="C1915" s="2">
        <v>1.0000000000000001E-5</v>
      </c>
    </row>
    <row r="1916" spans="1:3" x14ac:dyDescent="0.2">
      <c r="A1916" t="s">
        <v>3017</v>
      </c>
      <c r="B1916">
        <v>-12.671823215633699</v>
      </c>
      <c r="C1916">
        <v>17.357153789927601</v>
      </c>
    </row>
    <row r="1917" spans="1:3" x14ac:dyDescent="0.2">
      <c r="A1917" t="s">
        <v>3018</v>
      </c>
      <c r="B1917">
        <v>-17.3252785899275</v>
      </c>
      <c r="C1917">
        <v>12.703698415633699</v>
      </c>
    </row>
    <row r="1918" spans="1:3" x14ac:dyDescent="0.2">
      <c r="A1918" t="s">
        <v>3019</v>
      </c>
      <c r="B1918">
        <v>0</v>
      </c>
      <c r="C1918">
        <v>24.747964967487</v>
      </c>
    </row>
    <row r="1919" spans="1:3" x14ac:dyDescent="0.2">
      <c r="A1919" t="s">
        <v>3020</v>
      </c>
      <c r="B1919">
        <v>0</v>
      </c>
      <c r="C1919">
        <v>0</v>
      </c>
    </row>
    <row r="1920" spans="1:3" x14ac:dyDescent="0.2">
      <c r="A1920" t="s">
        <v>3021</v>
      </c>
      <c r="B1920">
        <v>0</v>
      </c>
      <c r="C1920">
        <v>157.73231508761299</v>
      </c>
    </row>
    <row r="1921" spans="1:3" x14ac:dyDescent="0.2">
      <c r="A1921" t="s">
        <v>3022</v>
      </c>
      <c r="B1921">
        <v>0</v>
      </c>
      <c r="C1921">
        <v>0</v>
      </c>
    </row>
    <row r="1922" spans="1:3" x14ac:dyDescent="0.2">
      <c r="A1922" t="s">
        <v>3023</v>
      </c>
      <c r="B1922">
        <v>0</v>
      </c>
      <c r="C1922">
        <v>0</v>
      </c>
    </row>
    <row r="1923" spans="1:3" x14ac:dyDescent="0.2">
      <c r="A1923" t="s">
        <v>3024</v>
      </c>
      <c r="B1923">
        <v>0</v>
      </c>
      <c r="C1923">
        <v>0</v>
      </c>
    </row>
    <row r="1924" spans="1:3" x14ac:dyDescent="0.2">
      <c r="A1924" t="s">
        <v>3025</v>
      </c>
      <c r="B1924">
        <v>0</v>
      </c>
      <c r="C1924">
        <v>0</v>
      </c>
    </row>
    <row r="1925" spans="1:3" x14ac:dyDescent="0.2">
      <c r="A1925" t="s">
        <v>3026</v>
      </c>
      <c r="B1925">
        <v>0</v>
      </c>
      <c r="C1925">
        <v>0</v>
      </c>
    </row>
    <row r="1926" spans="1:3" x14ac:dyDescent="0.2">
      <c r="A1926" t="s">
        <v>3027</v>
      </c>
      <c r="B1926">
        <v>0</v>
      </c>
      <c r="C1926">
        <v>0</v>
      </c>
    </row>
    <row r="1927" spans="1:3" x14ac:dyDescent="0.2">
      <c r="A1927" t="s">
        <v>3028</v>
      </c>
      <c r="B1927">
        <v>0</v>
      </c>
      <c r="C1927">
        <v>11.435091110245001</v>
      </c>
    </row>
    <row r="1928" spans="1:3" x14ac:dyDescent="0.2">
      <c r="A1928" t="s">
        <v>3029</v>
      </c>
      <c r="B1928" s="2">
        <v>2.0000000000865198E-5</v>
      </c>
      <c r="C1928" s="2">
        <v>2.0000000000197299E-5</v>
      </c>
    </row>
    <row r="1929" spans="1:3" x14ac:dyDescent="0.2">
      <c r="A1929" t="s">
        <v>3030</v>
      </c>
      <c r="B1929">
        <v>0</v>
      </c>
      <c r="C1929">
        <v>157.73231508761299</v>
      </c>
    </row>
    <row r="1930" spans="1:3" x14ac:dyDescent="0.2">
      <c r="A1930" t="s">
        <v>3031</v>
      </c>
      <c r="B1930">
        <v>0</v>
      </c>
      <c r="C1930">
        <v>0</v>
      </c>
    </row>
    <row r="1931" spans="1:3" x14ac:dyDescent="0.2">
      <c r="A1931" t="s">
        <v>3032</v>
      </c>
      <c r="B1931">
        <v>0</v>
      </c>
      <c r="C1931">
        <v>0</v>
      </c>
    </row>
    <row r="1932" spans="1:3" x14ac:dyDescent="0.2">
      <c r="A1932" t="s">
        <v>3033</v>
      </c>
      <c r="B1932">
        <v>0</v>
      </c>
      <c r="C1932">
        <v>2.6617220956257799</v>
      </c>
    </row>
    <row r="1933" spans="1:3" x14ac:dyDescent="0.2">
      <c r="A1933" t="s">
        <v>3034</v>
      </c>
      <c r="B1933">
        <v>0</v>
      </c>
      <c r="C1933">
        <v>2.6617220956257799</v>
      </c>
    </row>
    <row r="1934" spans="1:3" x14ac:dyDescent="0.2">
      <c r="A1934" t="s">
        <v>3035</v>
      </c>
      <c r="B1934">
        <v>1.5502999999999999E-3</v>
      </c>
      <c r="C1934">
        <v>1.5502999999999999E-3</v>
      </c>
    </row>
    <row r="1935" spans="1:3" x14ac:dyDescent="0.2">
      <c r="A1935" t="s">
        <v>3036</v>
      </c>
      <c r="B1935">
        <v>0</v>
      </c>
      <c r="C1935">
        <v>0</v>
      </c>
    </row>
    <row r="1936" spans="1:3" x14ac:dyDescent="0.2">
      <c r="A1936" t="s">
        <v>3037</v>
      </c>
      <c r="B1936">
        <v>0</v>
      </c>
      <c r="C1936">
        <v>0</v>
      </c>
    </row>
    <row r="1937" spans="1:3" x14ac:dyDescent="0.2">
      <c r="A1937" t="s">
        <v>3038</v>
      </c>
      <c r="B1937">
        <v>-4.7787999999999997E-3</v>
      </c>
      <c r="C1937">
        <v>-4.7787999999999997E-3</v>
      </c>
    </row>
    <row r="1938" spans="1:3" x14ac:dyDescent="0.2">
      <c r="A1938" t="s">
        <v>3039</v>
      </c>
      <c r="B1938">
        <v>4.7787999999999997E-3</v>
      </c>
      <c r="C1938">
        <v>4.7787999999999997E-3</v>
      </c>
    </row>
    <row r="1939" spans="1:3" x14ac:dyDescent="0.2">
      <c r="A1939" t="s">
        <v>3040</v>
      </c>
      <c r="B1939">
        <v>4.7787999999999997E-3</v>
      </c>
      <c r="C1939">
        <v>4.7787999999999997E-3</v>
      </c>
    </row>
    <row r="1940" spans="1:3" x14ac:dyDescent="0.2">
      <c r="A1940" t="s">
        <v>3041</v>
      </c>
      <c r="B1940">
        <v>4.7787999999999997E-3</v>
      </c>
      <c r="C1940">
        <v>4.7787999999999997E-3</v>
      </c>
    </row>
    <row r="1941" spans="1:3" x14ac:dyDescent="0.2">
      <c r="A1941" t="s">
        <v>3042</v>
      </c>
      <c r="B1941">
        <v>4.7787999999999997E-3</v>
      </c>
      <c r="C1941">
        <v>4.7787999999999997E-3</v>
      </c>
    </row>
    <row r="1942" spans="1:3" x14ac:dyDescent="0.2">
      <c r="A1942" t="s">
        <v>3043</v>
      </c>
      <c r="B1942">
        <v>0</v>
      </c>
      <c r="C1942">
        <v>0</v>
      </c>
    </row>
    <row r="1943" spans="1:3" x14ac:dyDescent="0.2">
      <c r="A1943" t="s">
        <v>3044</v>
      </c>
      <c r="B1943">
        <v>0</v>
      </c>
      <c r="C1943">
        <v>0</v>
      </c>
    </row>
    <row r="1944" spans="1:3" x14ac:dyDescent="0.2">
      <c r="A1944" t="s">
        <v>3045</v>
      </c>
      <c r="B1944">
        <v>0</v>
      </c>
      <c r="C1944">
        <v>0</v>
      </c>
    </row>
    <row r="1945" spans="1:3" x14ac:dyDescent="0.2">
      <c r="A1945" t="s">
        <v>3046</v>
      </c>
      <c r="B1945">
        <v>0</v>
      </c>
      <c r="C1945">
        <v>0</v>
      </c>
    </row>
    <row r="1946" spans="1:3" x14ac:dyDescent="0.2">
      <c r="A1946" t="s">
        <v>3047</v>
      </c>
      <c r="B1946">
        <v>-1.2860000000000001E-4</v>
      </c>
      <c r="C1946">
        <v>-1.2860000000000001E-4</v>
      </c>
    </row>
    <row r="1947" spans="1:3" x14ac:dyDescent="0.2">
      <c r="A1947" t="s">
        <v>3048</v>
      </c>
      <c r="B1947">
        <v>0</v>
      </c>
      <c r="C1947">
        <v>0</v>
      </c>
    </row>
    <row r="1948" spans="1:3" x14ac:dyDescent="0.2">
      <c r="A1948" t="s">
        <v>3049</v>
      </c>
      <c r="B1948">
        <v>0</v>
      </c>
      <c r="C1948">
        <v>0</v>
      </c>
    </row>
    <row r="1949" spans="1:3" x14ac:dyDescent="0.2">
      <c r="A1949" t="s">
        <v>3050</v>
      </c>
      <c r="B1949" s="2">
        <v>-1.1399999999999999E-5</v>
      </c>
      <c r="C1949" s="2">
        <v>-1.1399999999999999E-5</v>
      </c>
    </row>
    <row r="1950" spans="1:3" x14ac:dyDescent="0.2">
      <c r="A1950" t="s">
        <v>3051</v>
      </c>
      <c r="B1950">
        <v>-6.3607000000000004E-3</v>
      </c>
      <c r="C1950">
        <v>-6.3607000000000004E-3</v>
      </c>
    </row>
    <row r="1951" spans="1:3" x14ac:dyDescent="0.2">
      <c r="A1951" t="s">
        <v>3052</v>
      </c>
      <c r="B1951" s="2">
        <v>-9.3999999999999998E-6</v>
      </c>
      <c r="C1951" s="2">
        <v>-9.3999999999999998E-6</v>
      </c>
    </row>
    <row r="1952" spans="1:3" x14ac:dyDescent="0.2">
      <c r="A1952" t="s">
        <v>3053</v>
      </c>
      <c r="B1952">
        <v>0</v>
      </c>
      <c r="C1952">
        <v>0</v>
      </c>
    </row>
    <row r="1953" spans="1:3" x14ac:dyDescent="0.2">
      <c r="A1953" t="s">
        <v>3054</v>
      </c>
      <c r="B1953">
        <v>0</v>
      </c>
      <c r="C1953">
        <v>0</v>
      </c>
    </row>
    <row r="1954" spans="1:3" x14ac:dyDescent="0.2">
      <c r="A1954" t="s">
        <v>3055</v>
      </c>
      <c r="B1954">
        <v>-1.5760000000000001E-4</v>
      </c>
      <c r="C1954">
        <v>-1.5760000000000001E-4</v>
      </c>
    </row>
    <row r="1955" spans="1:3" x14ac:dyDescent="0.2">
      <c r="A1955" t="s">
        <v>3056</v>
      </c>
      <c r="B1955">
        <v>0</v>
      </c>
      <c r="C1955">
        <v>0</v>
      </c>
    </row>
    <row r="1956" spans="1:3" x14ac:dyDescent="0.2">
      <c r="A1956" t="s">
        <v>3057</v>
      </c>
      <c r="B1956">
        <v>0</v>
      </c>
      <c r="C1956">
        <v>0</v>
      </c>
    </row>
    <row r="1957" spans="1:3" x14ac:dyDescent="0.2">
      <c r="A1957" t="s">
        <v>3058</v>
      </c>
      <c r="B1957">
        <v>0</v>
      </c>
      <c r="C1957">
        <v>0</v>
      </c>
    </row>
    <row r="1958" spans="1:3" x14ac:dyDescent="0.2">
      <c r="A1958" t="s">
        <v>3059</v>
      </c>
      <c r="B1958">
        <v>0</v>
      </c>
      <c r="C1958">
        <v>0</v>
      </c>
    </row>
    <row r="1959" spans="1:3" x14ac:dyDescent="0.2">
      <c r="A1959" t="s">
        <v>3060</v>
      </c>
      <c r="B1959">
        <v>0</v>
      </c>
      <c r="C1959">
        <v>0</v>
      </c>
    </row>
    <row r="1960" spans="1:3" x14ac:dyDescent="0.2">
      <c r="A1960" t="s">
        <v>3061</v>
      </c>
      <c r="B1960">
        <v>1.2860000000000001E-4</v>
      </c>
      <c r="C1960">
        <v>1.2860000000000001E-4</v>
      </c>
    </row>
    <row r="1961" spans="1:3" x14ac:dyDescent="0.2">
      <c r="A1961" t="s">
        <v>3062</v>
      </c>
      <c r="B1961">
        <v>0</v>
      </c>
      <c r="C1961">
        <v>0</v>
      </c>
    </row>
    <row r="1962" spans="1:3" x14ac:dyDescent="0.2">
      <c r="A1962" t="s">
        <v>3063</v>
      </c>
      <c r="B1962">
        <v>0</v>
      </c>
      <c r="C1962">
        <v>0</v>
      </c>
    </row>
    <row r="1963" spans="1:3" x14ac:dyDescent="0.2">
      <c r="A1963" t="s">
        <v>3064</v>
      </c>
      <c r="B1963" s="2">
        <v>1.1399999999999999E-5</v>
      </c>
      <c r="C1963" s="2">
        <v>1.1399999999999999E-5</v>
      </c>
    </row>
    <row r="1964" spans="1:3" x14ac:dyDescent="0.2">
      <c r="A1964" t="s">
        <v>3065</v>
      </c>
      <c r="B1964">
        <v>0</v>
      </c>
      <c r="C1964">
        <v>6.0365000000000002E-2</v>
      </c>
    </row>
    <row r="1965" spans="1:3" x14ac:dyDescent="0.2">
      <c r="A1965" t="s">
        <v>3066</v>
      </c>
      <c r="B1965">
        <v>6.3607000000000004E-3</v>
      </c>
      <c r="C1965">
        <v>6.3607000000000004E-3</v>
      </c>
    </row>
    <row r="1966" spans="1:3" x14ac:dyDescent="0.2">
      <c r="A1966" t="s">
        <v>3067</v>
      </c>
      <c r="B1966" s="2">
        <v>9.3999999999999998E-6</v>
      </c>
      <c r="C1966" s="2">
        <v>9.3999999999999998E-6</v>
      </c>
    </row>
    <row r="1967" spans="1:3" x14ac:dyDescent="0.2">
      <c r="A1967" t="s">
        <v>3068</v>
      </c>
      <c r="B1967">
        <v>0</v>
      </c>
      <c r="C1967">
        <v>0</v>
      </c>
    </row>
    <row r="1968" spans="1:3" x14ac:dyDescent="0.2">
      <c r="A1968" t="s">
        <v>3069</v>
      </c>
      <c r="B1968">
        <v>0</v>
      </c>
      <c r="C1968">
        <v>0</v>
      </c>
    </row>
    <row r="1969" spans="1:3" x14ac:dyDescent="0.2">
      <c r="A1969" t="s">
        <v>3070</v>
      </c>
      <c r="B1969">
        <v>1.5760000000000001E-4</v>
      </c>
      <c r="C1969">
        <v>1.5760000000000001E-4</v>
      </c>
    </row>
    <row r="1970" spans="1:3" x14ac:dyDescent="0.2">
      <c r="A1970" t="s">
        <v>3071</v>
      </c>
      <c r="B1970">
        <v>0</v>
      </c>
      <c r="C1970">
        <v>31.558399498625299</v>
      </c>
    </row>
    <row r="1971" spans="1:3" x14ac:dyDescent="0.2">
      <c r="A1971" t="s">
        <v>3072</v>
      </c>
      <c r="B1971">
        <v>0</v>
      </c>
      <c r="C1971">
        <v>31.558399498625299</v>
      </c>
    </row>
    <row r="1972" spans="1:3" x14ac:dyDescent="0.2">
      <c r="A1972" t="s">
        <v>3073</v>
      </c>
      <c r="B1972">
        <v>0</v>
      </c>
      <c r="C1972">
        <v>31.558399498625299</v>
      </c>
    </row>
    <row r="1973" spans="1:3" x14ac:dyDescent="0.2">
      <c r="A1973" t="s">
        <v>3074</v>
      </c>
      <c r="B1973">
        <v>0</v>
      </c>
      <c r="C1973">
        <v>31.558399498625299</v>
      </c>
    </row>
    <row r="1974" spans="1:3" x14ac:dyDescent="0.2">
      <c r="A1974" t="s">
        <v>3075</v>
      </c>
      <c r="B1974">
        <v>0</v>
      </c>
      <c r="C1974">
        <v>31.558399498625299</v>
      </c>
    </row>
    <row r="1975" spans="1:3" x14ac:dyDescent="0.2">
      <c r="A1975" t="s">
        <v>3076</v>
      </c>
      <c r="B1975">
        <v>0</v>
      </c>
      <c r="C1975">
        <v>31.558399498625299</v>
      </c>
    </row>
    <row r="1976" spans="1:3" x14ac:dyDescent="0.2">
      <c r="A1976" t="s">
        <v>3077</v>
      </c>
      <c r="B1976">
        <v>0</v>
      </c>
      <c r="C1976">
        <v>31.558399498625299</v>
      </c>
    </row>
    <row r="1977" spans="1:3" x14ac:dyDescent="0.2">
      <c r="A1977" t="s">
        <v>3078</v>
      </c>
      <c r="B1977">
        <v>0</v>
      </c>
      <c r="C1977">
        <v>31.558399498625398</v>
      </c>
    </row>
    <row r="1978" spans="1:3" x14ac:dyDescent="0.2">
      <c r="A1978" t="s">
        <v>3079</v>
      </c>
      <c r="B1978">
        <v>0</v>
      </c>
      <c r="C1978">
        <v>0</v>
      </c>
    </row>
    <row r="1979" spans="1:3" x14ac:dyDescent="0.2">
      <c r="A1979" t="s">
        <v>3080</v>
      </c>
      <c r="B1979">
        <v>0</v>
      </c>
      <c r="C1979">
        <v>52.578985095870998</v>
      </c>
    </row>
    <row r="1980" spans="1:3" x14ac:dyDescent="0.2">
      <c r="A1980" t="s">
        <v>3081</v>
      </c>
      <c r="B1980">
        <v>1.5441399999999999E-2</v>
      </c>
      <c r="C1980">
        <v>52.592879762537699</v>
      </c>
    </row>
    <row r="1981" spans="1:3" x14ac:dyDescent="0.2">
      <c r="A1981" t="s">
        <v>3082</v>
      </c>
      <c r="B1981">
        <v>0</v>
      </c>
      <c r="C1981">
        <v>47.797671238670503</v>
      </c>
    </row>
    <row r="1982" spans="1:3" x14ac:dyDescent="0.2">
      <c r="A1982" t="s">
        <v>3083</v>
      </c>
      <c r="B1982">
        <v>1.07408E-2</v>
      </c>
      <c r="C1982">
        <v>1.7966647958434001</v>
      </c>
    </row>
    <row r="1983" spans="1:3" x14ac:dyDescent="0.2">
      <c r="A1983" t="s">
        <v>3084</v>
      </c>
      <c r="B1983">
        <v>4.7006000000000001E-3</v>
      </c>
      <c r="C1983">
        <v>52.582138962537698</v>
      </c>
    </row>
    <row r="1984" spans="1:3" x14ac:dyDescent="0.2">
      <c r="A1984" t="s">
        <v>3085</v>
      </c>
      <c r="B1984">
        <v>0</v>
      </c>
      <c r="C1984">
        <v>47.797671238670603</v>
      </c>
    </row>
    <row r="1985" spans="1:3" x14ac:dyDescent="0.2">
      <c r="A1985" t="s">
        <v>3086</v>
      </c>
      <c r="B1985">
        <v>0</v>
      </c>
      <c r="C1985">
        <v>47.797671238670603</v>
      </c>
    </row>
    <row r="1986" spans="1:3" x14ac:dyDescent="0.2">
      <c r="A1986" t="s">
        <v>3087</v>
      </c>
      <c r="B1986">
        <v>0</v>
      </c>
      <c r="C1986">
        <v>0</v>
      </c>
    </row>
    <row r="1987" spans="1:3" x14ac:dyDescent="0.2">
      <c r="A1987" t="s">
        <v>3088</v>
      </c>
      <c r="B1987">
        <v>0</v>
      </c>
      <c r="C1987">
        <v>0</v>
      </c>
    </row>
    <row r="1988" spans="1:3" x14ac:dyDescent="0.2">
      <c r="A1988" t="s">
        <v>3089</v>
      </c>
      <c r="B1988">
        <v>0</v>
      </c>
      <c r="C1988">
        <v>0</v>
      </c>
    </row>
    <row r="1989" spans="1:3" x14ac:dyDescent="0.2">
      <c r="A1989" t="s">
        <v>3090</v>
      </c>
      <c r="B1989">
        <v>0</v>
      </c>
      <c r="C1989">
        <v>0</v>
      </c>
    </row>
    <row r="1990" spans="1:3" x14ac:dyDescent="0.2">
      <c r="A1990" t="s">
        <v>3091</v>
      </c>
      <c r="B1990">
        <v>0</v>
      </c>
      <c r="C1990">
        <v>0</v>
      </c>
    </row>
    <row r="1991" spans="1:3" x14ac:dyDescent="0.2">
      <c r="A1991" t="s">
        <v>3092</v>
      </c>
      <c r="B1991">
        <v>0</v>
      </c>
      <c r="C1991">
        <v>157.73231508761199</v>
      </c>
    </row>
    <row r="1992" spans="1:3" x14ac:dyDescent="0.2">
      <c r="A1992" t="s">
        <v>3093</v>
      </c>
      <c r="B1992">
        <v>0</v>
      </c>
      <c r="C1992">
        <v>0</v>
      </c>
    </row>
    <row r="1993" spans="1:3" x14ac:dyDescent="0.2">
      <c r="A1993" t="s">
        <v>3094</v>
      </c>
      <c r="B1993">
        <v>0</v>
      </c>
      <c r="C1993">
        <v>78.867940246563606</v>
      </c>
    </row>
    <row r="1994" spans="1:3" x14ac:dyDescent="0.2">
      <c r="A1994" t="s">
        <v>3095</v>
      </c>
      <c r="B1994">
        <v>0</v>
      </c>
      <c r="C1994">
        <v>78.867940246563805</v>
      </c>
    </row>
    <row r="1995" spans="1:3" x14ac:dyDescent="0.2">
      <c r="A1995" t="s">
        <v>3096</v>
      </c>
      <c r="B1995">
        <v>0</v>
      </c>
      <c r="C1995">
        <v>78.866675646563493</v>
      </c>
    </row>
    <row r="1996" spans="1:3" x14ac:dyDescent="0.2">
      <c r="A1996" t="s">
        <v>3097</v>
      </c>
      <c r="B1996">
        <v>0</v>
      </c>
      <c r="C1996">
        <v>19.966834366218599</v>
      </c>
    </row>
    <row r="1997" spans="1:3" x14ac:dyDescent="0.2">
      <c r="A1997" t="s">
        <v>3098</v>
      </c>
      <c r="B1997">
        <v>0</v>
      </c>
      <c r="C1997">
        <v>31.547598298625299</v>
      </c>
    </row>
    <row r="1998" spans="1:3" x14ac:dyDescent="0.2">
      <c r="A1998" t="s">
        <v>3099</v>
      </c>
      <c r="B1998">
        <v>0</v>
      </c>
      <c r="C1998">
        <v>19.966834366218599</v>
      </c>
    </row>
    <row r="1999" spans="1:3" x14ac:dyDescent="0.2">
      <c r="A1999" t="s">
        <v>3100</v>
      </c>
      <c r="B1999">
        <v>0</v>
      </c>
      <c r="C1999">
        <v>31.547598298625299</v>
      </c>
    </row>
    <row r="2000" spans="1:3" x14ac:dyDescent="0.2">
      <c r="A2000" t="s">
        <v>3101</v>
      </c>
      <c r="B2000">
        <v>0</v>
      </c>
      <c r="C2000">
        <v>157.736955287613</v>
      </c>
    </row>
    <row r="2001" spans="1:3" x14ac:dyDescent="0.2">
      <c r="A2001" t="s">
        <v>3102</v>
      </c>
      <c r="B2001">
        <v>0</v>
      </c>
      <c r="C2001">
        <v>0</v>
      </c>
    </row>
    <row r="2002" spans="1:3" x14ac:dyDescent="0.2">
      <c r="A2002" t="s">
        <v>3103</v>
      </c>
      <c r="B2002">
        <v>0</v>
      </c>
      <c r="C2002">
        <v>0</v>
      </c>
    </row>
    <row r="2003" spans="1:3" x14ac:dyDescent="0.2">
      <c r="A2003" t="s">
        <v>3104</v>
      </c>
      <c r="B2003">
        <v>0</v>
      </c>
      <c r="C2003">
        <v>0</v>
      </c>
    </row>
    <row r="2004" spans="1:3" x14ac:dyDescent="0.2">
      <c r="A2004" t="s">
        <v>3105</v>
      </c>
      <c r="B2004">
        <v>-78.866675646563095</v>
      </c>
      <c r="C2004">
        <v>1.7859239958434201</v>
      </c>
    </row>
    <row r="2005" spans="1:3" x14ac:dyDescent="0.2">
      <c r="A2005" t="s">
        <v>3106</v>
      </c>
      <c r="B2005">
        <v>0</v>
      </c>
      <c r="C2005">
        <v>1.7961315958434201</v>
      </c>
    </row>
    <row r="2006" spans="1:3" x14ac:dyDescent="0.2">
      <c r="A2006" t="s">
        <v>3107</v>
      </c>
      <c r="B2006">
        <v>0</v>
      </c>
      <c r="C2006">
        <v>1.78425503691124</v>
      </c>
    </row>
    <row r="2007" spans="1:3" x14ac:dyDescent="0.2">
      <c r="A2007" t="s">
        <v>3108</v>
      </c>
      <c r="B2007">
        <v>0</v>
      </c>
      <c r="C2007">
        <v>1.78425503691124</v>
      </c>
    </row>
    <row r="2008" spans="1:3" x14ac:dyDescent="0.2">
      <c r="A2008" t="s">
        <v>3109</v>
      </c>
      <c r="B2008">
        <v>4.1165999999999998E-3</v>
      </c>
      <c r="C2008">
        <v>1.79004059584342</v>
      </c>
    </row>
    <row r="2009" spans="1:3" x14ac:dyDescent="0.2">
      <c r="A2009" t="s">
        <v>3110</v>
      </c>
      <c r="B2009">
        <v>4.1165999999999998E-3</v>
      </c>
      <c r="C2009">
        <v>1.79004059584342</v>
      </c>
    </row>
    <row r="2010" spans="1:3" x14ac:dyDescent="0.2">
      <c r="A2010" t="s">
        <v>3111</v>
      </c>
      <c r="B2010">
        <v>4.1165999999999998E-3</v>
      </c>
      <c r="C2010">
        <v>1.79004059584342</v>
      </c>
    </row>
    <row r="2011" spans="1:3" x14ac:dyDescent="0.2">
      <c r="A2011" t="s">
        <v>3112</v>
      </c>
      <c r="B2011">
        <v>0</v>
      </c>
      <c r="C2011">
        <v>0</v>
      </c>
    </row>
    <row r="2012" spans="1:3" x14ac:dyDescent="0.2">
      <c r="A2012" t="s">
        <v>3113</v>
      </c>
      <c r="B2012">
        <v>0</v>
      </c>
      <c r="C2012">
        <v>78.866675646563294</v>
      </c>
    </row>
    <row r="2013" spans="1:3" x14ac:dyDescent="0.2">
      <c r="A2013" t="s">
        <v>3114</v>
      </c>
      <c r="B2013">
        <v>0</v>
      </c>
      <c r="C2013">
        <v>1.78589593726787</v>
      </c>
    </row>
    <row r="2014" spans="1:3" x14ac:dyDescent="0.2">
      <c r="A2014" t="s">
        <v>3115</v>
      </c>
      <c r="B2014">
        <v>0</v>
      </c>
      <c r="C2014">
        <v>0</v>
      </c>
    </row>
    <row r="2015" spans="1:3" x14ac:dyDescent="0.2">
      <c r="A2015" t="s">
        <v>3116</v>
      </c>
      <c r="B2015">
        <v>0</v>
      </c>
      <c r="C2015">
        <v>0</v>
      </c>
    </row>
    <row r="2016" spans="1:3" x14ac:dyDescent="0.2">
      <c r="A2016" t="s">
        <v>3117</v>
      </c>
      <c r="B2016">
        <v>0</v>
      </c>
      <c r="C2016">
        <v>0</v>
      </c>
    </row>
    <row r="2017" spans="1:3" x14ac:dyDescent="0.2">
      <c r="A2017" t="s">
        <v>3118</v>
      </c>
      <c r="B2017">
        <v>0</v>
      </c>
      <c r="C2017">
        <v>1.7859239958434101</v>
      </c>
    </row>
    <row r="2018" spans="1:3" x14ac:dyDescent="0.2">
      <c r="A2018" t="s">
        <v>3119</v>
      </c>
      <c r="B2018">
        <v>0</v>
      </c>
      <c r="C2018">
        <v>1.78589593726787</v>
      </c>
    </row>
    <row r="2019" spans="1:3" x14ac:dyDescent="0.2">
      <c r="A2019" t="s">
        <v>3120</v>
      </c>
      <c r="B2019">
        <v>0</v>
      </c>
      <c r="C2019">
        <v>0</v>
      </c>
    </row>
    <row r="2020" spans="1:3" x14ac:dyDescent="0.2">
      <c r="A2020" t="s">
        <v>3121</v>
      </c>
      <c r="B2020">
        <v>0</v>
      </c>
      <c r="C2020">
        <v>0</v>
      </c>
    </row>
    <row r="2021" spans="1:3" x14ac:dyDescent="0.2">
      <c r="A2021" t="s">
        <v>3122</v>
      </c>
      <c r="B2021">
        <v>0</v>
      </c>
      <c r="C2021">
        <v>0</v>
      </c>
    </row>
    <row r="2022" spans="1:3" x14ac:dyDescent="0.2">
      <c r="A2022" t="s">
        <v>3123</v>
      </c>
      <c r="B2022">
        <v>0</v>
      </c>
      <c r="C2022">
        <v>0</v>
      </c>
    </row>
    <row r="2023" spans="1:3" x14ac:dyDescent="0.2">
      <c r="A2023" t="s">
        <v>3124</v>
      </c>
      <c r="B2023">
        <v>0</v>
      </c>
      <c r="C2023">
        <v>0</v>
      </c>
    </row>
    <row r="2024" spans="1:3" x14ac:dyDescent="0.2">
      <c r="A2024" t="s">
        <v>3125</v>
      </c>
      <c r="B2024">
        <v>0</v>
      </c>
      <c r="C2024">
        <v>0</v>
      </c>
    </row>
    <row r="2025" spans="1:3" x14ac:dyDescent="0.2">
      <c r="A2025" t="s">
        <v>3126</v>
      </c>
      <c r="B2025">
        <v>0</v>
      </c>
      <c r="C2025">
        <v>0</v>
      </c>
    </row>
    <row r="2026" spans="1:3" x14ac:dyDescent="0.2">
      <c r="A2026" t="s">
        <v>3127</v>
      </c>
      <c r="B2026">
        <v>0</v>
      </c>
      <c r="C2026">
        <v>0</v>
      </c>
    </row>
    <row r="2027" spans="1:3" x14ac:dyDescent="0.2">
      <c r="A2027" t="s">
        <v>3128</v>
      </c>
      <c r="B2027">
        <v>0</v>
      </c>
      <c r="C2027">
        <v>52.577438362537698</v>
      </c>
    </row>
    <row r="2028" spans="1:3" x14ac:dyDescent="0.2">
      <c r="A2028" t="s">
        <v>3129</v>
      </c>
      <c r="B2028">
        <v>0</v>
      </c>
      <c r="C2028">
        <v>0</v>
      </c>
    </row>
    <row r="2029" spans="1:3" x14ac:dyDescent="0.2">
      <c r="A2029" t="s">
        <v>3130</v>
      </c>
      <c r="B2029">
        <v>0</v>
      </c>
      <c r="C2029">
        <v>0</v>
      </c>
    </row>
    <row r="2030" spans="1:3" x14ac:dyDescent="0.2">
      <c r="A2030" t="s">
        <v>3131</v>
      </c>
      <c r="B2030">
        <v>0</v>
      </c>
      <c r="C2030">
        <v>47.797671238670603</v>
      </c>
    </row>
    <row r="2031" spans="1:3" x14ac:dyDescent="0.2">
      <c r="A2031" t="s">
        <v>3132</v>
      </c>
      <c r="B2031">
        <v>0</v>
      </c>
      <c r="C2031">
        <v>52.578985095870998</v>
      </c>
    </row>
    <row r="2032" spans="1:3" x14ac:dyDescent="0.2">
      <c r="A2032" t="s">
        <v>3133</v>
      </c>
      <c r="B2032">
        <v>0</v>
      </c>
      <c r="C2032">
        <v>78.866157543806594</v>
      </c>
    </row>
    <row r="2033" spans="1:3" x14ac:dyDescent="0.2">
      <c r="A2033" t="s">
        <v>3134</v>
      </c>
      <c r="B2033">
        <v>0</v>
      </c>
      <c r="C2033">
        <v>78.866157543806594</v>
      </c>
    </row>
    <row r="2034" spans="1:3" x14ac:dyDescent="0.2">
      <c r="A2034" t="s">
        <v>3135</v>
      </c>
      <c r="B2034">
        <v>0</v>
      </c>
      <c r="C2034">
        <v>157.73231508761299</v>
      </c>
    </row>
    <row r="2035" spans="1:3" x14ac:dyDescent="0.2">
      <c r="A2035" t="s">
        <v>3136</v>
      </c>
      <c r="B2035">
        <v>0</v>
      </c>
      <c r="C2035">
        <v>157.73231508761299</v>
      </c>
    </row>
    <row r="2036" spans="1:3" x14ac:dyDescent="0.2">
      <c r="A2036" t="s">
        <v>3137</v>
      </c>
      <c r="B2036">
        <v>0</v>
      </c>
      <c r="C2036">
        <v>157.73231508761299</v>
      </c>
    </row>
    <row r="2037" spans="1:3" x14ac:dyDescent="0.2">
      <c r="A2037" t="s">
        <v>3138</v>
      </c>
      <c r="B2037">
        <v>0</v>
      </c>
      <c r="C2037">
        <v>157.73231508761299</v>
      </c>
    </row>
    <row r="2038" spans="1:3" x14ac:dyDescent="0.2">
      <c r="A2038" t="s">
        <v>3139</v>
      </c>
      <c r="B2038">
        <v>0</v>
      </c>
      <c r="C2038">
        <v>157.73231508761299</v>
      </c>
    </row>
    <row r="2039" spans="1:3" x14ac:dyDescent="0.2">
      <c r="A2039" t="s">
        <v>3140</v>
      </c>
      <c r="B2039">
        <v>0</v>
      </c>
      <c r="C2039">
        <v>157.73231508761299</v>
      </c>
    </row>
    <row r="2040" spans="1:3" x14ac:dyDescent="0.2">
      <c r="A2040" t="s">
        <v>3141</v>
      </c>
      <c r="B2040">
        <v>0</v>
      </c>
      <c r="C2040">
        <v>0</v>
      </c>
    </row>
    <row r="2041" spans="1:3" x14ac:dyDescent="0.2">
      <c r="A2041" t="s">
        <v>3142</v>
      </c>
      <c r="B2041">
        <v>0</v>
      </c>
      <c r="C2041">
        <v>157.73231508761299</v>
      </c>
    </row>
    <row r="2042" spans="1:3" x14ac:dyDescent="0.2">
      <c r="A2042" t="s">
        <v>3143</v>
      </c>
      <c r="B2042">
        <v>0</v>
      </c>
      <c r="C2042">
        <v>0</v>
      </c>
    </row>
    <row r="2043" spans="1:3" x14ac:dyDescent="0.2">
      <c r="A2043" t="s">
        <v>3144</v>
      </c>
      <c r="B2043">
        <v>0</v>
      </c>
      <c r="C2043">
        <v>157.73231508761299</v>
      </c>
    </row>
    <row r="2044" spans="1:3" x14ac:dyDescent="0.2">
      <c r="A2044" t="s">
        <v>3145</v>
      </c>
      <c r="B2044">
        <v>0</v>
      </c>
      <c r="C2044">
        <v>78.866157543806594</v>
      </c>
    </row>
    <row r="2045" spans="1:3" x14ac:dyDescent="0.2">
      <c r="A2045" t="s">
        <v>3146</v>
      </c>
      <c r="B2045">
        <v>0</v>
      </c>
      <c r="C2045">
        <v>157.73231508761199</v>
      </c>
    </row>
    <row r="2046" spans="1:3" x14ac:dyDescent="0.2">
      <c r="A2046" t="s">
        <v>3147</v>
      </c>
      <c r="B2046">
        <v>0</v>
      </c>
      <c r="C2046">
        <v>78.866157543806494</v>
      </c>
    </row>
    <row r="2047" spans="1:3" x14ac:dyDescent="0.2">
      <c r="A2047" t="s">
        <v>3148</v>
      </c>
      <c r="B2047">
        <v>0</v>
      </c>
      <c r="C2047">
        <v>157.73231508761299</v>
      </c>
    </row>
    <row r="2048" spans="1:3" x14ac:dyDescent="0.2">
      <c r="A2048" t="s">
        <v>3149</v>
      </c>
      <c r="B2048">
        <v>0</v>
      </c>
      <c r="C2048">
        <v>157.73231508761299</v>
      </c>
    </row>
    <row r="2049" spans="1:3" x14ac:dyDescent="0.2">
      <c r="A2049" t="s">
        <v>3150</v>
      </c>
      <c r="B2049">
        <v>0</v>
      </c>
      <c r="C2049">
        <v>157.73231508761299</v>
      </c>
    </row>
    <row r="2050" spans="1:3" x14ac:dyDescent="0.2">
      <c r="A2050" t="s">
        <v>3151</v>
      </c>
      <c r="B2050">
        <v>0</v>
      </c>
      <c r="C2050">
        <v>157.73231508761299</v>
      </c>
    </row>
    <row r="2051" spans="1:3" x14ac:dyDescent="0.2">
      <c r="A2051" t="s">
        <v>3152</v>
      </c>
      <c r="B2051">
        <v>0</v>
      </c>
      <c r="C2051">
        <v>78.866157543806494</v>
      </c>
    </row>
    <row r="2052" spans="1:3" x14ac:dyDescent="0.2">
      <c r="A2052" t="s">
        <v>3153</v>
      </c>
      <c r="B2052">
        <v>0</v>
      </c>
      <c r="C2052">
        <v>78.866157543806494</v>
      </c>
    </row>
    <row r="2053" spans="1:3" x14ac:dyDescent="0.2">
      <c r="A2053" t="s">
        <v>3154</v>
      </c>
      <c r="B2053">
        <v>0</v>
      </c>
      <c r="C2053">
        <v>157.73231508761299</v>
      </c>
    </row>
    <row r="2054" spans="1:3" x14ac:dyDescent="0.2">
      <c r="A2054" t="s">
        <v>3155</v>
      </c>
      <c r="B2054">
        <v>8.0809999999999996E-4</v>
      </c>
      <c r="C2054">
        <v>8.0809999999999996E-4</v>
      </c>
    </row>
    <row r="2055" spans="1:3" x14ac:dyDescent="0.2">
      <c r="A2055" t="s">
        <v>3156</v>
      </c>
      <c r="B2055">
        <v>0</v>
      </c>
      <c r="C2055">
        <v>0</v>
      </c>
    </row>
    <row r="2056" spans="1:3" x14ac:dyDescent="0.2">
      <c r="A2056" t="s">
        <v>3157</v>
      </c>
      <c r="B2056">
        <v>0</v>
      </c>
      <c r="C2056">
        <v>0</v>
      </c>
    </row>
    <row r="2057" spans="1:3" x14ac:dyDescent="0.2">
      <c r="A2057" t="s">
        <v>3158</v>
      </c>
      <c r="B2057">
        <v>0</v>
      </c>
      <c r="C2057">
        <v>0</v>
      </c>
    </row>
    <row r="2058" spans="1:3" x14ac:dyDescent="0.2">
      <c r="A2058" t="s">
        <v>3159</v>
      </c>
      <c r="B2058">
        <v>0</v>
      </c>
      <c r="C2058">
        <v>0</v>
      </c>
    </row>
    <row r="2059" spans="1:3" x14ac:dyDescent="0.2">
      <c r="A2059" t="s">
        <v>3160</v>
      </c>
      <c r="B2059">
        <v>8.0809999999999996E-4</v>
      </c>
      <c r="C2059">
        <v>8.0809999999999996E-4</v>
      </c>
    </row>
    <row r="2060" spans="1:3" x14ac:dyDescent="0.2">
      <c r="A2060" t="s">
        <v>3161</v>
      </c>
      <c r="B2060">
        <v>0</v>
      </c>
      <c r="C2060">
        <v>0</v>
      </c>
    </row>
    <row r="2061" spans="1:3" x14ac:dyDescent="0.2">
      <c r="A2061" t="s">
        <v>3162</v>
      </c>
      <c r="B2061">
        <v>0</v>
      </c>
      <c r="C2061">
        <v>0</v>
      </c>
    </row>
    <row r="2062" spans="1:3" x14ac:dyDescent="0.2">
      <c r="A2062" t="s">
        <v>3163</v>
      </c>
      <c r="B2062">
        <v>0</v>
      </c>
      <c r="C2062">
        <v>78.889542646563797</v>
      </c>
    </row>
    <row r="2063" spans="1:3" x14ac:dyDescent="0.2">
      <c r="A2063" t="s">
        <v>3164</v>
      </c>
      <c r="B2063">
        <v>0</v>
      </c>
      <c r="C2063">
        <v>0</v>
      </c>
    </row>
    <row r="2064" spans="1:3" x14ac:dyDescent="0.2">
      <c r="A2064" t="s">
        <v>3165</v>
      </c>
      <c r="B2064">
        <v>0</v>
      </c>
      <c r="C2064">
        <v>0</v>
      </c>
    </row>
    <row r="2065" spans="1:3" x14ac:dyDescent="0.2">
      <c r="A2065" t="s">
        <v>3166</v>
      </c>
      <c r="B2065">
        <v>0</v>
      </c>
      <c r="C2065">
        <v>78.889542646563299</v>
      </c>
    </row>
    <row r="2066" spans="1:3" x14ac:dyDescent="0.2">
      <c r="A2066" t="s">
        <v>3167</v>
      </c>
      <c r="B2066">
        <v>0</v>
      </c>
      <c r="C2066">
        <v>0</v>
      </c>
    </row>
    <row r="2067" spans="1:3" x14ac:dyDescent="0.2">
      <c r="A2067" t="s">
        <v>3168</v>
      </c>
      <c r="B2067">
        <v>0</v>
      </c>
      <c r="C2067">
        <v>0</v>
      </c>
    </row>
    <row r="2068" spans="1:3" x14ac:dyDescent="0.2">
      <c r="A2068" t="s">
        <v>3169</v>
      </c>
      <c r="B2068">
        <v>0</v>
      </c>
      <c r="C2068">
        <v>0</v>
      </c>
    </row>
    <row r="2069" spans="1:3" x14ac:dyDescent="0.2">
      <c r="A2069" t="s">
        <v>3170</v>
      </c>
      <c r="B2069">
        <v>-177.91676654347199</v>
      </c>
      <c r="C2069">
        <v>0</v>
      </c>
    </row>
    <row r="2070" spans="1:3" x14ac:dyDescent="0.2">
      <c r="A2070" t="s">
        <v>3171</v>
      </c>
      <c r="B2070">
        <v>0</v>
      </c>
      <c r="C2070">
        <v>0</v>
      </c>
    </row>
    <row r="2071" spans="1:3" x14ac:dyDescent="0.2">
      <c r="A2071" t="s">
        <v>3172</v>
      </c>
      <c r="B2071">
        <v>0</v>
      </c>
      <c r="C2071">
        <v>0</v>
      </c>
    </row>
    <row r="2072" spans="1:3" x14ac:dyDescent="0.2">
      <c r="A2072" t="s">
        <v>3173</v>
      </c>
      <c r="B2072">
        <v>0</v>
      </c>
      <c r="C2072">
        <v>31.558399498625299</v>
      </c>
    </row>
    <row r="2073" spans="1:3" x14ac:dyDescent="0.2">
      <c r="A2073" t="s">
        <v>3174</v>
      </c>
      <c r="B2073">
        <v>-47.797671238670397</v>
      </c>
      <c r="C2073">
        <v>0</v>
      </c>
    </row>
    <row r="2074" spans="1:3" x14ac:dyDescent="0.2">
      <c r="A2074" t="s">
        <v>3175</v>
      </c>
      <c r="B2074">
        <v>0</v>
      </c>
      <c r="C2074">
        <v>0</v>
      </c>
    </row>
    <row r="2075" spans="1:3" x14ac:dyDescent="0.2">
      <c r="A2075" t="s">
        <v>3176</v>
      </c>
      <c r="B2075">
        <v>0</v>
      </c>
      <c r="C2075">
        <v>52.578985095871097</v>
      </c>
    </row>
    <row r="2076" spans="1:3" x14ac:dyDescent="0.2">
      <c r="A2076" t="s">
        <v>3177</v>
      </c>
      <c r="B2076">
        <v>-78.866675646563493</v>
      </c>
      <c r="C2076">
        <v>78.867940246563606</v>
      </c>
    </row>
    <row r="2077" spans="1:3" x14ac:dyDescent="0.2">
      <c r="A2077" t="s">
        <v>3178</v>
      </c>
      <c r="B2077">
        <v>-47.797671238670503</v>
      </c>
      <c r="C2077">
        <v>0</v>
      </c>
    </row>
    <row r="2078" spans="1:3" x14ac:dyDescent="0.2">
      <c r="A2078" t="s">
        <v>3179</v>
      </c>
      <c r="B2078">
        <v>0</v>
      </c>
      <c r="C2078">
        <v>0</v>
      </c>
    </row>
    <row r="2079" spans="1:3" x14ac:dyDescent="0.2">
      <c r="A2079" t="s">
        <v>3180</v>
      </c>
      <c r="B2079">
        <v>-78.862843546563596</v>
      </c>
      <c r="C2079">
        <v>78.871772346563503</v>
      </c>
    </row>
    <row r="2080" spans="1:3" x14ac:dyDescent="0.2">
      <c r="A2080" t="s">
        <v>3181</v>
      </c>
      <c r="B2080">
        <v>8.0809999999999996E-4</v>
      </c>
      <c r="C2080">
        <v>8.0809999999999996E-4</v>
      </c>
    </row>
    <row r="2081" spans="1:3" x14ac:dyDescent="0.2">
      <c r="A2081" t="s">
        <v>3182</v>
      </c>
      <c r="B2081">
        <v>-19.968098966218498</v>
      </c>
      <c r="C2081">
        <v>-1.2646000000000001E-3</v>
      </c>
    </row>
    <row r="2082" spans="1:3" x14ac:dyDescent="0.2">
      <c r="A2082" t="s">
        <v>3183</v>
      </c>
      <c r="B2082">
        <v>-78.866675646563394</v>
      </c>
      <c r="C2082">
        <v>78.867940246563506</v>
      </c>
    </row>
    <row r="2083" spans="1:3" x14ac:dyDescent="0.2">
      <c r="A2083" t="s">
        <v>3184</v>
      </c>
      <c r="B2083">
        <v>0</v>
      </c>
      <c r="C2083">
        <v>0</v>
      </c>
    </row>
    <row r="2084" spans="1:3" x14ac:dyDescent="0.2">
      <c r="A2084" t="s">
        <v>3185</v>
      </c>
      <c r="B2084">
        <v>0</v>
      </c>
      <c r="C2084">
        <v>0</v>
      </c>
    </row>
    <row r="2085" spans="1:3" x14ac:dyDescent="0.2">
      <c r="A2085" t="s">
        <v>3186</v>
      </c>
      <c r="B2085">
        <v>0</v>
      </c>
      <c r="C2085">
        <v>0</v>
      </c>
    </row>
    <row r="2086" spans="1:3" x14ac:dyDescent="0.2">
      <c r="A2086" t="s">
        <v>3187</v>
      </c>
      <c r="B2086">
        <v>-5.3319999999999995E-4</v>
      </c>
      <c r="C2086">
        <v>-5.3319999999999995E-4</v>
      </c>
    </row>
    <row r="2087" spans="1:3" x14ac:dyDescent="0.2">
      <c r="A2087" t="s">
        <v>3188</v>
      </c>
      <c r="B2087">
        <v>0</v>
      </c>
      <c r="C2087">
        <v>0</v>
      </c>
    </row>
    <row r="2088" spans="1:3" x14ac:dyDescent="0.2">
      <c r="A2088" t="s">
        <v>3189</v>
      </c>
      <c r="B2088">
        <v>-1.7961315958434301</v>
      </c>
      <c r="C2088">
        <v>0</v>
      </c>
    </row>
    <row r="2089" spans="1:3" x14ac:dyDescent="0.2">
      <c r="A2089" t="s">
        <v>3190</v>
      </c>
      <c r="B2089">
        <v>-1.78425503691124</v>
      </c>
      <c r="C2089">
        <v>0</v>
      </c>
    </row>
    <row r="2090" spans="1:3" x14ac:dyDescent="0.2">
      <c r="A2090" t="s">
        <v>3191</v>
      </c>
      <c r="B2090">
        <v>0</v>
      </c>
      <c r="C2090">
        <v>1.78425503691122</v>
      </c>
    </row>
    <row r="2091" spans="1:3" x14ac:dyDescent="0.2">
      <c r="A2091" t="s">
        <v>3192</v>
      </c>
      <c r="B2091">
        <v>-52.581330862537698</v>
      </c>
      <c r="C2091">
        <v>157.72842258761199</v>
      </c>
    </row>
    <row r="2092" spans="1:3" x14ac:dyDescent="0.2">
      <c r="A2092" t="s">
        <v>3193</v>
      </c>
      <c r="B2092">
        <v>-157.73231508761299</v>
      </c>
      <c r="C2092">
        <v>78.866157543805997</v>
      </c>
    </row>
    <row r="2093" spans="1:3" x14ac:dyDescent="0.2">
      <c r="A2093" t="s">
        <v>3194</v>
      </c>
      <c r="B2093">
        <v>0</v>
      </c>
      <c r="C2093">
        <v>157.73231508761199</v>
      </c>
    </row>
    <row r="2094" spans="1:3" x14ac:dyDescent="0.2">
      <c r="A2094" t="s">
        <v>3195</v>
      </c>
      <c r="B2094">
        <v>-8.0809999999999996E-4</v>
      </c>
      <c r="C2094">
        <v>157.73150698761199</v>
      </c>
    </row>
    <row r="2095" spans="1:3" x14ac:dyDescent="0.2">
      <c r="A2095" t="s">
        <v>3196</v>
      </c>
      <c r="B2095">
        <v>-78.866157543806494</v>
      </c>
      <c r="C2095">
        <v>0</v>
      </c>
    </row>
    <row r="2096" spans="1:3" x14ac:dyDescent="0.2">
      <c r="A2096" t="s">
        <v>3197</v>
      </c>
      <c r="B2096">
        <v>8.0809999999999996E-4</v>
      </c>
      <c r="C2096">
        <v>8.0809999999999996E-4</v>
      </c>
    </row>
    <row r="2097" spans="1:3" x14ac:dyDescent="0.2">
      <c r="A2097" t="s">
        <v>3198</v>
      </c>
      <c r="B2097">
        <v>0</v>
      </c>
      <c r="C2097">
        <v>0</v>
      </c>
    </row>
    <row r="2098" spans="1:3" x14ac:dyDescent="0.2">
      <c r="A2098" t="s">
        <v>3199</v>
      </c>
      <c r="B2098">
        <v>-52.578985095870998</v>
      </c>
      <c r="C2098">
        <v>0</v>
      </c>
    </row>
    <row r="2099" spans="1:3" x14ac:dyDescent="0.2">
      <c r="A2099" t="s">
        <v>3200</v>
      </c>
      <c r="B2099">
        <v>0</v>
      </c>
      <c r="C2099">
        <v>0</v>
      </c>
    </row>
    <row r="2100" spans="1:3" x14ac:dyDescent="0.2">
      <c r="A2100" t="s">
        <v>3201</v>
      </c>
      <c r="B2100">
        <v>-4.1165999999999998E-3</v>
      </c>
      <c r="C2100">
        <v>-4.1165999999999998E-3</v>
      </c>
    </row>
    <row r="2101" spans="1:3" x14ac:dyDescent="0.2">
      <c r="A2101" t="s">
        <v>3202</v>
      </c>
      <c r="B2101">
        <v>0</v>
      </c>
      <c r="C2101">
        <v>0</v>
      </c>
    </row>
    <row r="2102" spans="1:3" x14ac:dyDescent="0.2">
      <c r="A2102" t="s">
        <v>3203</v>
      </c>
      <c r="B2102">
        <v>0</v>
      </c>
      <c r="C2102">
        <v>1.78425503691124</v>
      </c>
    </row>
    <row r="2103" spans="1:3" x14ac:dyDescent="0.2">
      <c r="A2103" t="s">
        <v>3204</v>
      </c>
      <c r="B2103">
        <v>-6.0910000000000001E-3</v>
      </c>
      <c r="C2103">
        <v>-6.0910000000000001E-3</v>
      </c>
    </row>
    <row r="2104" spans="1:3" x14ac:dyDescent="0.2">
      <c r="A2104" t="s">
        <v>3205</v>
      </c>
      <c r="B2104">
        <v>0</v>
      </c>
      <c r="C2104">
        <v>0</v>
      </c>
    </row>
    <row r="2105" spans="1:3" x14ac:dyDescent="0.2">
      <c r="A2105" t="s">
        <v>3206</v>
      </c>
      <c r="B2105">
        <v>0</v>
      </c>
      <c r="C2105">
        <v>1.7961315958434201</v>
      </c>
    </row>
    <row r="2106" spans="1:3" x14ac:dyDescent="0.2">
      <c r="A2106" t="s">
        <v>3207</v>
      </c>
      <c r="B2106">
        <v>-1.78425503691123</v>
      </c>
      <c r="C2106">
        <v>0</v>
      </c>
    </row>
    <row r="2107" spans="1:3" x14ac:dyDescent="0.2">
      <c r="A2107" t="s">
        <v>3208</v>
      </c>
      <c r="B2107">
        <v>-157.73231508761199</v>
      </c>
      <c r="C2107">
        <v>157.73231508761199</v>
      </c>
    </row>
    <row r="2108" spans="1:3" x14ac:dyDescent="0.2">
      <c r="A2108" t="s">
        <v>3209</v>
      </c>
      <c r="B2108">
        <v>0</v>
      </c>
      <c r="C2108">
        <v>157.73231508761199</v>
      </c>
    </row>
    <row r="2109" spans="1:3" x14ac:dyDescent="0.2">
      <c r="A2109" t="s">
        <v>3210</v>
      </c>
      <c r="B2109">
        <v>-78.866157543806494</v>
      </c>
      <c r="C2109">
        <v>0</v>
      </c>
    </row>
    <row r="2110" spans="1:3" x14ac:dyDescent="0.2">
      <c r="A2110" t="s">
        <v>3211</v>
      </c>
      <c r="B2110">
        <v>-157.73231508761199</v>
      </c>
      <c r="C2110">
        <v>78.866157543805997</v>
      </c>
    </row>
    <row r="2111" spans="1:3" x14ac:dyDescent="0.2">
      <c r="A2111" t="s">
        <v>3212</v>
      </c>
      <c r="B2111">
        <v>0</v>
      </c>
      <c r="C2111">
        <v>0</v>
      </c>
    </row>
    <row r="2112" spans="1:3" x14ac:dyDescent="0.2">
      <c r="A2112" t="s">
        <v>3213</v>
      </c>
      <c r="B2112">
        <v>-157.73231508761199</v>
      </c>
      <c r="C2112">
        <v>0</v>
      </c>
    </row>
    <row r="2113" spans="1:3" x14ac:dyDescent="0.2">
      <c r="A2113" t="s">
        <v>3214</v>
      </c>
      <c r="B2113">
        <v>-157.73231508761199</v>
      </c>
      <c r="C2113">
        <v>0</v>
      </c>
    </row>
    <row r="2114" spans="1:3" x14ac:dyDescent="0.2">
      <c r="A2114" t="s">
        <v>3215</v>
      </c>
      <c r="B2114">
        <v>-78.866157543805997</v>
      </c>
      <c r="C2114">
        <v>0</v>
      </c>
    </row>
    <row r="2115" spans="1:3" x14ac:dyDescent="0.2">
      <c r="A2115" t="s">
        <v>3216</v>
      </c>
      <c r="B2115">
        <v>-78.866157543805997</v>
      </c>
      <c r="C2115">
        <v>0</v>
      </c>
    </row>
    <row r="2116" spans="1:3" x14ac:dyDescent="0.2">
      <c r="A2116" t="s">
        <v>3217</v>
      </c>
      <c r="B2116">
        <v>0</v>
      </c>
      <c r="C2116">
        <v>0</v>
      </c>
    </row>
    <row r="2117" spans="1:3" x14ac:dyDescent="0.2">
      <c r="A2117" t="s">
        <v>3218</v>
      </c>
      <c r="B2117">
        <v>0</v>
      </c>
      <c r="C2117">
        <v>0</v>
      </c>
    </row>
    <row r="2118" spans="1:3" x14ac:dyDescent="0.2">
      <c r="A2118" t="s">
        <v>3219</v>
      </c>
      <c r="B2118">
        <v>0</v>
      </c>
      <c r="C2118">
        <v>0</v>
      </c>
    </row>
    <row r="2119" spans="1:3" x14ac:dyDescent="0.2">
      <c r="A2119" t="s">
        <v>3220</v>
      </c>
      <c r="B2119">
        <v>0</v>
      </c>
      <c r="C2119">
        <v>0</v>
      </c>
    </row>
    <row r="2120" spans="1:3" x14ac:dyDescent="0.2">
      <c r="A2120" t="s">
        <v>3221</v>
      </c>
      <c r="B2120">
        <v>0</v>
      </c>
      <c r="C2120">
        <v>0</v>
      </c>
    </row>
    <row r="2121" spans="1:3" x14ac:dyDescent="0.2">
      <c r="A2121" t="s">
        <v>3222</v>
      </c>
      <c r="B2121">
        <v>-1.5502999999999999E-3</v>
      </c>
      <c r="C2121">
        <v>-1.5502999999999999E-3</v>
      </c>
    </row>
    <row r="2122" spans="1:3" x14ac:dyDescent="0.2">
      <c r="A2122" t="s">
        <v>3223</v>
      </c>
      <c r="B2122">
        <v>-2.3254500000000001E-2</v>
      </c>
      <c r="C2122">
        <v>-2.3254500000000001E-2</v>
      </c>
    </row>
    <row r="2123" spans="1:3" x14ac:dyDescent="0.2">
      <c r="A2123" t="s">
        <v>3224</v>
      </c>
      <c r="B2123">
        <v>5.0967E-3</v>
      </c>
      <c r="C2123">
        <v>5.0967E-3</v>
      </c>
    </row>
    <row r="2124" spans="1:3" x14ac:dyDescent="0.2">
      <c r="A2124" t="s">
        <v>3225</v>
      </c>
      <c r="B2124">
        <v>-5.0967E-3</v>
      </c>
      <c r="C2124">
        <v>-5.0967E-3</v>
      </c>
    </row>
    <row r="2125" spans="1:3" x14ac:dyDescent="0.2">
      <c r="A2125" t="s">
        <v>3226</v>
      </c>
      <c r="B2125">
        <v>0</v>
      </c>
      <c r="C2125">
        <v>0</v>
      </c>
    </row>
    <row r="2126" spans="1:3" x14ac:dyDescent="0.2">
      <c r="A2126" t="s">
        <v>3227</v>
      </c>
      <c r="B2126">
        <v>0</v>
      </c>
      <c r="C2126">
        <v>0</v>
      </c>
    </row>
    <row r="2127" spans="1:3" x14ac:dyDescent="0.2">
      <c r="A2127" t="s">
        <v>3228</v>
      </c>
      <c r="B2127">
        <v>0</v>
      </c>
      <c r="C2127">
        <v>0</v>
      </c>
    </row>
    <row r="2128" spans="1:3" x14ac:dyDescent="0.2">
      <c r="A2128" t="s">
        <v>3229</v>
      </c>
      <c r="B2128">
        <v>0</v>
      </c>
      <c r="C2128">
        <v>0</v>
      </c>
    </row>
    <row r="2129" spans="1:3" x14ac:dyDescent="0.2">
      <c r="A2129" t="s">
        <v>3230</v>
      </c>
      <c r="B2129">
        <v>0</v>
      </c>
      <c r="C2129">
        <v>0</v>
      </c>
    </row>
    <row r="2130" spans="1:3" x14ac:dyDescent="0.2">
      <c r="A2130" t="s">
        <v>3231</v>
      </c>
      <c r="B2130">
        <v>0</v>
      </c>
      <c r="C2130">
        <v>0</v>
      </c>
    </row>
    <row r="2131" spans="1:3" x14ac:dyDescent="0.2">
      <c r="A2131" t="s">
        <v>3232</v>
      </c>
      <c r="B2131">
        <v>0</v>
      </c>
      <c r="C2131">
        <v>1.8202377543892201</v>
      </c>
    </row>
    <row r="2132" spans="1:3" x14ac:dyDescent="0.2">
      <c r="A2132" t="s">
        <v>3233</v>
      </c>
      <c r="B2132" s="2">
        <v>1.0000000000002999E-5</v>
      </c>
      <c r="C2132">
        <v>1.98988084973358</v>
      </c>
    </row>
    <row r="2133" spans="1:3" x14ac:dyDescent="0.2">
      <c r="A2133" t="s">
        <v>3234</v>
      </c>
      <c r="B2133" s="2">
        <v>-1.0000000000000001E-5</v>
      </c>
      <c r="C2133" s="2">
        <v>-1.0000000000000001E-5</v>
      </c>
    </row>
    <row r="2134" spans="1:3" x14ac:dyDescent="0.2">
      <c r="A2134" t="s">
        <v>3235</v>
      </c>
      <c r="B2134">
        <v>0</v>
      </c>
      <c r="C2134">
        <v>0</v>
      </c>
    </row>
    <row r="2135" spans="1:3" x14ac:dyDescent="0.2">
      <c r="A2135" t="s">
        <v>3236</v>
      </c>
      <c r="B2135">
        <v>1.0290992291999999E-2</v>
      </c>
      <c r="C2135">
        <v>2.20189609935874</v>
      </c>
    </row>
    <row r="2136" spans="1:3" x14ac:dyDescent="0.2">
      <c r="A2136" t="s">
        <v>3237</v>
      </c>
      <c r="B2136">
        <v>-63.286843724605198</v>
      </c>
      <c r="C2136">
        <v>28.049915427159299</v>
      </c>
    </row>
    <row r="2137" spans="1:3" x14ac:dyDescent="0.2">
      <c r="A2137" t="s">
        <v>3238</v>
      </c>
      <c r="B2137">
        <v>-78.866219914305205</v>
      </c>
      <c r="C2137">
        <v>28.058169345537301</v>
      </c>
    </row>
    <row r="2138" spans="1:3" x14ac:dyDescent="0.2">
      <c r="A2138" t="s">
        <v>3239</v>
      </c>
      <c r="B2138">
        <v>0</v>
      </c>
      <c r="C2138">
        <v>78.866219914305404</v>
      </c>
    </row>
    <row r="2139" spans="1:3" x14ac:dyDescent="0.2">
      <c r="A2139" t="s">
        <v>3240</v>
      </c>
      <c r="B2139">
        <v>0</v>
      </c>
      <c r="C2139">
        <v>78.866219914305404</v>
      </c>
    </row>
    <row r="2140" spans="1:3" x14ac:dyDescent="0.2">
      <c r="A2140" t="s">
        <v>3241</v>
      </c>
      <c r="B2140">
        <v>0</v>
      </c>
      <c r="C2140">
        <v>63.278588855917697</v>
      </c>
    </row>
    <row r="2141" spans="1:3" x14ac:dyDescent="0.2">
      <c r="A2141" t="s">
        <v>3242</v>
      </c>
      <c r="B2141">
        <v>0</v>
      </c>
      <c r="C2141">
        <v>78.866157543806594</v>
      </c>
    </row>
    <row r="2142" spans="1:3" x14ac:dyDescent="0.2">
      <c r="A2142" t="s">
        <v>3243</v>
      </c>
      <c r="B2142">
        <v>0</v>
      </c>
      <c r="C2142">
        <v>78.866157543806395</v>
      </c>
    </row>
    <row r="2143" spans="1:3" x14ac:dyDescent="0.2">
      <c r="A2143" t="s">
        <v>3244</v>
      </c>
      <c r="B2143">
        <v>0</v>
      </c>
      <c r="C2143">
        <v>78.866157543806395</v>
      </c>
    </row>
    <row r="2144" spans="1:3" x14ac:dyDescent="0.2">
      <c r="A2144" t="s">
        <v>3245</v>
      </c>
      <c r="B2144">
        <v>2.0361236039999901E-3</v>
      </c>
      <c r="C2144">
        <v>2.1023243512096199</v>
      </c>
    </row>
    <row r="2145" spans="1:3" x14ac:dyDescent="0.2">
      <c r="A2145" t="s">
        <v>3246</v>
      </c>
      <c r="B2145">
        <v>-15.589679874010599</v>
      </c>
      <c r="C2145">
        <v>6.9096344867467003</v>
      </c>
    </row>
    <row r="2146" spans="1:3" x14ac:dyDescent="0.2">
      <c r="A2146" t="s">
        <v>3247</v>
      </c>
      <c r="B2146">
        <v>-78.866170235825194</v>
      </c>
      <c r="C2146">
        <v>6.9116706103507104</v>
      </c>
    </row>
    <row r="2147" spans="1:3" x14ac:dyDescent="0.2">
      <c r="A2147" t="s">
        <v>3248</v>
      </c>
      <c r="B2147">
        <v>0</v>
      </c>
      <c r="C2147">
        <v>78.866170235825393</v>
      </c>
    </row>
    <row r="2148" spans="1:3" x14ac:dyDescent="0.2">
      <c r="A2148" t="s">
        <v>3249</v>
      </c>
      <c r="B2148">
        <v>0</v>
      </c>
      <c r="C2148">
        <v>78.866170235825393</v>
      </c>
    </row>
    <row r="2149" spans="1:3" x14ac:dyDescent="0.2">
      <c r="A2149" t="s">
        <v>3250</v>
      </c>
      <c r="B2149">
        <v>0</v>
      </c>
      <c r="C2149">
        <v>15.5876437504067</v>
      </c>
    </row>
    <row r="2150" spans="1:3" x14ac:dyDescent="0.2">
      <c r="A2150" t="s">
        <v>3251</v>
      </c>
      <c r="B2150">
        <v>0</v>
      </c>
      <c r="C2150">
        <v>78.866157543806494</v>
      </c>
    </row>
    <row r="2151" spans="1:3" x14ac:dyDescent="0.2">
      <c r="A2151" t="s">
        <v>3252</v>
      </c>
      <c r="B2151">
        <v>0</v>
      </c>
      <c r="C2151">
        <v>78.866157543806594</v>
      </c>
    </row>
    <row r="2152" spans="1:3" x14ac:dyDescent="0.2">
      <c r="A2152" t="s">
        <v>3253</v>
      </c>
      <c r="B2152">
        <v>0</v>
      </c>
      <c r="C2152">
        <v>78.866157543806494</v>
      </c>
    </row>
    <row r="2153" spans="1:3" x14ac:dyDescent="0.2">
      <c r="A2153" t="s">
        <v>3254</v>
      </c>
      <c r="B2153">
        <v>0</v>
      </c>
      <c r="C2153">
        <v>0</v>
      </c>
    </row>
    <row r="2154" spans="1:3" x14ac:dyDescent="0.2">
      <c r="A2154" t="s">
        <v>3255</v>
      </c>
      <c r="B2154">
        <v>0</v>
      </c>
      <c r="C2154">
        <v>0</v>
      </c>
    </row>
    <row r="2155" spans="1:3" x14ac:dyDescent="0.2">
      <c r="A2155" t="s">
        <v>3256</v>
      </c>
      <c r="B2155">
        <v>0</v>
      </c>
      <c r="C2155">
        <v>0</v>
      </c>
    </row>
    <row r="2156" spans="1:3" x14ac:dyDescent="0.2">
      <c r="A2156" t="s">
        <v>3257</v>
      </c>
      <c r="B2156">
        <v>0</v>
      </c>
      <c r="C2156">
        <v>0</v>
      </c>
    </row>
    <row r="2157" spans="1:3" x14ac:dyDescent="0.2">
      <c r="A2157" t="s">
        <v>3258</v>
      </c>
      <c r="B2157">
        <v>0</v>
      </c>
      <c r="C2157">
        <v>0</v>
      </c>
    </row>
    <row r="2158" spans="1:3" x14ac:dyDescent="0.2">
      <c r="A2158" t="s">
        <v>3259</v>
      </c>
      <c r="B2158">
        <v>0</v>
      </c>
      <c r="C2158">
        <v>0</v>
      </c>
    </row>
    <row r="2159" spans="1:3" x14ac:dyDescent="0.2">
      <c r="A2159" t="s">
        <v>3260</v>
      </c>
      <c r="B2159">
        <v>0</v>
      </c>
      <c r="C2159">
        <v>0</v>
      </c>
    </row>
    <row r="2160" spans="1:3" x14ac:dyDescent="0.2">
      <c r="A2160" t="s">
        <v>3261</v>
      </c>
      <c r="B2160">
        <v>0</v>
      </c>
      <c r="C2160">
        <v>0</v>
      </c>
    </row>
    <row r="2161" spans="1:3" x14ac:dyDescent="0.2">
      <c r="A2161" t="s">
        <v>3262</v>
      </c>
      <c r="B2161">
        <v>0</v>
      </c>
      <c r="C2161">
        <v>0</v>
      </c>
    </row>
    <row r="2162" spans="1:3" x14ac:dyDescent="0.2">
      <c r="A2162" t="s">
        <v>3263</v>
      </c>
      <c r="B2162">
        <v>0</v>
      </c>
      <c r="C2162">
        <v>0</v>
      </c>
    </row>
    <row r="2163" spans="1:3" x14ac:dyDescent="0.2">
      <c r="A2163" t="s">
        <v>3264</v>
      </c>
      <c r="B2163">
        <v>0</v>
      </c>
      <c r="C2163">
        <v>0</v>
      </c>
    </row>
    <row r="2164" spans="1:3" x14ac:dyDescent="0.2">
      <c r="A2164" t="s">
        <v>3265</v>
      </c>
      <c r="B2164">
        <v>0</v>
      </c>
      <c r="C2164">
        <v>0</v>
      </c>
    </row>
    <row r="2165" spans="1:3" x14ac:dyDescent="0.2">
      <c r="A2165" t="s">
        <v>3266</v>
      </c>
      <c r="B2165">
        <v>0</v>
      </c>
      <c r="C2165">
        <v>0</v>
      </c>
    </row>
    <row r="2166" spans="1:3" x14ac:dyDescent="0.2">
      <c r="A2166" t="s">
        <v>3267</v>
      </c>
      <c r="B2166">
        <v>0</v>
      </c>
      <c r="C2166">
        <v>0</v>
      </c>
    </row>
    <row r="2167" spans="1:3" x14ac:dyDescent="0.2">
      <c r="A2167" t="s">
        <v>3268</v>
      </c>
      <c r="B2167">
        <v>0</v>
      </c>
      <c r="C2167">
        <v>0</v>
      </c>
    </row>
    <row r="2168" spans="1:3" x14ac:dyDescent="0.2">
      <c r="A2168" t="s">
        <v>3269</v>
      </c>
      <c r="B2168">
        <v>0.1</v>
      </c>
      <c r="C2168">
        <v>0.1</v>
      </c>
    </row>
    <row r="2169" spans="1:3" x14ac:dyDescent="0.2">
      <c r="A2169" t="s">
        <v>3270</v>
      </c>
      <c r="B2169">
        <v>0</v>
      </c>
      <c r="C2169">
        <v>1.07939487959935</v>
      </c>
    </row>
    <row r="2170" spans="1:3" x14ac:dyDescent="0.2">
      <c r="A2170" t="s">
        <v>3271</v>
      </c>
      <c r="B2170">
        <v>0</v>
      </c>
      <c r="C2170">
        <v>1.2506195054649301</v>
      </c>
    </row>
    <row r="2171" spans="1:3" x14ac:dyDescent="0.2">
      <c r="A2171" t="s">
        <v>3272</v>
      </c>
      <c r="B2171">
        <v>0</v>
      </c>
      <c r="C2171">
        <v>0</v>
      </c>
    </row>
    <row r="2172" spans="1:3" x14ac:dyDescent="0.2">
      <c r="A2172" t="s">
        <v>3273</v>
      </c>
      <c r="B2172">
        <v>0</v>
      </c>
      <c r="C2172">
        <v>0</v>
      </c>
    </row>
    <row r="2173" spans="1:3" x14ac:dyDescent="0.2">
      <c r="A2173" t="s">
        <v>3274</v>
      </c>
      <c r="B2173">
        <v>0</v>
      </c>
      <c r="C2173">
        <v>0</v>
      </c>
    </row>
    <row r="2174" spans="1:3" x14ac:dyDescent="0.2">
      <c r="A2174" t="s">
        <v>3275</v>
      </c>
      <c r="B2174">
        <v>0</v>
      </c>
      <c r="C2174">
        <v>0</v>
      </c>
    </row>
    <row r="2175" spans="1:3" x14ac:dyDescent="0.2">
      <c r="A2175" t="s">
        <v>3276</v>
      </c>
      <c r="B2175">
        <v>0</v>
      </c>
      <c r="C2175">
        <v>0</v>
      </c>
    </row>
    <row r="2176" spans="1:3" x14ac:dyDescent="0.2">
      <c r="A2176" t="s">
        <v>3277</v>
      </c>
      <c r="B2176">
        <v>0</v>
      </c>
      <c r="C2176">
        <v>157.73231508761299</v>
      </c>
    </row>
    <row r="2177" spans="1:3" x14ac:dyDescent="0.2">
      <c r="A2177" t="s">
        <v>3278</v>
      </c>
      <c r="B2177">
        <v>0</v>
      </c>
      <c r="C2177">
        <v>0</v>
      </c>
    </row>
    <row r="2178" spans="1:3" x14ac:dyDescent="0.2">
      <c r="A2178" t="s">
        <v>3279</v>
      </c>
      <c r="B2178">
        <v>0</v>
      </c>
      <c r="C2178">
        <v>0</v>
      </c>
    </row>
    <row r="2179" spans="1:3" x14ac:dyDescent="0.2">
      <c r="A2179" t="s">
        <v>3280</v>
      </c>
      <c r="B2179">
        <v>0</v>
      </c>
      <c r="C2179">
        <v>0</v>
      </c>
    </row>
    <row r="2180" spans="1:3" x14ac:dyDescent="0.2">
      <c r="A2180" t="s">
        <v>3281</v>
      </c>
      <c r="B2180">
        <v>0</v>
      </c>
      <c r="C2180">
        <v>0</v>
      </c>
    </row>
    <row r="2181" spans="1:3" x14ac:dyDescent="0.2">
      <c r="A2181" t="s">
        <v>3282</v>
      </c>
      <c r="B2181">
        <v>0</v>
      </c>
      <c r="C2181">
        <v>0</v>
      </c>
    </row>
    <row r="2182" spans="1:3" x14ac:dyDescent="0.2">
      <c r="A2182" t="s">
        <v>3283</v>
      </c>
      <c r="B2182">
        <v>0</v>
      </c>
      <c r="C2182">
        <v>0.255426820366906</v>
      </c>
    </row>
    <row r="2183" spans="1:3" x14ac:dyDescent="0.2">
      <c r="A2183" t="s">
        <v>3284</v>
      </c>
      <c r="B2183">
        <v>0</v>
      </c>
      <c r="C2183">
        <v>0.37352141201070599</v>
      </c>
    </row>
    <row r="2184" spans="1:3" x14ac:dyDescent="0.2">
      <c r="A2184" t="s">
        <v>3285</v>
      </c>
      <c r="B2184">
        <v>0</v>
      </c>
      <c r="C2184">
        <v>0</v>
      </c>
    </row>
    <row r="2185" spans="1:3" x14ac:dyDescent="0.2">
      <c r="A2185" t="s">
        <v>3286</v>
      </c>
      <c r="B2185">
        <v>0</v>
      </c>
      <c r="C2185">
        <v>0</v>
      </c>
    </row>
    <row r="2186" spans="1:3" x14ac:dyDescent="0.2">
      <c r="A2186" t="s">
        <v>3287</v>
      </c>
      <c r="B2186">
        <v>0</v>
      </c>
      <c r="C2186">
        <v>0</v>
      </c>
    </row>
    <row r="2187" spans="1:3" x14ac:dyDescent="0.2">
      <c r="A2187" t="s">
        <v>3288</v>
      </c>
      <c r="B2187">
        <v>-5.42384577976574</v>
      </c>
      <c r="C2187">
        <v>0</v>
      </c>
    </row>
    <row r="2188" spans="1:3" x14ac:dyDescent="0.2">
      <c r="A2188" t="s">
        <v>3289</v>
      </c>
      <c r="B2188">
        <v>0</v>
      </c>
      <c r="C2188">
        <v>0</v>
      </c>
    </row>
    <row r="2189" spans="1:3" x14ac:dyDescent="0.2">
      <c r="A2189" t="s">
        <v>3290</v>
      </c>
      <c r="B2189">
        <v>0</v>
      </c>
      <c r="C2189">
        <v>0</v>
      </c>
    </row>
    <row r="2190" spans="1:3" x14ac:dyDescent="0.2">
      <c r="A2190" t="s">
        <v>3291</v>
      </c>
      <c r="B2190">
        <v>-78.866675646563294</v>
      </c>
      <c r="C2190">
        <v>0</v>
      </c>
    </row>
    <row r="2191" spans="1:3" x14ac:dyDescent="0.2">
      <c r="A2191" t="s">
        <v>3292</v>
      </c>
      <c r="B2191">
        <v>-59.900503098655498</v>
      </c>
      <c r="C2191">
        <v>0</v>
      </c>
    </row>
    <row r="2192" spans="1:3" x14ac:dyDescent="0.2">
      <c r="A2192" t="s">
        <v>3293</v>
      </c>
      <c r="B2192">
        <v>-3.57179187453574</v>
      </c>
      <c r="C2192">
        <v>0</v>
      </c>
    </row>
    <row r="2193" spans="1:3" x14ac:dyDescent="0.2">
      <c r="A2193" t="s">
        <v>3294</v>
      </c>
      <c r="B2193">
        <v>-78.866675646562996</v>
      </c>
      <c r="C2193">
        <v>177.91676654347199</v>
      </c>
    </row>
    <row r="2194" spans="1:3" x14ac:dyDescent="0.2">
      <c r="A2194" t="s">
        <v>3295</v>
      </c>
      <c r="B2194">
        <v>0</v>
      </c>
      <c r="C2194">
        <v>0</v>
      </c>
    </row>
    <row r="2195" spans="1:3" x14ac:dyDescent="0.2">
      <c r="A2195" t="s">
        <v>3296</v>
      </c>
      <c r="B2195">
        <v>-78.866675646562996</v>
      </c>
      <c r="C2195">
        <v>177.91624844071501</v>
      </c>
    </row>
    <row r="2196" spans="1:3" x14ac:dyDescent="0.2">
      <c r="A2196" t="s">
        <v>3297</v>
      </c>
      <c r="B2196">
        <v>0</v>
      </c>
      <c r="C2196">
        <v>1.47874606837306</v>
      </c>
    </row>
    <row r="2197" spans="1:3" x14ac:dyDescent="0.2">
      <c r="A2197" t="s">
        <v>3298</v>
      </c>
      <c r="B2197">
        <v>0</v>
      </c>
      <c r="C2197">
        <v>3.8359710367731998</v>
      </c>
    </row>
    <row r="2198" spans="1:3" x14ac:dyDescent="0.2">
      <c r="A2198" t="s">
        <v>3299</v>
      </c>
      <c r="B2198">
        <v>0</v>
      </c>
      <c r="C2198">
        <v>19.966834366218599</v>
      </c>
    </row>
    <row r="2199" spans="1:3" x14ac:dyDescent="0.2">
      <c r="A2199" t="s">
        <v>3300</v>
      </c>
      <c r="B2199">
        <v>0</v>
      </c>
      <c r="C2199">
        <v>0.46237063319698102</v>
      </c>
    </row>
    <row r="2200" spans="1:3" x14ac:dyDescent="0.2">
      <c r="A2200" t="s">
        <v>3301</v>
      </c>
      <c r="B2200">
        <v>0</v>
      </c>
      <c r="C2200">
        <v>0.52543853922584705</v>
      </c>
    </row>
    <row r="2201" spans="1:3" x14ac:dyDescent="0.2">
      <c r="A2201" t="s">
        <v>3302</v>
      </c>
      <c r="B2201">
        <v>0</v>
      </c>
      <c r="C2201">
        <v>0.46237063319698002</v>
      </c>
    </row>
    <row r="2202" spans="1:3" x14ac:dyDescent="0.2">
      <c r="A2202" t="s">
        <v>3303</v>
      </c>
      <c r="B2202">
        <v>0</v>
      </c>
      <c r="C2202">
        <v>0.52543853922584804</v>
      </c>
    </row>
    <row r="2203" spans="1:3" x14ac:dyDescent="0.2">
      <c r="A2203" t="s">
        <v>3304</v>
      </c>
      <c r="B2203">
        <v>0</v>
      </c>
      <c r="C2203">
        <v>157.73231508761299</v>
      </c>
    </row>
    <row r="2204" spans="1:3" x14ac:dyDescent="0.2">
      <c r="A2204" t="s">
        <v>3305</v>
      </c>
      <c r="B2204">
        <v>0</v>
      </c>
      <c r="C2204">
        <v>2.1916051070667302</v>
      </c>
    </row>
    <row r="2205" spans="1:3" x14ac:dyDescent="0.2">
      <c r="A2205" t="s">
        <v>3306</v>
      </c>
      <c r="B2205">
        <v>0</v>
      </c>
      <c r="C2205">
        <v>2.1002882276056098</v>
      </c>
    </row>
    <row r="2206" spans="1:3" x14ac:dyDescent="0.2">
      <c r="A2206" t="s">
        <v>3307</v>
      </c>
      <c r="B2206">
        <v>0</v>
      </c>
      <c r="C2206">
        <v>19.966834366218499</v>
      </c>
    </row>
    <row r="2207" spans="1:3" x14ac:dyDescent="0.2">
      <c r="A2207" t="s">
        <v>3308</v>
      </c>
      <c r="B2207">
        <v>0</v>
      </c>
      <c r="C2207">
        <v>19.966834366218499</v>
      </c>
    </row>
    <row r="2208" spans="1:3" x14ac:dyDescent="0.2">
      <c r="A2208" t="s">
        <v>3309</v>
      </c>
      <c r="B2208">
        <v>-2.80038430347415</v>
      </c>
      <c r="C2208">
        <v>0</v>
      </c>
    </row>
    <row r="2209" spans="1:3" x14ac:dyDescent="0.2">
      <c r="A2209" t="s">
        <v>3310</v>
      </c>
      <c r="B2209">
        <v>0</v>
      </c>
      <c r="C2209">
        <v>2.80038430347415</v>
      </c>
    </row>
    <row r="2210" spans="1:3" x14ac:dyDescent="0.2">
      <c r="A2210" t="s">
        <v>3311</v>
      </c>
      <c r="B2210">
        <v>0</v>
      </c>
      <c r="C2210">
        <v>0</v>
      </c>
    </row>
    <row r="2211" spans="1:3" x14ac:dyDescent="0.2">
      <c r="A2211" t="s">
        <v>3312</v>
      </c>
      <c r="B2211">
        <v>0</v>
      </c>
      <c r="C2211">
        <v>0</v>
      </c>
    </row>
    <row r="2212" spans="1:3" x14ac:dyDescent="0.2">
      <c r="A2212" t="s">
        <v>3313</v>
      </c>
      <c r="B2212">
        <v>0</v>
      </c>
      <c r="C2212">
        <v>0</v>
      </c>
    </row>
    <row r="2213" spans="1:3" x14ac:dyDescent="0.2">
      <c r="A2213" t="s">
        <v>3314</v>
      </c>
      <c r="B2213">
        <v>0</v>
      </c>
      <c r="C2213">
        <v>0</v>
      </c>
    </row>
    <row r="2214" spans="1:3" x14ac:dyDescent="0.2">
      <c r="A2214" t="s">
        <v>3315</v>
      </c>
      <c r="B2214">
        <v>0</v>
      </c>
      <c r="C2214">
        <v>0</v>
      </c>
    </row>
    <row r="2215" spans="1:3" x14ac:dyDescent="0.2">
      <c r="A2215" t="s">
        <v>3316</v>
      </c>
      <c r="B2215">
        <v>0</v>
      </c>
      <c r="C2215">
        <v>0</v>
      </c>
    </row>
    <row r="2216" spans="1:3" x14ac:dyDescent="0.2">
      <c r="A2216" t="s">
        <v>3317</v>
      </c>
      <c r="B2216">
        <v>0</v>
      </c>
      <c r="C2216">
        <v>0</v>
      </c>
    </row>
    <row r="2217" spans="1:3" x14ac:dyDescent="0.2">
      <c r="A2217" t="s">
        <v>3318</v>
      </c>
      <c r="B2217">
        <v>0</v>
      </c>
      <c r="C2217">
        <v>0</v>
      </c>
    </row>
    <row r="2218" spans="1:3" x14ac:dyDescent="0.2">
      <c r="A2218" t="s">
        <v>3319</v>
      </c>
      <c r="B2218">
        <v>-3.3359393726900999</v>
      </c>
      <c r="C2218">
        <v>1.47874606837306</v>
      </c>
    </row>
    <row r="2219" spans="1:3" x14ac:dyDescent="0.2">
      <c r="A2219" t="s">
        <v>3320</v>
      </c>
      <c r="B2219">
        <v>-8.6536936079079396</v>
      </c>
      <c r="C2219">
        <v>3.8359710367732101</v>
      </c>
    </row>
    <row r="2220" spans="1:3" x14ac:dyDescent="0.2">
      <c r="A2220" t="s">
        <v>3321</v>
      </c>
      <c r="B2220">
        <v>0</v>
      </c>
      <c r="C2220">
        <v>0</v>
      </c>
    </row>
    <row r="2221" spans="1:3" x14ac:dyDescent="0.2">
      <c r="A2221" t="s">
        <v>3322</v>
      </c>
      <c r="B2221">
        <v>0</v>
      </c>
      <c r="C2221">
        <v>0</v>
      </c>
    </row>
    <row r="2222" spans="1:3" x14ac:dyDescent="0.2">
      <c r="A2222" t="s">
        <v>3323</v>
      </c>
      <c r="B2222">
        <v>0</v>
      </c>
      <c r="C2222">
        <v>0</v>
      </c>
    </row>
    <row r="2223" spans="1:3" x14ac:dyDescent="0.2">
      <c r="A2223" t="s">
        <v>3324</v>
      </c>
      <c r="B2223">
        <v>0</v>
      </c>
      <c r="C2223" s="2">
        <v>1.9999999999996099E-5</v>
      </c>
    </row>
    <row r="2224" spans="1:3" x14ac:dyDescent="0.2">
      <c r="A2224" t="s">
        <v>3325</v>
      </c>
      <c r="B2224">
        <v>0</v>
      </c>
      <c r="C2224">
        <v>2.80038430347415</v>
      </c>
    </row>
    <row r="2225" spans="1:3" x14ac:dyDescent="0.2">
      <c r="A2225" t="s">
        <v>3326</v>
      </c>
      <c r="B2225">
        <v>0</v>
      </c>
      <c r="C2225">
        <v>2.80038430347415</v>
      </c>
    </row>
    <row r="2226" spans="1:3" x14ac:dyDescent="0.2">
      <c r="A2226" t="s">
        <v>3327</v>
      </c>
      <c r="B2226">
        <v>0</v>
      </c>
      <c r="C2226">
        <v>0</v>
      </c>
    </row>
    <row r="2227" spans="1:3" x14ac:dyDescent="0.2">
      <c r="A2227" t="s">
        <v>3328</v>
      </c>
      <c r="B2227">
        <v>0</v>
      </c>
      <c r="C2227">
        <v>0</v>
      </c>
    </row>
    <row r="2228" spans="1:3" x14ac:dyDescent="0.2">
      <c r="A2228" t="s">
        <v>3329</v>
      </c>
      <c r="B2228">
        <v>0</v>
      </c>
      <c r="C2228">
        <v>0</v>
      </c>
    </row>
    <row r="2229" spans="1:3" x14ac:dyDescent="0.2">
      <c r="A2229" t="s">
        <v>3330</v>
      </c>
      <c r="B2229">
        <v>0</v>
      </c>
      <c r="C2229">
        <v>0</v>
      </c>
    </row>
    <row r="2230" spans="1:3" x14ac:dyDescent="0.2">
      <c r="A2230" t="s">
        <v>3331</v>
      </c>
      <c r="B2230">
        <v>0</v>
      </c>
      <c r="C2230">
        <v>0</v>
      </c>
    </row>
    <row r="2231" spans="1:3" x14ac:dyDescent="0.2">
      <c r="A2231" t="s">
        <v>3332</v>
      </c>
      <c r="B2231">
        <v>0</v>
      </c>
      <c r="C2231">
        <v>0</v>
      </c>
    </row>
    <row r="2232" spans="1:3" x14ac:dyDescent="0.2">
      <c r="A2232" t="s">
        <v>3333</v>
      </c>
      <c r="B2232">
        <v>0</v>
      </c>
      <c r="C2232">
        <v>0</v>
      </c>
    </row>
    <row r="2233" spans="1:3" x14ac:dyDescent="0.2">
      <c r="A2233" t="s">
        <v>3334</v>
      </c>
      <c r="B2233">
        <v>0</v>
      </c>
      <c r="C2233">
        <v>0</v>
      </c>
    </row>
    <row r="2234" spans="1:3" x14ac:dyDescent="0.2">
      <c r="A2234" t="s">
        <v>3335</v>
      </c>
      <c r="B2234">
        <v>0</v>
      </c>
      <c r="C2234">
        <v>0</v>
      </c>
    </row>
    <row r="2235" spans="1:3" x14ac:dyDescent="0.2">
      <c r="A2235" t="s">
        <v>3336</v>
      </c>
      <c r="B2235">
        <v>0</v>
      </c>
      <c r="C2235">
        <v>0</v>
      </c>
    </row>
    <row r="2236" spans="1:3" x14ac:dyDescent="0.2">
      <c r="A2236" t="s">
        <v>3337</v>
      </c>
      <c r="B2236">
        <v>0</v>
      </c>
      <c r="C2236">
        <v>0</v>
      </c>
    </row>
    <row r="2237" spans="1:3" x14ac:dyDescent="0.2">
      <c r="A2237" t="s">
        <v>3338</v>
      </c>
      <c r="B2237">
        <v>0</v>
      </c>
      <c r="C2237">
        <v>0</v>
      </c>
    </row>
    <row r="2238" spans="1:3" x14ac:dyDescent="0.2">
      <c r="A2238" t="s">
        <v>3339</v>
      </c>
      <c r="B2238">
        <v>0</v>
      </c>
      <c r="C2238">
        <v>0</v>
      </c>
    </row>
    <row r="2239" spans="1:3" x14ac:dyDescent="0.2">
      <c r="A2239" t="s">
        <v>3340</v>
      </c>
      <c r="B2239">
        <v>0</v>
      </c>
      <c r="C2239">
        <v>2.1002882276056201</v>
      </c>
    </row>
    <row r="2240" spans="1:3" x14ac:dyDescent="0.2">
      <c r="A2240" t="s">
        <v>3341</v>
      </c>
      <c r="B2240">
        <v>0</v>
      </c>
      <c r="C2240">
        <v>2.65299565592289</v>
      </c>
    </row>
    <row r="2241" spans="1:3" x14ac:dyDescent="0.2">
      <c r="A2241" t="s">
        <v>3342</v>
      </c>
      <c r="B2241">
        <v>0</v>
      </c>
      <c r="C2241">
        <v>2.2912235210243099</v>
      </c>
    </row>
    <row r="2242" spans="1:3" x14ac:dyDescent="0.2">
      <c r="A2242" t="s">
        <v>3343</v>
      </c>
      <c r="B2242">
        <v>0</v>
      </c>
      <c r="C2242">
        <v>0</v>
      </c>
    </row>
    <row r="2243" spans="1:3" x14ac:dyDescent="0.2">
      <c r="A2243" t="s">
        <v>3344</v>
      </c>
      <c r="B2243">
        <v>0</v>
      </c>
      <c r="C2243">
        <v>2.1002882276056201</v>
      </c>
    </row>
    <row r="2244" spans="1:3" x14ac:dyDescent="0.2">
      <c r="A2244" t="s">
        <v>3345</v>
      </c>
      <c r="B2244">
        <v>0</v>
      </c>
      <c r="C2244">
        <v>2.65299565592289</v>
      </c>
    </row>
    <row r="2245" spans="1:3" x14ac:dyDescent="0.2">
      <c r="A2245" t="s">
        <v>3346</v>
      </c>
      <c r="B2245">
        <v>0</v>
      </c>
      <c r="C2245">
        <v>2.2912235210243099</v>
      </c>
    </row>
    <row r="2246" spans="1:3" x14ac:dyDescent="0.2">
      <c r="A2246" t="s">
        <v>3347</v>
      </c>
      <c r="B2246">
        <v>0</v>
      </c>
      <c r="C2246">
        <v>0</v>
      </c>
    </row>
    <row r="2247" spans="1:3" x14ac:dyDescent="0.2">
      <c r="A2247" t="s">
        <v>3348</v>
      </c>
      <c r="B2247">
        <v>0</v>
      </c>
      <c r="C2247">
        <v>2.1002882276056201</v>
      </c>
    </row>
    <row r="2248" spans="1:3" x14ac:dyDescent="0.2">
      <c r="A2248" t="s">
        <v>3349</v>
      </c>
      <c r="B2248">
        <v>0</v>
      </c>
      <c r="C2248">
        <v>2.6529956559228798</v>
      </c>
    </row>
    <row r="2249" spans="1:3" x14ac:dyDescent="0.2">
      <c r="A2249" t="s">
        <v>3350</v>
      </c>
      <c r="B2249">
        <v>0</v>
      </c>
      <c r="C2249">
        <v>2.2912235210243201</v>
      </c>
    </row>
    <row r="2250" spans="1:3" x14ac:dyDescent="0.2">
      <c r="A2250" t="s">
        <v>3351</v>
      </c>
      <c r="B2250">
        <v>0</v>
      </c>
      <c r="C2250">
        <v>2.80038430347417</v>
      </c>
    </row>
    <row r="2251" spans="1:3" x14ac:dyDescent="0.2">
      <c r="A2251" t="s">
        <v>3352</v>
      </c>
      <c r="B2251">
        <v>0</v>
      </c>
      <c r="C2251">
        <v>0</v>
      </c>
    </row>
    <row r="2252" spans="1:3" x14ac:dyDescent="0.2">
      <c r="A2252" t="s">
        <v>3353</v>
      </c>
      <c r="B2252">
        <v>-2.1002882276056201</v>
      </c>
      <c r="C2252">
        <v>0</v>
      </c>
    </row>
    <row r="2253" spans="1:3" x14ac:dyDescent="0.2">
      <c r="A2253" t="s">
        <v>3354</v>
      </c>
      <c r="B2253">
        <v>-2.65299565592289</v>
      </c>
      <c r="C2253">
        <v>0</v>
      </c>
    </row>
    <row r="2254" spans="1:3" x14ac:dyDescent="0.2">
      <c r="A2254" t="s">
        <v>3355</v>
      </c>
      <c r="B2254">
        <v>-2.2912235210243099</v>
      </c>
      <c r="C2254">
        <v>0</v>
      </c>
    </row>
    <row r="2255" spans="1:3" x14ac:dyDescent="0.2">
      <c r="A2255" t="s">
        <v>3356</v>
      </c>
      <c r="B2255">
        <v>0</v>
      </c>
      <c r="C2255">
        <v>4.2005764552112304</v>
      </c>
    </row>
    <row r="2256" spans="1:3" x14ac:dyDescent="0.2">
      <c r="A2256" t="s">
        <v>3357</v>
      </c>
      <c r="B2256">
        <v>-4.2005764552112597</v>
      </c>
      <c r="C2256">
        <v>0</v>
      </c>
    </row>
    <row r="2257" spans="1:3" x14ac:dyDescent="0.2">
      <c r="A2257" t="s">
        <v>3358</v>
      </c>
      <c r="B2257">
        <v>0</v>
      </c>
      <c r="C2257">
        <v>1.9783476172413501</v>
      </c>
    </row>
    <row r="2258" spans="1:3" x14ac:dyDescent="0.2">
      <c r="A2258" t="s">
        <v>3359</v>
      </c>
      <c r="B2258">
        <v>0</v>
      </c>
      <c r="C2258">
        <v>0</v>
      </c>
    </row>
    <row r="2259" spans="1:3" x14ac:dyDescent="0.2">
      <c r="A2259" t="s">
        <v>3360</v>
      </c>
      <c r="B2259">
        <v>0</v>
      </c>
      <c r="C2259">
        <v>0</v>
      </c>
    </row>
    <row r="2260" spans="1:3" x14ac:dyDescent="0.2">
      <c r="A2260" t="s">
        <v>3361</v>
      </c>
      <c r="B2260">
        <v>0</v>
      </c>
      <c r="C2260">
        <v>0</v>
      </c>
    </row>
    <row r="2261" spans="1:3" x14ac:dyDescent="0.2">
      <c r="A2261" t="s">
        <v>3362</v>
      </c>
      <c r="B2261">
        <v>0</v>
      </c>
      <c r="C2261">
        <v>78.866157543806196</v>
      </c>
    </row>
    <row r="2262" spans="1:3" x14ac:dyDescent="0.2">
      <c r="A2262" t="s">
        <v>3363</v>
      </c>
      <c r="B2262">
        <v>0</v>
      </c>
      <c r="C2262">
        <v>0</v>
      </c>
    </row>
    <row r="2263" spans="1:3" x14ac:dyDescent="0.2">
      <c r="A2263" t="s">
        <v>3364</v>
      </c>
      <c r="B2263">
        <v>0</v>
      </c>
      <c r="C2263">
        <v>0</v>
      </c>
    </row>
    <row r="2264" spans="1:3" x14ac:dyDescent="0.2">
      <c r="A2264" t="s">
        <v>3365</v>
      </c>
      <c r="B2264">
        <v>0</v>
      </c>
      <c r="C2264">
        <v>0</v>
      </c>
    </row>
    <row r="2265" spans="1:3" x14ac:dyDescent="0.2">
      <c r="A2265" t="s">
        <v>3366</v>
      </c>
      <c r="B2265">
        <v>0</v>
      </c>
      <c r="C2265">
        <v>49.7273610949849</v>
      </c>
    </row>
    <row r="2266" spans="1:3" x14ac:dyDescent="0.2">
      <c r="A2266" t="s">
        <v>3367</v>
      </c>
      <c r="B2266">
        <v>0</v>
      </c>
      <c r="C2266">
        <v>12.5654312406337</v>
      </c>
    </row>
    <row r="2267" spans="1:3" x14ac:dyDescent="0.2">
      <c r="A2267" t="s">
        <v>3368</v>
      </c>
      <c r="B2267">
        <v>0</v>
      </c>
      <c r="C2267">
        <v>0</v>
      </c>
    </row>
    <row r="2268" spans="1:3" x14ac:dyDescent="0.2">
      <c r="A2268" t="s">
        <v>3369</v>
      </c>
      <c r="B2268">
        <v>0</v>
      </c>
      <c r="C2268">
        <v>0</v>
      </c>
    </row>
    <row r="2269" spans="1:3" x14ac:dyDescent="0.2">
      <c r="A2269" t="s">
        <v>3370</v>
      </c>
      <c r="B2269">
        <v>0</v>
      </c>
      <c r="C2269">
        <v>0</v>
      </c>
    </row>
    <row r="2270" spans="1:3" x14ac:dyDescent="0.2">
      <c r="A2270" t="s">
        <v>3371</v>
      </c>
      <c r="B2270">
        <v>0</v>
      </c>
      <c r="C2270">
        <v>0</v>
      </c>
    </row>
    <row r="2271" spans="1:3" x14ac:dyDescent="0.2">
      <c r="A2271" t="s">
        <v>3372</v>
      </c>
      <c r="B2271">
        <v>0</v>
      </c>
      <c r="C2271">
        <v>0</v>
      </c>
    </row>
    <row r="2272" spans="1:3" x14ac:dyDescent="0.2">
      <c r="A2272" t="s">
        <v>3373</v>
      </c>
      <c r="B2272">
        <v>0</v>
      </c>
      <c r="C2272">
        <v>0</v>
      </c>
    </row>
    <row r="2273" spans="1:3" x14ac:dyDescent="0.2">
      <c r="A2273" t="s">
        <v>3374</v>
      </c>
      <c r="B2273">
        <v>0</v>
      </c>
      <c r="C2273">
        <v>0</v>
      </c>
    </row>
    <row r="2274" spans="1:3" x14ac:dyDescent="0.2">
      <c r="A2274" t="s">
        <v>3375</v>
      </c>
      <c r="B2274">
        <v>0</v>
      </c>
      <c r="C2274">
        <v>23.458947863595</v>
      </c>
    </row>
    <row r="2275" spans="1:3" x14ac:dyDescent="0.2">
      <c r="A2275" t="s">
        <v>3376</v>
      </c>
      <c r="B2275">
        <v>0</v>
      </c>
      <c r="C2275">
        <v>23.458947863595</v>
      </c>
    </row>
    <row r="2276" spans="1:3" x14ac:dyDescent="0.2">
      <c r="A2276" t="s">
        <v>3377</v>
      </c>
      <c r="B2276">
        <v>-23.4589478635937</v>
      </c>
      <c r="C2276">
        <v>0</v>
      </c>
    </row>
    <row r="2277" spans="1:3" x14ac:dyDescent="0.2">
      <c r="A2277" t="s">
        <v>3378</v>
      </c>
      <c r="B2277">
        <v>0</v>
      </c>
      <c r="C2277">
        <v>0</v>
      </c>
    </row>
    <row r="2278" spans="1:3" x14ac:dyDescent="0.2">
      <c r="A2278" t="s">
        <v>3379</v>
      </c>
      <c r="B2278">
        <v>0</v>
      </c>
      <c r="C2278">
        <v>2.1916051070667302</v>
      </c>
    </row>
    <row r="2279" spans="1:3" x14ac:dyDescent="0.2">
      <c r="A2279" t="s">
        <v>3380</v>
      </c>
      <c r="B2279">
        <v>0</v>
      </c>
      <c r="C2279">
        <v>2.1916051070667302</v>
      </c>
    </row>
    <row r="2280" spans="1:3" x14ac:dyDescent="0.2">
      <c r="A2280" t="s">
        <v>3381</v>
      </c>
      <c r="B2280">
        <v>0</v>
      </c>
      <c r="C2280">
        <v>2.1916051070667302</v>
      </c>
    </row>
    <row r="2281" spans="1:3" x14ac:dyDescent="0.2">
      <c r="A2281" t="s">
        <v>3382</v>
      </c>
      <c r="B2281">
        <v>0</v>
      </c>
      <c r="C2281">
        <v>2.1916051070667302</v>
      </c>
    </row>
    <row r="2282" spans="1:3" x14ac:dyDescent="0.2">
      <c r="A2282" t="s">
        <v>3383</v>
      </c>
      <c r="B2282">
        <v>0</v>
      </c>
      <c r="C2282">
        <v>0</v>
      </c>
    </row>
    <row r="2283" spans="1:3" x14ac:dyDescent="0.2">
      <c r="A2283" t="s">
        <v>3384</v>
      </c>
      <c r="B2283">
        <v>0</v>
      </c>
      <c r="C2283">
        <v>2.1916051070667302</v>
      </c>
    </row>
    <row r="2284" spans="1:3" x14ac:dyDescent="0.2">
      <c r="A2284" t="s">
        <v>3385</v>
      </c>
      <c r="B2284">
        <v>0</v>
      </c>
      <c r="C2284">
        <v>2.1916051070667302</v>
      </c>
    </row>
    <row r="2285" spans="1:3" x14ac:dyDescent="0.2">
      <c r="A2285" t="s">
        <v>3386</v>
      </c>
      <c r="B2285">
        <v>0</v>
      </c>
      <c r="C2285">
        <v>2.1916051070667302</v>
      </c>
    </row>
    <row r="2286" spans="1:3" x14ac:dyDescent="0.2">
      <c r="A2286" t="s">
        <v>3387</v>
      </c>
      <c r="B2286">
        <v>0</v>
      </c>
      <c r="C2286">
        <v>2.1916051070667302</v>
      </c>
    </row>
    <row r="2287" spans="1:3" x14ac:dyDescent="0.2">
      <c r="A2287" t="s">
        <v>3388</v>
      </c>
      <c r="B2287">
        <v>0</v>
      </c>
      <c r="C2287">
        <v>0</v>
      </c>
    </row>
    <row r="2288" spans="1:3" x14ac:dyDescent="0.2">
      <c r="A2288" t="s">
        <v>3389</v>
      </c>
      <c r="B2288">
        <v>0</v>
      </c>
      <c r="C2288">
        <v>2.1916051070667302</v>
      </c>
    </row>
    <row r="2289" spans="1:3" x14ac:dyDescent="0.2">
      <c r="A2289" t="s">
        <v>3390</v>
      </c>
      <c r="B2289">
        <v>0</v>
      </c>
      <c r="C2289">
        <v>2.1916051070667302</v>
      </c>
    </row>
    <row r="2290" spans="1:3" x14ac:dyDescent="0.2">
      <c r="A2290" t="s">
        <v>3391</v>
      </c>
      <c r="B2290">
        <v>0</v>
      </c>
      <c r="C2290">
        <v>2.1916051070667302</v>
      </c>
    </row>
    <row r="2291" spans="1:3" x14ac:dyDescent="0.2">
      <c r="A2291" t="s">
        <v>3392</v>
      </c>
      <c r="B2291">
        <v>0</v>
      </c>
      <c r="C2291">
        <v>2.1916051070667302</v>
      </c>
    </row>
    <row r="2292" spans="1:3" x14ac:dyDescent="0.2">
      <c r="A2292" t="s">
        <v>3393</v>
      </c>
      <c r="B2292">
        <v>0</v>
      </c>
      <c r="C2292">
        <v>2.1916051070667302</v>
      </c>
    </row>
    <row r="2293" spans="1:3" x14ac:dyDescent="0.2">
      <c r="A2293" t="s">
        <v>3394</v>
      </c>
      <c r="B2293">
        <v>0</v>
      </c>
      <c r="C2293">
        <v>2.1916051070667302</v>
      </c>
    </row>
    <row r="2294" spans="1:3" x14ac:dyDescent="0.2">
      <c r="A2294" t="s">
        <v>3395</v>
      </c>
      <c r="B2294">
        <v>0</v>
      </c>
      <c r="C2294">
        <v>2.1916051070667302</v>
      </c>
    </row>
    <row r="2295" spans="1:3" x14ac:dyDescent="0.2">
      <c r="A2295" t="s">
        <v>3396</v>
      </c>
      <c r="B2295">
        <v>0</v>
      </c>
      <c r="C2295">
        <v>2.1916051070667302</v>
      </c>
    </row>
    <row r="2296" spans="1:3" x14ac:dyDescent="0.2">
      <c r="A2296" t="s">
        <v>3397</v>
      </c>
      <c r="B2296">
        <v>0</v>
      </c>
      <c r="C2296">
        <v>0</v>
      </c>
    </row>
    <row r="2297" spans="1:3" x14ac:dyDescent="0.2">
      <c r="A2297" t="s">
        <v>3398</v>
      </c>
      <c r="B2297">
        <v>0</v>
      </c>
      <c r="C2297">
        <v>2.1916051070667302</v>
      </c>
    </row>
    <row r="2298" spans="1:3" x14ac:dyDescent="0.2">
      <c r="A2298" t="s">
        <v>3399</v>
      </c>
      <c r="B2298">
        <v>0</v>
      </c>
      <c r="C2298">
        <v>2.1916051070667302</v>
      </c>
    </row>
    <row r="2299" spans="1:3" x14ac:dyDescent="0.2">
      <c r="A2299" t="s">
        <v>3400</v>
      </c>
      <c r="B2299">
        <v>0</v>
      </c>
      <c r="C2299">
        <v>2.1916051070667302</v>
      </c>
    </row>
    <row r="2300" spans="1:3" x14ac:dyDescent="0.2">
      <c r="A2300" t="s">
        <v>3401</v>
      </c>
      <c r="B2300">
        <v>0</v>
      </c>
      <c r="C2300">
        <v>0</v>
      </c>
    </row>
    <row r="2301" spans="1:3" x14ac:dyDescent="0.2">
      <c r="A2301" t="s">
        <v>3402</v>
      </c>
      <c r="B2301">
        <v>0</v>
      </c>
      <c r="C2301">
        <v>2.1002882276056098</v>
      </c>
    </row>
    <row r="2302" spans="1:3" x14ac:dyDescent="0.2">
      <c r="A2302" t="s">
        <v>3403</v>
      </c>
      <c r="B2302">
        <v>0</v>
      </c>
      <c r="C2302">
        <v>2.1002882276056098</v>
      </c>
    </row>
    <row r="2303" spans="1:3" x14ac:dyDescent="0.2">
      <c r="A2303" t="s">
        <v>3404</v>
      </c>
      <c r="B2303">
        <v>0</v>
      </c>
      <c r="C2303">
        <v>2.1002882276056098</v>
      </c>
    </row>
    <row r="2304" spans="1:3" x14ac:dyDescent="0.2">
      <c r="A2304" t="s">
        <v>3405</v>
      </c>
      <c r="B2304">
        <v>0</v>
      </c>
      <c r="C2304">
        <v>2.1002882276056098</v>
      </c>
    </row>
    <row r="2305" spans="1:3" x14ac:dyDescent="0.2">
      <c r="A2305" t="s">
        <v>3406</v>
      </c>
      <c r="B2305">
        <v>0</v>
      </c>
      <c r="C2305">
        <v>0</v>
      </c>
    </row>
    <row r="2306" spans="1:3" x14ac:dyDescent="0.2">
      <c r="A2306" t="s">
        <v>3407</v>
      </c>
      <c r="B2306">
        <v>0</v>
      </c>
      <c r="C2306">
        <v>2.1002882276056098</v>
      </c>
    </row>
    <row r="2307" spans="1:3" x14ac:dyDescent="0.2">
      <c r="A2307" t="s">
        <v>3408</v>
      </c>
      <c r="B2307">
        <v>0</v>
      </c>
      <c r="C2307">
        <v>2.1002882276056098</v>
      </c>
    </row>
    <row r="2308" spans="1:3" x14ac:dyDescent="0.2">
      <c r="A2308" t="s">
        <v>3409</v>
      </c>
      <c r="B2308">
        <v>0</v>
      </c>
      <c r="C2308">
        <v>2.1002882276056098</v>
      </c>
    </row>
    <row r="2309" spans="1:3" x14ac:dyDescent="0.2">
      <c r="A2309" t="s">
        <v>3410</v>
      </c>
      <c r="B2309">
        <v>0</v>
      </c>
      <c r="C2309">
        <v>2.1002882276056098</v>
      </c>
    </row>
    <row r="2310" spans="1:3" x14ac:dyDescent="0.2">
      <c r="A2310" t="s">
        <v>3411</v>
      </c>
      <c r="B2310">
        <v>0</v>
      </c>
      <c r="C2310">
        <v>0</v>
      </c>
    </row>
    <row r="2311" spans="1:3" x14ac:dyDescent="0.2">
      <c r="A2311" t="s">
        <v>3412</v>
      </c>
      <c r="B2311">
        <v>0</v>
      </c>
      <c r="C2311">
        <v>2.1002882276056098</v>
      </c>
    </row>
    <row r="2312" spans="1:3" x14ac:dyDescent="0.2">
      <c r="A2312" t="s">
        <v>3413</v>
      </c>
      <c r="B2312">
        <v>0</v>
      </c>
      <c r="C2312">
        <v>2.1002882276056098</v>
      </c>
    </row>
    <row r="2313" spans="1:3" x14ac:dyDescent="0.2">
      <c r="A2313" t="s">
        <v>3414</v>
      </c>
      <c r="B2313">
        <v>0</v>
      </c>
      <c r="C2313">
        <v>2.1002882276056098</v>
      </c>
    </row>
    <row r="2314" spans="1:3" x14ac:dyDescent="0.2">
      <c r="A2314" t="s">
        <v>3415</v>
      </c>
      <c r="B2314">
        <v>0</v>
      </c>
      <c r="C2314">
        <v>2.1002882276056098</v>
      </c>
    </row>
    <row r="2315" spans="1:3" x14ac:dyDescent="0.2">
      <c r="A2315" t="s">
        <v>3416</v>
      </c>
      <c r="B2315">
        <v>0</v>
      </c>
      <c r="C2315">
        <v>2.1002882276056098</v>
      </c>
    </row>
    <row r="2316" spans="1:3" x14ac:dyDescent="0.2">
      <c r="A2316" t="s">
        <v>3417</v>
      </c>
      <c r="B2316">
        <v>0</v>
      </c>
      <c r="C2316">
        <v>2.1002882276056098</v>
      </c>
    </row>
    <row r="2317" spans="1:3" x14ac:dyDescent="0.2">
      <c r="A2317" t="s">
        <v>3418</v>
      </c>
      <c r="B2317">
        <v>0</v>
      </c>
      <c r="C2317">
        <v>2.1002882276056098</v>
      </c>
    </row>
    <row r="2318" spans="1:3" x14ac:dyDescent="0.2">
      <c r="A2318" t="s">
        <v>3419</v>
      </c>
      <c r="B2318">
        <v>0</v>
      </c>
      <c r="C2318">
        <v>2.1002882276056098</v>
      </c>
    </row>
    <row r="2319" spans="1:3" x14ac:dyDescent="0.2">
      <c r="A2319" t="s">
        <v>3420</v>
      </c>
      <c r="B2319">
        <v>0</v>
      </c>
      <c r="C2319">
        <v>0</v>
      </c>
    </row>
    <row r="2320" spans="1:3" x14ac:dyDescent="0.2">
      <c r="A2320" t="s">
        <v>3421</v>
      </c>
      <c r="B2320">
        <v>0</v>
      </c>
      <c r="C2320">
        <v>2.1002882276056098</v>
      </c>
    </row>
    <row r="2321" spans="1:3" x14ac:dyDescent="0.2">
      <c r="A2321" t="s">
        <v>3422</v>
      </c>
      <c r="B2321">
        <v>0</v>
      </c>
      <c r="C2321">
        <v>2.1002882276056098</v>
      </c>
    </row>
    <row r="2322" spans="1:3" x14ac:dyDescent="0.2">
      <c r="A2322" t="s">
        <v>3423</v>
      </c>
      <c r="B2322">
        <v>0</v>
      </c>
      <c r="C2322">
        <v>2.1002882276056098</v>
      </c>
    </row>
    <row r="2323" spans="1:3" x14ac:dyDescent="0.2">
      <c r="A2323" t="s">
        <v>3424</v>
      </c>
      <c r="B2323">
        <v>0</v>
      </c>
      <c r="C2323">
        <v>2.1002882276056098</v>
      </c>
    </row>
    <row r="2324" spans="1:3" x14ac:dyDescent="0.2">
      <c r="A2324" t="s">
        <v>3425</v>
      </c>
      <c r="B2324">
        <v>0</v>
      </c>
      <c r="C2324">
        <v>2.1002882276056098</v>
      </c>
    </row>
    <row r="2325" spans="1:3" x14ac:dyDescent="0.2">
      <c r="A2325" t="s">
        <v>3426</v>
      </c>
      <c r="B2325">
        <v>0</v>
      </c>
      <c r="C2325">
        <v>2.1002882276056098</v>
      </c>
    </row>
    <row r="2326" spans="1:3" x14ac:dyDescent="0.2">
      <c r="A2326" t="s">
        <v>3427</v>
      </c>
      <c r="B2326">
        <v>0</v>
      </c>
      <c r="C2326">
        <v>0</v>
      </c>
    </row>
    <row r="2327" spans="1:3" x14ac:dyDescent="0.2">
      <c r="A2327" t="s">
        <v>3428</v>
      </c>
      <c r="B2327">
        <v>0</v>
      </c>
      <c r="C2327">
        <v>2.1002882276056098</v>
      </c>
    </row>
    <row r="2328" spans="1:3" x14ac:dyDescent="0.2">
      <c r="A2328" t="s">
        <v>3429</v>
      </c>
      <c r="B2328">
        <v>0</v>
      </c>
      <c r="C2328">
        <v>2.1002882276056098</v>
      </c>
    </row>
    <row r="2329" spans="1:3" x14ac:dyDescent="0.2">
      <c r="A2329" t="s">
        <v>3430</v>
      </c>
      <c r="B2329">
        <v>0</v>
      </c>
      <c r="C2329">
        <v>2.1002882276056098</v>
      </c>
    </row>
    <row r="2330" spans="1:3" x14ac:dyDescent="0.2">
      <c r="A2330" t="s">
        <v>3431</v>
      </c>
      <c r="B2330">
        <v>0</v>
      </c>
      <c r="C2330">
        <v>2.1002882276056098</v>
      </c>
    </row>
    <row r="2331" spans="1:3" x14ac:dyDescent="0.2">
      <c r="A2331" t="s">
        <v>3432</v>
      </c>
      <c r="B2331">
        <v>0</v>
      </c>
      <c r="C2331">
        <v>2.1002882276056098</v>
      </c>
    </row>
    <row r="2332" spans="1:3" x14ac:dyDescent="0.2">
      <c r="A2332" t="s">
        <v>3433</v>
      </c>
      <c r="B2332">
        <v>0</v>
      </c>
      <c r="C2332">
        <v>78.866157543806196</v>
      </c>
    </row>
    <row r="2333" spans="1:3" x14ac:dyDescent="0.2">
      <c r="A2333" t="s">
        <v>3434</v>
      </c>
      <c r="B2333">
        <v>0</v>
      </c>
      <c r="C2333">
        <v>49.874081767740599</v>
      </c>
    </row>
    <row r="2334" spans="1:3" x14ac:dyDescent="0.2">
      <c r="A2334" t="s">
        <v>3435</v>
      </c>
      <c r="B2334">
        <v>0</v>
      </c>
      <c r="C2334">
        <v>0</v>
      </c>
    </row>
    <row r="2335" spans="1:3" x14ac:dyDescent="0.2">
      <c r="A2335" t="s">
        <v>3436</v>
      </c>
      <c r="B2335">
        <v>0</v>
      </c>
      <c r="C2335">
        <v>0</v>
      </c>
    </row>
    <row r="2336" spans="1:3" x14ac:dyDescent="0.2">
      <c r="A2336" t="s">
        <v>3437</v>
      </c>
      <c r="B2336">
        <v>0</v>
      </c>
      <c r="C2336">
        <v>0</v>
      </c>
    </row>
    <row r="2337" spans="1:3" x14ac:dyDescent="0.2">
      <c r="A2337" t="s">
        <v>3438</v>
      </c>
      <c r="B2337" s="2">
        <v>8.0000000000000007E-5</v>
      </c>
      <c r="C2337">
        <v>12.5655112406337</v>
      </c>
    </row>
    <row r="2338" spans="1:3" x14ac:dyDescent="0.2">
      <c r="A2338" t="s">
        <v>3439</v>
      </c>
      <c r="B2338">
        <v>0</v>
      </c>
      <c r="C2338">
        <v>37.796777288019399</v>
      </c>
    </row>
    <row r="2339" spans="1:3" x14ac:dyDescent="0.2">
      <c r="A2339" t="s">
        <v>3440</v>
      </c>
      <c r="B2339">
        <v>0</v>
      </c>
      <c r="C2339">
        <v>157.73231508761199</v>
      </c>
    </row>
    <row r="2340" spans="1:3" x14ac:dyDescent="0.2">
      <c r="A2340" t="s">
        <v>3441</v>
      </c>
      <c r="B2340">
        <v>0</v>
      </c>
      <c r="C2340">
        <v>6.0365000000000002E-2</v>
      </c>
    </row>
    <row r="2341" spans="1:3" x14ac:dyDescent="0.2">
      <c r="A2341" t="s">
        <v>3442</v>
      </c>
      <c r="B2341">
        <v>-15.7098285925859</v>
      </c>
      <c r="C2341">
        <v>0</v>
      </c>
    </row>
    <row r="2342" spans="1:3" x14ac:dyDescent="0.2">
      <c r="A2342" t="s">
        <v>3443</v>
      </c>
      <c r="B2342">
        <v>-22.763432409733799</v>
      </c>
      <c r="C2342">
        <v>9.92598895607507</v>
      </c>
    </row>
    <row r="2343" spans="1:3" x14ac:dyDescent="0.2">
      <c r="A2343" t="s">
        <v>3444</v>
      </c>
      <c r="B2343">
        <v>0</v>
      </c>
      <c r="C2343">
        <v>1.4940856480428699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2023-11-13T22:18:56Z</dcterms:created>
  <dcterms:modified xsi:type="dcterms:W3CDTF">2023-11-14T17:28:01Z</dcterms:modified>
</cp:coreProperties>
</file>