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parameterization/GAM_NGAM/"/>
    </mc:Choice>
  </mc:AlternateContent>
  <xr:revisionPtr revIDLastSave="0" documentId="13_ncr:1_{A8355B87-F953-8D4B-9EA5-918501EFCFA2}" xr6:coauthVersionLast="47" xr6:coauthVersionMax="47" xr10:uidLastSave="{00000000-0000-0000-0000-000000000000}"/>
  <bookViews>
    <workbookView xWindow="7980" yWindow="3140" windowWidth="26840" windowHeight="15940" activeTab="1" xr2:uid="{623456B6-9526-3A47-8B00-FBFDC09EAD0B}"/>
  </bookViews>
  <sheets>
    <sheet name="Sheet1" sheetId="1" r:id="rId1"/>
    <sheet name="new" sheetId="2" r:id="rId2"/>
    <sheet name="atpm par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C5" i="2"/>
  <c r="B13" i="2"/>
  <c r="B12" i="2"/>
  <c r="B11" i="2"/>
  <c r="B10" i="2"/>
  <c r="B9" i="2"/>
  <c r="B8" i="2"/>
  <c r="B7" i="2"/>
  <c r="B6" i="2"/>
  <c r="B5" i="2"/>
  <c r="B14" i="2"/>
  <c r="F2" i="1" l="1" a="1"/>
  <c r="F2" i="1" s="1"/>
  <c r="G14" i="2" s="1" a="1"/>
  <c r="G14" i="2" s="1"/>
  <c r="G4" i="2" l="1" a="1"/>
  <c r="G4" i="2" s="1"/>
  <c r="G2" i="2" a="1"/>
  <c r="G2" i="2" s="1"/>
  <c r="E5" i="2" l="1" a="1"/>
  <c r="E5" i="2" s="1"/>
  <c r="E13" i="2" a="1"/>
  <c r="E13" i="2" s="1"/>
  <c r="E12" i="2" a="1"/>
  <c r="E12" i="2" s="1"/>
  <c r="E8" i="2" a="1"/>
  <c r="E8" i="2" s="1"/>
  <c r="E11" i="2" a="1"/>
  <c r="E11" i="2" s="1"/>
  <c r="E7" i="2" a="1"/>
  <c r="E7" i="2" s="1"/>
  <c r="E10" i="2" a="1"/>
  <c r="E10" i="2" s="1"/>
  <c r="E9" i="2" a="1"/>
  <c r="E9" i="2" s="1"/>
  <c r="E6" i="2" a="1"/>
  <c r="E6" i="2" s="1"/>
  <c r="E14" i="2" a="1"/>
  <c r="E14" i="2" s="1"/>
  <c r="F13" i="2" a="1"/>
  <c r="F13" i="2" s="1"/>
  <c r="F5" i="2" a="1"/>
  <c r="F5" i="2" s="1"/>
  <c r="F6" i="2" a="1"/>
  <c r="F6" i="2" s="1"/>
  <c r="F12" i="2" a="1"/>
  <c r="F12" i="2" s="1"/>
  <c r="F10" i="2" a="1"/>
  <c r="F10" i="2" s="1"/>
  <c r="F9" i="2" a="1"/>
  <c r="F9" i="2" s="1"/>
  <c r="F8" i="2" a="1"/>
  <c r="F8" i="2" s="1"/>
  <c r="F7" i="2" a="1"/>
  <c r="F7" i="2" s="1"/>
  <c r="F11" i="2" a="1"/>
  <c r="F11" i="2" s="1"/>
  <c r="M15" i="2" a="1"/>
  <c r="M15" i="2" s="1"/>
  <c r="AH15" i="2" a="1"/>
  <c r="AH15" i="2" s="1"/>
  <c r="L15" i="2" a="1"/>
  <c r="L15" i="2" s="1"/>
  <c r="CR15" i="2" a="1"/>
  <c r="CR15" i="2" s="1"/>
  <c r="CF15" i="2" a="1"/>
  <c r="CF15" i="2" s="1"/>
  <c r="CA15" i="2" a="1"/>
  <c r="CA15" i="2" s="1"/>
  <c r="AD15" i="2" a="1"/>
  <c r="AD15" i="2" s="1"/>
  <c r="S15" i="2" a="1"/>
  <c r="S15" i="2" s="1"/>
  <c r="CB15" i="2" a="1"/>
  <c r="CB15" i="2" s="1"/>
  <c r="CN15" i="2" a="1"/>
  <c r="CN15" i="2" s="1"/>
  <c r="BV15" i="2" a="1"/>
  <c r="BV15" i="2" s="1"/>
  <c r="AJ15" i="2" a="1"/>
  <c r="AJ15" i="2" s="1"/>
  <c r="AS15" i="2" a="1"/>
  <c r="AS15" i="2" s="1"/>
  <c r="AV15" i="2" a="1"/>
  <c r="AV15" i="2" s="1"/>
  <c r="J15" i="2" a="1"/>
  <c r="J15" i="2" s="1"/>
  <c r="AF15" i="2" a="1"/>
  <c r="AF15" i="2" s="1"/>
  <c r="CO15" i="2" a="1"/>
  <c r="CO15" i="2" s="1"/>
  <c r="AR15" i="2" a="1"/>
  <c r="AR15" i="2" s="1"/>
  <c r="CQ15" i="2" a="1"/>
  <c r="CQ15" i="2" s="1"/>
  <c r="BJ15" i="2" a="1"/>
  <c r="BJ15" i="2" s="1"/>
  <c r="BL15" i="2" a="1"/>
  <c r="BL15" i="2" s="1"/>
  <c r="O15" i="2" a="1"/>
  <c r="O15" i="2" s="1"/>
  <c r="CH15" i="2" a="1"/>
  <c r="CH15" i="2" s="1"/>
  <c r="AG15" i="2" a="1"/>
  <c r="AG15" i="2" s="1"/>
  <c r="CL15" i="2" a="1"/>
  <c r="CL15" i="2" s="1"/>
  <c r="AN15" i="2" a="1"/>
  <c r="AN15" i="2" s="1"/>
  <c r="AI15" i="2" a="1"/>
  <c r="AI15" i="2" s="1"/>
  <c r="BK15" i="2" a="1"/>
  <c r="BK15" i="2" s="1"/>
  <c r="R15" i="2" a="1"/>
  <c r="R15" i="2" s="1"/>
  <c r="AB15" i="2" a="1"/>
  <c r="AB15" i="2" s="1"/>
  <c r="AC15" i="2" a="1"/>
  <c r="AC15" i="2" s="1"/>
  <c r="BE15" i="2" a="1"/>
  <c r="BE15" i="2" s="1"/>
  <c r="BS15" i="2" a="1"/>
  <c r="BS15" i="2" s="1"/>
  <c r="AZ15" i="2" a="1"/>
  <c r="AZ15" i="2" s="1"/>
  <c r="BC15" i="2" a="1"/>
  <c r="BC15" i="2" s="1"/>
  <c r="U15" i="2" a="1"/>
  <c r="U15" i="2" s="1"/>
  <c r="BF15" i="2" a="1"/>
  <c r="BF15" i="2" s="1"/>
  <c r="AP15" i="2" a="1"/>
  <c r="AP15" i="2" s="1"/>
  <c r="CS15" i="2" a="1"/>
  <c r="CS15" i="2" s="1"/>
  <c r="BG15" i="2" a="1"/>
  <c r="BG15" i="2" s="1"/>
  <c r="AO15" i="2" a="1"/>
  <c r="AO15" i="2" s="1"/>
  <c r="BB15" i="2" a="1"/>
  <c r="BB15" i="2" s="1"/>
  <c r="BD15" i="2" a="1"/>
  <c r="BD15" i="2" s="1"/>
  <c r="BR15" i="2" a="1"/>
  <c r="BR15" i="2" s="1"/>
  <c r="BP15" i="2" a="1"/>
  <c r="BP15" i="2" s="1"/>
  <c r="CP15" i="2" a="1"/>
  <c r="CP15" i="2" s="1"/>
  <c r="CK15" i="2" a="1"/>
  <c r="CK15" i="2" s="1"/>
  <c r="AM15" i="2" a="1"/>
  <c r="AM15" i="2" s="1"/>
  <c r="BN15" i="2" a="1"/>
  <c r="BN15" i="2" s="1"/>
  <c r="N15" i="2" a="1"/>
  <c r="N15" i="2" s="1"/>
  <c r="X15" i="2" a="1"/>
  <c r="X15" i="2" s="1"/>
  <c r="AA15" i="2" a="1"/>
  <c r="AA15" i="2" s="1"/>
  <c r="BY15" i="2" a="1"/>
  <c r="BY15" i="2" s="1"/>
  <c r="BO15" i="2" a="1"/>
  <c r="BO15" i="2" s="1"/>
  <c r="T15" i="2" a="1"/>
  <c r="T15" i="2" s="1"/>
  <c r="BM15" i="2" a="1"/>
  <c r="BM15" i="2" s="1"/>
  <c r="CC15" i="2" a="1"/>
  <c r="CC15" i="2" s="1"/>
  <c r="CD15" i="2" a="1"/>
  <c r="CD15" i="2" s="1"/>
  <c r="I15" i="2" a="1"/>
  <c r="I15" i="2" s="1"/>
  <c r="CU15" i="2" a="1"/>
  <c r="CU15" i="2" s="1"/>
  <c r="Z15" i="2" a="1"/>
  <c r="Z15" i="2" s="1"/>
  <c r="Y15" i="2" a="1"/>
  <c r="Y15" i="2" s="1"/>
  <c r="BW15" i="2" a="1"/>
  <c r="BW15" i="2" s="1"/>
  <c r="BH15" i="2" a="1"/>
  <c r="BH15" i="2" s="1"/>
  <c r="Q15" i="2" a="1"/>
  <c r="Q15" i="2" s="1"/>
  <c r="AY15" i="2" a="1"/>
  <c r="AY15" i="2" s="1"/>
  <c r="V15" i="2" a="1"/>
  <c r="V15" i="2" s="1"/>
  <c r="BU15" i="2" a="1"/>
  <c r="BU15" i="2" s="1"/>
  <c r="H15" i="2" a="1"/>
  <c r="H15" i="2" s="1"/>
  <c r="BI15" i="2" a="1"/>
  <c r="BI15" i="2" s="1"/>
  <c r="P15" i="2" a="1"/>
  <c r="P15" i="2" s="1"/>
  <c r="CE15" i="2" a="1"/>
  <c r="CE15" i="2" s="1"/>
  <c r="AU15" i="2" a="1"/>
  <c r="AU15" i="2" s="1"/>
  <c r="CJ15" i="2" a="1"/>
  <c r="CJ15" i="2" s="1"/>
  <c r="BX15" i="2" a="1"/>
  <c r="BX15" i="2" s="1"/>
  <c r="AL15" i="2" a="1"/>
  <c r="AL15" i="2" s="1"/>
  <c r="AX15" i="2" a="1"/>
  <c r="AX15" i="2" s="1"/>
  <c r="AW15" i="2" a="1"/>
  <c r="AW15" i="2" s="1"/>
  <c r="K15" i="2" a="1"/>
  <c r="K15" i="2" s="1"/>
  <c r="CI15" i="2" a="1"/>
  <c r="CI15" i="2" s="1"/>
  <c r="AK15" i="2" a="1"/>
  <c r="AK15" i="2" s="1"/>
  <c r="BA15" i="2" a="1"/>
  <c r="BA15" i="2" s="1"/>
  <c r="AT15" i="2" a="1"/>
  <c r="AT15" i="2" s="1"/>
  <c r="W15" i="2" a="1"/>
  <c r="W15" i="2" s="1"/>
  <c r="AE15" i="2" a="1"/>
  <c r="AE15" i="2" s="1"/>
  <c r="AQ15" i="2" a="1"/>
  <c r="AQ15" i="2" s="1"/>
  <c r="CT15" i="2" a="1"/>
  <c r="CT15" i="2" s="1"/>
  <c r="CM15" i="2" a="1"/>
  <c r="CM15" i="2" s="1"/>
  <c r="CG15" i="2" a="1"/>
  <c r="CG15" i="2" s="1"/>
  <c r="BZ15" i="2" a="1"/>
  <c r="BZ15" i="2" s="1"/>
  <c r="BQ15" i="2" a="1"/>
  <c r="BQ15" i="2" s="1"/>
  <c r="BT15" i="2" a="1"/>
  <c r="BT15" i="2" s="1"/>
  <c r="G15" i="2" l="1" a="1"/>
  <c r="G15" i="2" s="1"/>
  <c r="F14" i="2" a="1"/>
  <c r="F14" i="2" s="1"/>
  <c r="F15" i="2" l="1" a="1"/>
  <c r="F15" i="2" s="1"/>
  <c r="C14" i="2"/>
  <c r="C8" i="2" l="1"/>
  <c r="C9" i="2"/>
  <c r="C10" i="2"/>
  <c r="C13" i="2"/>
  <c r="C11" i="2"/>
  <c r="C7" i="2"/>
  <c r="C12" i="2"/>
  <c r="C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tc={0AF39C6C-3E4B-D64A-A417-ABBA9765B31E}</author>
  </authors>
  <commentList>
    <comment ref="B1" authorId="0" shapeId="0" xr:uid="{0AF39C6C-3E4B-D64A-A417-ABBA9765B31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coefficient is in mmol / gDW, which is used in the genome-scale metabolic model.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<sst xmlns="http://schemas.openxmlformats.org/spreadsheetml/2006/main" count="323" uniqueCount="171">
  <si>
    <t>Metabolite</t>
  </si>
  <si>
    <t>Coeff</t>
  </si>
  <si>
    <t>gpianchorSC_r</t>
  </si>
  <si>
    <t>G00006_c</t>
  </si>
  <si>
    <t>oglycanSC_g</t>
  </si>
  <si>
    <t>13BDglucan_c</t>
  </si>
  <si>
    <t>16BDglucan_en</t>
  </si>
  <si>
    <t>chtn_c</t>
  </si>
  <si>
    <t/>
  </si>
  <si>
    <t>atp_c</t>
  </si>
  <si>
    <t>ctp_c</t>
  </si>
  <si>
    <t>gtp_c</t>
  </si>
  <si>
    <t>utp_c</t>
  </si>
  <si>
    <t>epist_c</t>
  </si>
  <si>
    <t>tag_c</t>
  </si>
  <si>
    <t>hdca_c</t>
  </si>
  <si>
    <t>ocdca_c</t>
  </si>
  <si>
    <t>ocdcea_c</t>
  </si>
  <si>
    <t>linoea_c</t>
  </si>
  <si>
    <t>linolen_c</t>
  </si>
  <si>
    <t>docosa_c</t>
  </si>
  <si>
    <t>ttcosa_c</t>
  </si>
  <si>
    <t>pail_c</t>
  </si>
  <si>
    <t>pc_c</t>
  </si>
  <si>
    <t>pe_c</t>
  </si>
  <si>
    <t>ps_c</t>
  </si>
  <si>
    <t>ipc_g</t>
  </si>
  <si>
    <t>datp_c</t>
  </si>
  <si>
    <t>dctp_c</t>
  </si>
  <si>
    <t>dgtp_c</t>
  </si>
  <si>
    <t>dttp_c</t>
  </si>
  <si>
    <t>ca2_c</t>
  </si>
  <si>
    <t>cu2_c</t>
  </si>
  <si>
    <t>fe2_c</t>
  </si>
  <si>
    <t>k_c</t>
  </si>
  <si>
    <t>mg2_c</t>
  </si>
  <si>
    <t>mn2_c</t>
  </si>
  <si>
    <t>zn2_c</t>
  </si>
  <si>
    <t>thmpp_c</t>
  </si>
  <si>
    <t>ribflv_c</t>
  </si>
  <si>
    <t>fad_c</t>
  </si>
  <si>
    <t>nad_c</t>
  </si>
  <si>
    <t>nadp_c</t>
  </si>
  <si>
    <t>coa_c</t>
  </si>
  <si>
    <t>thf_c</t>
  </si>
  <si>
    <t>amet_c</t>
  </si>
  <si>
    <t>hemeA_c</t>
  </si>
  <si>
    <t>btn_c</t>
  </si>
  <si>
    <t>pydx5p_c</t>
  </si>
  <si>
    <t>spmd_c</t>
  </si>
  <si>
    <t>so4_c</t>
  </si>
  <si>
    <t>pi_c</t>
  </si>
  <si>
    <t>alatrna_c</t>
  </si>
  <si>
    <t>argtrna_c</t>
  </si>
  <si>
    <t>asntrna_c</t>
  </si>
  <si>
    <t>asptrna_c</t>
  </si>
  <si>
    <t>cystrna_c</t>
  </si>
  <si>
    <t>glntrna_c</t>
  </si>
  <si>
    <t>glutrna_c</t>
  </si>
  <si>
    <t>glytrna_c</t>
  </si>
  <si>
    <t>histrna_c</t>
  </si>
  <si>
    <t>iletrna_c</t>
  </si>
  <si>
    <t>leutrna_c</t>
  </si>
  <si>
    <t>lystrna_c</t>
  </si>
  <si>
    <t>mettrna_c</t>
  </si>
  <si>
    <t>phetrna_c</t>
  </si>
  <si>
    <t>protrna_c</t>
  </si>
  <si>
    <t>sertrna_c</t>
  </si>
  <si>
    <t>thrtrna_c</t>
  </si>
  <si>
    <t>trptrna_c</t>
  </si>
  <si>
    <t>tyrtrna_c</t>
  </si>
  <si>
    <t>valtrna_c</t>
  </si>
  <si>
    <t>adp_c</t>
  </si>
  <si>
    <t>h_c</t>
  </si>
  <si>
    <t>ppi_c</t>
  </si>
  <si>
    <t>trnaala_c</t>
  </si>
  <si>
    <t>trnaarg_c</t>
  </si>
  <si>
    <t>trnaasn_c</t>
  </si>
  <si>
    <t>trnaasp_c</t>
  </si>
  <si>
    <t>trnacys_c</t>
  </si>
  <si>
    <t>trnagln_c</t>
  </si>
  <si>
    <t>trnaglu_c</t>
  </si>
  <si>
    <t>trnagly_c</t>
  </si>
  <si>
    <t>trnahis_c</t>
  </si>
  <si>
    <t>trnaile_c</t>
  </si>
  <si>
    <t>trnaleu_c</t>
  </si>
  <si>
    <t>trnalys_c</t>
  </si>
  <si>
    <t>trnamet_c</t>
  </si>
  <si>
    <t>trnaphe_c</t>
  </si>
  <si>
    <t>trnapro_c</t>
  </si>
  <si>
    <t>trnaser_c</t>
  </si>
  <si>
    <t>trnathr_c</t>
  </si>
  <si>
    <t>trnatrp_c</t>
  </si>
  <si>
    <t>trnatyr_c</t>
  </si>
  <si>
    <t>trnaval_c</t>
  </si>
  <si>
    <t>h2o_c</t>
  </si>
  <si>
    <t>Lipid</t>
  </si>
  <si>
    <t>og</t>
  </si>
  <si>
    <t>Formula</t>
  </si>
  <si>
    <t>MW</t>
  </si>
  <si>
    <t>C61H116O45N4P4Acyl2</t>
  </si>
  <si>
    <t>C46H78N2O42P2Polyprenyl</t>
  </si>
  <si>
    <t>C30H50O25</t>
  </si>
  <si>
    <t>C6H10O5</t>
  </si>
  <si>
    <t>C8H13NO5</t>
  </si>
  <si>
    <t>C10H12N5O13P3</t>
  </si>
  <si>
    <t>C9H12N3O14P3</t>
  </si>
  <si>
    <t>C10H12N5O14P3</t>
  </si>
  <si>
    <t>C9H11N2O15P3</t>
  </si>
  <si>
    <t>C28H46O1</t>
  </si>
  <si>
    <t>C3H5O3Acyl3</t>
  </si>
  <si>
    <t>C16H31O2</t>
  </si>
  <si>
    <t>C18H35O2</t>
  </si>
  <si>
    <t>C18H33O2</t>
  </si>
  <si>
    <t>C18H31O2</t>
  </si>
  <si>
    <t>C18H29O2</t>
  </si>
  <si>
    <t>C22H43O2</t>
  </si>
  <si>
    <t>C24H47O2</t>
  </si>
  <si>
    <t>C9H16O11P1Acyl2</t>
  </si>
  <si>
    <t>C8H18N1O6P1Acyl2</t>
  </si>
  <si>
    <t>C5H12N1O6P1Acyl2</t>
  </si>
  <si>
    <t>C6H10N1O8P1Acyl2</t>
  </si>
  <si>
    <t>C6H10O8P1Cer</t>
  </si>
  <si>
    <t>C10H12N5O12P3</t>
  </si>
  <si>
    <t>C9H12N3O13P3</t>
  </si>
  <si>
    <t>C10H13N2O14P3</t>
  </si>
  <si>
    <t>Ca</t>
  </si>
  <si>
    <t>Cu</t>
  </si>
  <si>
    <t>Fe</t>
  </si>
  <si>
    <t>K</t>
  </si>
  <si>
    <t>Mg</t>
  </si>
  <si>
    <t>Mn</t>
  </si>
  <si>
    <t>Zn</t>
  </si>
  <si>
    <t>C12H16N4O7P2S1</t>
  </si>
  <si>
    <t>C17H19N4O6</t>
  </si>
  <si>
    <t>C27H30N9O15P2</t>
  </si>
  <si>
    <t>C21H26N7O14P2</t>
  </si>
  <si>
    <t>C21H25N7O17P3</t>
  </si>
  <si>
    <t>C21H32N7O16P3S1</t>
  </si>
  <si>
    <t>C19H21N7O6</t>
  </si>
  <si>
    <t>C15H23N6O5S</t>
  </si>
  <si>
    <t>C49H54FeN4O6</t>
  </si>
  <si>
    <t>C10H15N2O3S1</t>
  </si>
  <si>
    <t>C8H8N1O6P1</t>
  </si>
  <si>
    <t>C7H22N3</t>
  </si>
  <si>
    <t>O4S1</t>
  </si>
  <si>
    <t>H1O4P1</t>
  </si>
  <si>
    <t>C3H6NO</t>
  </si>
  <si>
    <t>C6H14N4O</t>
  </si>
  <si>
    <t>C4H7N2O2</t>
  </si>
  <si>
    <t>C4H5NO3</t>
  </si>
  <si>
    <t>C3H6NOS</t>
  </si>
  <si>
    <t>C5H9N2O2</t>
  </si>
  <si>
    <t>C5H7NO3</t>
  </si>
  <si>
    <t>C2H4NO</t>
  </si>
  <si>
    <t>C6H8N3O</t>
  </si>
  <si>
    <t>C6H12NO</t>
  </si>
  <si>
    <t>C6H14N2O</t>
  </si>
  <si>
    <t>C5H10NOS</t>
  </si>
  <si>
    <t>C9H10NO</t>
  </si>
  <si>
    <t>C5H7NO</t>
  </si>
  <si>
    <t>C3H6NO2</t>
  </si>
  <si>
    <t>C4H8NO2</t>
  </si>
  <si>
    <t>C11H11N2O</t>
  </si>
  <si>
    <t>C9H10NO2</t>
  </si>
  <si>
    <t>C5H10NO</t>
  </si>
  <si>
    <t>lipid mass</t>
  </si>
  <si>
    <t>ATPM</t>
  </si>
  <si>
    <t>total mass</t>
  </si>
  <si>
    <t>nonlipid mass</t>
  </si>
  <si>
    <t>Nonlipid mass 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</si>
</sst>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Tahoma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FFFF99"/>
        <b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2" fillId="0" borderId="0" xfId="0" applyFont="1"/>
    <xf numFmtId="2" fontId="0" fillId="2" borderId="1" xfId="0" applyNumberFormat="1" applyFill="1" applyBorder="1"/>
    <xf numFmtId="164" fontId="0" fillId="2" borderId="2" xfId="0" applyNumberFormat="1" applyFill="1" applyBorder="1"/>
    <xf numFmtId="2" fontId="0" fillId="2" borderId="3" xfId="0" applyNumberFormat="1" applyFill="1" applyBorder="1"/>
    <xf numFmtId="164" fontId="0" fillId="2" borderId="0" xfId="0" applyNumberFormat="1" applyFill="1"/>
    <xf numFmtId="2" fontId="0" fillId="2" borderId="4" xfId="0" applyNumberFormat="1" applyFill="1" applyBorder="1"/>
    <xf numFmtId="164" fontId="0" fillId="2" borderId="5" xfId="0" applyNumberFormat="1" applyFill="1" applyBorder="1"/>
    <xf numFmtId="0" fontId="0" fillId="3" borderId="1" xfId="0" applyFill="1" applyBorder="1"/>
    <xf numFmtId="164" fontId="3" fillId="3" borderId="2" xfId="1" applyNumberFormat="1" applyFill="1" applyBorder="1"/>
    <xf numFmtId="0" fontId="0" fillId="3" borderId="3" xfId="0" applyFill="1" applyBorder="1"/>
    <xf numFmtId="164" fontId="3" fillId="3" borderId="0" xfId="1" applyNumberFormat="1" applyFill="1"/>
    <xf numFmtId="0" fontId="0" fillId="3" borderId="4" xfId="0" applyFill="1" applyBorder="1"/>
    <xf numFmtId="164" fontId="3" fillId="3" borderId="5" xfId="1" applyNumberFormat="1" applyFill="1" applyBorder="1"/>
    <xf numFmtId="0" fontId="0" fillId="4" borderId="1" xfId="0" applyFill="1" applyBorder="1"/>
    <xf numFmtId="164" fontId="0" fillId="4" borderId="2" xfId="0" applyNumberFormat="1" applyFill="1" applyBorder="1"/>
    <xf numFmtId="0" fontId="0" fillId="4" borderId="3" xfId="0" applyFill="1" applyBorder="1"/>
    <xf numFmtId="164" fontId="0" fillId="4" borderId="0" xfId="0" applyNumberFormat="1" applyFill="1"/>
    <xf numFmtId="0" fontId="0" fillId="4" borderId="4" xfId="0" applyFill="1" applyBorder="1"/>
    <xf numFmtId="164" fontId="0" fillId="4" borderId="5" xfId="0" applyNumberFormat="1" applyFill="1" applyBorder="1"/>
    <xf numFmtId="0" fontId="0" fillId="5" borderId="0" xfId="0" applyFill="1"/>
    <xf numFmtId="164" fontId="0" fillId="5" borderId="1" xfId="0" applyNumberFormat="1" applyFill="1" applyBorder="1"/>
    <xf numFmtId="164" fontId="0" fillId="5" borderId="3" xfId="0" applyNumberFormat="1" applyFill="1" applyBorder="1"/>
    <xf numFmtId="164" fontId="0" fillId="5" borderId="4" xfId="0" applyNumberFormat="1" applyFill="1" applyBorder="1"/>
    <xf numFmtId="0" fontId="0" fillId="6" borderId="1" xfId="0" applyFill="1" applyBorder="1"/>
    <xf numFmtId="164" fontId="0" fillId="6" borderId="2" xfId="0" applyNumberFormat="1" applyFill="1" applyBorder="1"/>
    <xf numFmtId="0" fontId="0" fillId="6" borderId="3" xfId="0" applyFill="1" applyBorder="1"/>
    <xf numFmtId="164" fontId="0" fillId="6" borderId="0" xfId="0" applyNumberFormat="1" applyFill="1"/>
    <xf numFmtId="0" fontId="0" fillId="6" borderId="4" xfId="0" applyFill="1" applyBorder="1"/>
    <xf numFmtId="164" fontId="0" fillId="6" borderId="5" xfId="0" applyNumberFormat="1" applyFill="1" applyBorder="1"/>
    <xf numFmtId="0" fontId="0" fillId="7" borderId="1" xfId="0" applyFill="1" applyBorder="1"/>
    <xf numFmtId="164" fontId="0" fillId="7" borderId="2" xfId="0" applyNumberFormat="1" applyFill="1" applyBorder="1"/>
    <xf numFmtId="0" fontId="0" fillId="7" borderId="3" xfId="0" applyFill="1" applyBorder="1"/>
    <xf numFmtId="164" fontId="0" fillId="7" borderId="0" xfId="0" applyNumberFormat="1" applyFill="1"/>
    <xf numFmtId="0" fontId="0" fillId="7" borderId="4" xfId="0" applyFill="1" applyBorder="1"/>
    <xf numFmtId="164" fontId="0" fillId="7" borderId="5" xfId="0" applyNumberFormat="1" applyFill="1" applyBorder="1"/>
    <xf numFmtId="165" fontId="0" fillId="8" borderId="6" xfId="0" applyNumberFormat="1" applyFill="1" applyBorder="1"/>
    <xf numFmtId="164" fontId="0" fillId="8" borderId="7" xfId="0" applyNumberFormat="1" applyFill="1" applyBorder="1"/>
    <xf numFmtId="165" fontId="0" fillId="9" borderId="6" xfId="0" applyNumberFormat="1" applyFill="1" applyBorder="1"/>
    <xf numFmtId="164" fontId="0" fillId="9" borderId="7" xfId="0" applyNumberFormat="1" applyFill="1" applyBorder="1"/>
    <xf numFmtId="0" fontId="3" fillId="10" borderId="1" xfId="1" applyFill="1" applyBorder="1"/>
    <xf numFmtId="0" fontId="3" fillId="10" borderId="2" xfId="1" applyFill="1" applyBorder="1"/>
    <xf numFmtId="0" fontId="3" fillId="10" borderId="3" xfId="1" applyFill="1" applyBorder="1"/>
    <xf numFmtId="0" fontId="3" fillId="10" borderId="0" xfId="1" applyFill="1"/>
    <xf numFmtId="0" fontId="3" fillId="10" borderId="4" xfId="1" applyFill="1" applyBorder="1"/>
    <xf numFmtId="0" fontId="3" fillId="10" borderId="5" xfId="1" applyFill="1" applyBorder="1"/>
    <xf numFmtId="0" fontId="5" fillId="0" borderId="0" xfId="0" applyFont="1"/>
    <xf numFmtId="11" fontId="5" fillId="0" borderId="0" xfId="0" applyNumberFormat="1" applyFont="1"/>
    <xf numFmtId="2" fontId="0" fillId="2" borderId="2" xfId="0" applyNumberFormat="1" applyFill="1" applyBorder="1"/>
    <xf numFmtId="2" fontId="0" fillId="2" borderId="8" xfId="0" applyNumberFormat="1" applyFill="1" applyBorder="1"/>
    <xf numFmtId="2" fontId="0" fillId="2" borderId="0" xfId="0" applyNumberFormat="1" applyFill="1"/>
    <xf numFmtId="2" fontId="0" fillId="2" borderId="9" xfId="0" applyNumberFormat="1" applyFill="1" applyBorder="1"/>
    <xf numFmtId="2" fontId="0" fillId="2" borderId="5" xfId="0" applyNumberFormat="1" applyFill="1" applyBorder="1"/>
    <xf numFmtId="2" fontId="0" fillId="2" borderId="10" xfId="0" applyNumberFormat="1" applyFill="1" applyBorder="1"/>
    <xf numFmtId="0" fontId="0" fillId="3" borderId="2" xfId="0" applyFill="1" applyBorder="1"/>
    <xf numFmtId="2" fontId="0" fillId="3" borderId="8" xfId="0" applyNumberFormat="1" applyFill="1" applyBorder="1"/>
    <xf numFmtId="0" fontId="0" fillId="3" borderId="0" xfId="0" applyFill="1"/>
    <xf numFmtId="2" fontId="0" fillId="3" borderId="9" xfId="0" applyNumberFormat="1" applyFill="1" applyBorder="1"/>
    <xf numFmtId="0" fontId="0" fillId="3" borderId="5" xfId="0" applyFill="1" applyBorder="1"/>
    <xf numFmtId="2" fontId="0" fillId="3" borderId="10" xfId="0" applyNumberFormat="1" applyFill="1" applyBorder="1"/>
    <xf numFmtId="0" fontId="0" fillId="4" borderId="2" xfId="0" applyFill="1" applyBorder="1"/>
    <xf numFmtId="2" fontId="0" fillId="4" borderId="8" xfId="0" applyNumberFormat="1" applyFill="1" applyBorder="1"/>
    <xf numFmtId="0" fontId="0" fillId="4" borderId="0" xfId="0" applyFill="1"/>
    <xf numFmtId="2" fontId="0" fillId="4" borderId="9" xfId="0" applyNumberFormat="1" applyFill="1" applyBorder="1"/>
    <xf numFmtId="0" fontId="0" fillId="4" borderId="5" xfId="0" applyFill="1" applyBorder="1"/>
    <xf numFmtId="2" fontId="0" fillId="4" borderId="10" xfId="0" applyNumberFormat="1" applyFill="1" applyBorder="1"/>
    <xf numFmtId="0" fontId="0" fillId="5" borderId="8" xfId="0" applyFill="1" applyBorder="1"/>
    <xf numFmtId="2" fontId="0" fillId="5" borderId="0" xfId="0" applyNumberFormat="1" applyFill="1"/>
    <xf numFmtId="0" fontId="0" fillId="5" borderId="9" xfId="0" applyFill="1" applyBorder="1"/>
    <xf numFmtId="0" fontId="0" fillId="5" borderId="10" xfId="0" applyFill="1" applyBorder="1"/>
    <xf numFmtId="0" fontId="0" fillId="6" borderId="2" xfId="0" applyFill="1" applyBorder="1"/>
    <xf numFmtId="2" fontId="0" fillId="6" borderId="8" xfId="0" applyNumberFormat="1" applyFill="1" applyBorder="1"/>
    <xf numFmtId="0" fontId="0" fillId="6" borderId="0" xfId="0" applyFill="1"/>
    <xf numFmtId="2" fontId="0" fillId="6" borderId="9" xfId="0" applyNumberFormat="1" applyFill="1" applyBorder="1"/>
    <xf numFmtId="0" fontId="0" fillId="6" borderId="5" xfId="0" applyFill="1" applyBorder="1"/>
    <xf numFmtId="2" fontId="0" fillId="6" borderId="10" xfId="0" applyNumberFormat="1" applyFill="1" applyBorder="1"/>
    <xf numFmtId="0" fontId="0" fillId="7" borderId="2" xfId="0" applyFill="1" applyBorder="1"/>
    <xf numFmtId="2" fontId="0" fillId="7" borderId="8" xfId="0" applyNumberFormat="1" applyFill="1" applyBorder="1"/>
    <xf numFmtId="0" fontId="0" fillId="7" borderId="0" xfId="0" applyFill="1"/>
    <xf numFmtId="2" fontId="0" fillId="7" borderId="9" xfId="0" applyNumberFormat="1" applyFill="1" applyBorder="1"/>
    <xf numFmtId="0" fontId="0" fillId="7" borderId="5" xfId="0" applyFill="1" applyBorder="1"/>
    <xf numFmtId="2" fontId="0" fillId="7" borderId="10" xfId="0" applyNumberFormat="1" applyFill="1" applyBorder="1"/>
    <xf numFmtId="165" fontId="0" fillId="8" borderId="7" xfId="0" applyNumberFormat="1" applyFill="1" applyBorder="1"/>
    <xf numFmtId="165" fontId="0" fillId="8" borderId="11" xfId="0" applyNumberFormat="1" applyFill="1" applyBorder="1"/>
    <xf numFmtId="165" fontId="0" fillId="9" borderId="7" xfId="0" applyNumberFormat="1" applyFill="1" applyBorder="1"/>
    <xf numFmtId="165" fontId="0" fillId="9" borderId="11" xfId="0" applyNumberFormat="1" applyFill="1" applyBorder="1"/>
    <xf numFmtId="0" fontId="3" fillId="10" borderId="8" xfId="1" applyFill="1" applyBorder="1"/>
    <xf numFmtId="0" fontId="3" fillId="10" borderId="9" xfId="1" applyFill="1" applyBorder="1"/>
    <xf numFmtId="0" fontId="3" fillId="10" borderId="10" xfId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7" fillId="3" borderId="1" xfId="0" applyFont="1" applyFill="1" applyBorder="1"/>
    <xf numFmtId="164" fontId="3" fillId="3" borderId="2" xfId="0" applyNumberFormat="1" applyFont="1" applyFill="1" applyBorder="1"/>
    <xf numFmtId="0" fontId="7" fillId="3" borderId="2" xfId="0" applyFont="1" applyFill="1" applyBorder="1"/>
    <xf numFmtId="2" fontId="7" fillId="3" borderId="8" xfId="0" applyNumberFormat="1" applyFont="1" applyFill="1" applyBorder="1"/>
  </cellXfs>
  <cellStyles count="2">
    <cellStyle name="Normal" xfId="0" builtinId="0"/>
    <cellStyle name="Normal 3" xfId="1" xr:uid="{629599C5-8D0A-6843-AA1B-AD270D401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DED29BA4-E855-0540-8F46-2C5F8AA698D2}" userId="S::ejm6426@psu.edu::459e8eda-b576-4c3c-9900-d76ade15b4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07T20:05:45.31" personId="{DED29BA4-E855-0540-8F46-2C5F8AA698D2}" id="{0AF39C6C-3E4B-D64A-A417-ABBA9765B31E}">
    <text>The coefficient is in mmol / gDW, which is used in the genome-scale metabolic model.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D63B-0C9C-FE40-B804-938F9020E0BD}">
  <dimension ref="A1:O103"/>
  <sheetViews>
    <sheetView topLeftCell="A12" workbookViewId="0">
      <selection activeCell="D12" sqref="D12:D15"/>
    </sheetView>
  </sheetViews>
  <sheetFormatPr baseColWidth="10" defaultRowHeight="16" x14ac:dyDescent="0.2"/>
  <sheetData>
    <row r="1" spans="1:15" ht="17" thickBot="1" x14ac:dyDescent="0.25">
      <c r="A1" s="1" t="s">
        <v>0</v>
      </c>
      <c r="B1" s="1" t="s">
        <v>1</v>
      </c>
      <c r="C1" s="1" t="s">
        <v>98</v>
      </c>
      <c r="D1" s="1" t="s">
        <v>99</v>
      </c>
      <c r="I1" s="46"/>
      <c r="J1" s="46"/>
      <c r="K1" s="46"/>
      <c r="L1" s="46"/>
      <c r="M1" s="46"/>
      <c r="N1" s="46"/>
      <c r="O1" s="46"/>
    </row>
    <row r="2" spans="1:15" x14ac:dyDescent="0.2">
      <c r="A2" s="2" t="s">
        <v>2</v>
      </c>
      <c r="B2" s="3">
        <v>-2.5637757418382097E-2</v>
      </c>
      <c r="C2" s="48" t="s">
        <v>100</v>
      </c>
      <c r="D2" s="49">
        <v>2280.41334042176</v>
      </c>
      <c r="F2" t="str" cm="1">
        <f t="array" ref="F2:J70">_xlfn._xlws.SORT(_xlfn._xlws.FILTER(A:E,(A:A&lt;&gt;"")*(A:A&lt;&gt;"Metabolite")))</f>
        <v>13BDglucan_c</v>
      </c>
      <c r="G2">
        <v>-1.5107745376398221</v>
      </c>
      <c r="H2" t="str">
        <v>C6H10O5</v>
      </c>
      <c r="I2">
        <v>162.14060000000001</v>
      </c>
      <c r="J2">
        <v>0</v>
      </c>
    </row>
    <row r="3" spans="1:15" x14ac:dyDescent="0.2">
      <c r="A3" s="4" t="s">
        <v>3</v>
      </c>
      <c r="B3" s="5">
        <v>-2.3395264774688191E-2</v>
      </c>
      <c r="C3" s="50" t="s">
        <v>101</v>
      </c>
      <c r="D3" s="51">
        <v>2619.1368040000002</v>
      </c>
      <c r="F3" t="str">
        <v>16BDglucan_en</v>
      </c>
      <c r="G3">
        <v>-0.39757312042512427</v>
      </c>
      <c r="H3" t="str">
        <v>C6H10O5</v>
      </c>
      <c r="I3">
        <v>162.14060000000001</v>
      </c>
      <c r="J3">
        <v>0</v>
      </c>
    </row>
    <row r="4" spans="1:15" x14ac:dyDescent="0.2">
      <c r="A4" s="4" t="s">
        <v>4</v>
      </c>
      <c r="B4" s="5">
        <v>-7.2115907440675947E-2</v>
      </c>
      <c r="C4" s="50" t="s">
        <v>102</v>
      </c>
      <c r="D4" s="51">
        <v>810.70299999999997</v>
      </c>
      <c r="F4" t="str">
        <v>alatrna_c</v>
      </c>
      <c r="G4">
        <v>-0.12636404825007122</v>
      </c>
      <c r="H4" t="str">
        <v>C3H6NO</v>
      </c>
      <c r="I4">
        <v>72.085840000000005</v>
      </c>
      <c r="J4">
        <v>0</v>
      </c>
    </row>
    <row r="5" spans="1:15" x14ac:dyDescent="0.2">
      <c r="A5" s="4" t="s">
        <v>5</v>
      </c>
      <c r="B5" s="5">
        <v>-1.5107745376398221</v>
      </c>
      <c r="C5" s="50" t="s">
        <v>103</v>
      </c>
      <c r="D5" s="51">
        <v>162.14060000000001</v>
      </c>
      <c r="F5" t="str">
        <v>amet_c</v>
      </c>
      <c r="G5">
        <v>-1.5090798409784036E-4</v>
      </c>
      <c r="H5" t="str">
        <v>C15H23N6O5S</v>
      </c>
      <c r="I5">
        <v>399.44531999999998</v>
      </c>
      <c r="J5">
        <v>0</v>
      </c>
    </row>
    <row r="6" spans="1:15" x14ac:dyDescent="0.2">
      <c r="A6" s="4" t="s">
        <v>6</v>
      </c>
      <c r="B6" s="5">
        <v>-0.39757312042512427</v>
      </c>
      <c r="C6" s="50" t="s">
        <v>103</v>
      </c>
      <c r="D6" s="51">
        <v>162.14060000000001</v>
      </c>
      <c r="F6" t="str">
        <v>argtrna_c</v>
      </c>
      <c r="G6">
        <v>-4.9924814290994705E-2</v>
      </c>
      <c r="H6" t="str">
        <v>C6H14N4O</v>
      </c>
      <c r="I6">
        <v>158.20156</v>
      </c>
      <c r="J6">
        <v>0</v>
      </c>
    </row>
    <row r="7" spans="1:15" ht="17" thickBot="1" x14ac:dyDescent="0.25">
      <c r="A7" s="6" t="s">
        <v>7</v>
      </c>
      <c r="B7" s="7">
        <v>-3.5718410756117834E-2</v>
      </c>
      <c r="C7" s="52" t="s">
        <v>104</v>
      </c>
      <c r="D7" s="53">
        <v>203.19252</v>
      </c>
      <c r="F7" t="str">
        <v>asntrna_c</v>
      </c>
      <c r="G7">
        <v>-6.0013222840517688E-2</v>
      </c>
      <c r="H7" t="str">
        <v>C4H7N2O2</v>
      </c>
      <c r="I7">
        <v>115.11058</v>
      </c>
      <c r="J7">
        <v>0</v>
      </c>
    </row>
    <row r="8" spans="1:15" x14ac:dyDescent="0.2">
      <c r="B8" t="s">
        <v>8</v>
      </c>
      <c r="F8" t="str">
        <v>asptrna_c</v>
      </c>
      <c r="G8">
        <v>-6.0013222840517688E-2</v>
      </c>
      <c r="H8" t="str">
        <v>C4H5NO3</v>
      </c>
      <c r="I8">
        <v>115.0874</v>
      </c>
      <c r="J8">
        <v>0</v>
      </c>
    </row>
    <row r="9" spans="1:15" x14ac:dyDescent="0.2">
      <c r="B9" t="s">
        <v>8</v>
      </c>
      <c r="F9" t="str">
        <v>atp_c</v>
      </c>
      <c r="G9">
        <v>-6.0977765599084022E-2</v>
      </c>
      <c r="H9" t="str">
        <v>C10H12N5O13P3</v>
      </c>
      <c r="I9">
        <v>328.19800099999998</v>
      </c>
      <c r="J9" t="str">
        <v>ATPM</v>
      </c>
    </row>
    <row r="10" spans="1:15" x14ac:dyDescent="0.2">
      <c r="B10" t="s">
        <v>8</v>
      </c>
      <c r="F10" t="str">
        <v>btn_c</v>
      </c>
      <c r="G10">
        <v>-1.5090798409784036E-4</v>
      </c>
      <c r="H10" t="str">
        <v>C10H15N2O3S1</v>
      </c>
      <c r="I10">
        <v>243.30269999999999</v>
      </c>
      <c r="J10">
        <v>0</v>
      </c>
    </row>
    <row r="11" spans="1:15" ht="17" thickBot="1" x14ac:dyDescent="0.25">
      <c r="A11" s="1" t="s">
        <v>0</v>
      </c>
      <c r="B11" s="1" t="s">
        <v>1</v>
      </c>
      <c r="C11" s="1" t="s">
        <v>98</v>
      </c>
      <c r="D11" s="1" t="s">
        <v>99</v>
      </c>
      <c r="F11" t="str">
        <v>ca2_c</v>
      </c>
      <c r="G11">
        <v>-1.9406766754982269E-3</v>
      </c>
      <c r="H11" t="str">
        <v>Ca</v>
      </c>
      <c r="I11">
        <v>40.078000000000003</v>
      </c>
      <c r="J11">
        <v>0</v>
      </c>
    </row>
    <row r="12" spans="1:15" x14ac:dyDescent="0.2">
      <c r="A12" s="8" t="s">
        <v>9</v>
      </c>
      <c r="B12" s="9">
        <v>-6.0977765599084022E-2</v>
      </c>
      <c r="C12" s="54" t="s">
        <v>105</v>
      </c>
      <c r="D12" s="55">
        <v>328.19800099999998</v>
      </c>
      <c r="E12" t="s">
        <v>167</v>
      </c>
      <c r="F12" t="str">
        <v>chtn_c</v>
      </c>
      <c r="G12">
        <v>-3.5718410756117834E-2</v>
      </c>
      <c r="H12" t="str">
        <v>C8H13NO5</v>
      </c>
      <c r="I12">
        <v>203.19252</v>
      </c>
      <c r="J12">
        <v>0</v>
      </c>
    </row>
    <row r="13" spans="1:15" x14ac:dyDescent="0.2">
      <c r="A13" s="10" t="s">
        <v>10</v>
      </c>
      <c r="B13" s="11">
        <v>-0.10643838473575466</v>
      </c>
      <c r="C13" s="56" t="s">
        <v>106</v>
      </c>
      <c r="D13" s="57">
        <v>304.17330100000004</v>
      </c>
      <c r="F13" t="str">
        <v>coa_c</v>
      </c>
      <c r="G13">
        <v>-1.5090798409784036E-4</v>
      </c>
      <c r="H13" t="str">
        <v>C21H32N7O16P3S1</v>
      </c>
      <c r="I13">
        <v>763.50236299999995</v>
      </c>
      <c r="J13">
        <v>0</v>
      </c>
    </row>
    <row r="14" spans="1:15" x14ac:dyDescent="0.2">
      <c r="A14" s="10" t="s">
        <v>11</v>
      </c>
      <c r="B14" s="11">
        <v>-9.3262933807018819E-2</v>
      </c>
      <c r="C14" s="56" t="s">
        <v>107</v>
      </c>
      <c r="D14" s="57">
        <v>344.19740100000001</v>
      </c>
      <c r="F14" t="str">
        <v>ctp_c</v>
      </c>
      <c r="G14">
        <v>-0.10643838473575466</v>
      </c>
      <c r="H14" t="str">
        <v>C9H12N3O14P3</v>
      </c>
      <c r="I14">
        <v>304.17330100000004</v>
      </c>
      <c r="J14">
        <v>0</v>
      </c>
    </row>
    <row r="15" spans="1:15" ht="17" thickBot="1" x14ac:dyDescent="0.25">
      <c r="A15" s="12" t="s">
        <v>12</v>
      </c>
      <c r="B15" s="13">
        <v>-5.5793622112225431E-2</v>
      </c>
      <c r="C15" s="58" t="s">
        <v>108</v>
      </c>
      <c r="D15" s="59">
        <v>305.15806099999998</v>
      </c>
      <c r="F15" t="str">
        <v>cu2_c</v>
      </c>
      <c r="G15">
        <v>-1.7203510187153799E-4</v>
      </c>
      <c r="H15" t="str">
        <v>Cu</v>
      </c>
      <c r="I15">
        <v>63.545999999999999</v>
      </c>
      <c r="J15">
        <v>0</v>
      </c>
    </row>
    <row r="16" spans="1:15" x14ac:dyDescent="0.2">
      <c r="B16" t="s">
        <v>8</v>
      </c>
      <c r="F16" t="str">
        <v>cystrna_c</v>
      </c>
      <c r="G16">
        <v>-1.8107903272565314E-3</v>
      </c>
      <c r="H16" t="str">
        <v>C3H6NOS</v>
      </c>
      <c r="I16">
        <v>104.15084</v>
      </c>
      <c r="J16">
        <v>0</v>
      </c>
    </row>
    <row r="17" spans="1:10" x14ac:dyDescent="0.2">
      <c r="B17" t="s">
        <v>8</v>
      </c>
      <c r="F17" t="str">
        <v>datp_c</v>
      </c>
      <c r="G17">
        <v>-1.0706921471741774E-2</v>
      </c>
      <c r="H17" t="str">
        <v>C10H12N5O12P3</v>
      </c>
      <c r="I17">
        <v>312.19860099999994</v>
      </c>
      <c r="J17">
        <v>0</v>
      </c>
    </row>
    <row r="18" spans="1:10" x14ac:dyDescent="0.2">
      <c r="B18" t="s">
        <v>8</v>
      </c>
      <c r="F18" t="str">
        <v>dctp_c</v>
      </c>
      <c r="G18">
        <v>-1.671155015899484E-2</v>
      </c>
      <c r="H18" t="str">
        <v>C9H12N3O13P3</v>
      </c>
      <c r="I18">
        <v>288.173901</v>
      </c>
      <c r="J18">
        <v>0</v>
      </c>
    </row>
    <row r="19" spans="1:10" x14ac:dyDescent="0.2">
      <c r="B19" t="s">
        <v>8</v>
      </c>
      <c r="F19" t="str">
        <v>dgtp_c</v>
      </c>
      <c r="G19">
        <v>-1.671155015899484E-2</v>
      </c>
      <c r="H19" t="str">
        <v>C10H12N5O13P3</v>
      </c>
      <c r="I19">
        <v>328.19800099999998</v>
      </c>
      <c r="J19">
        <v>0</v>
      </c>
    </row>
    <row r="20" spans="1:10" x14ac:dyDescent="0.2">
      <c r="B20" t="s">
        <v>8</v>
      </c>
      <c r="F20" t="str">
        <v>docosa_c</v>
      </c>
      <c r="G20">
        <v>-6.1872273480114551E-5</v>
      </c>
      <c r="H20" t="str">
        <v>C22H43O2</v>
      </c>
      <c r="I20">
        <v>339.57481999999999</v>
      </c>
      <c r="J20" t="str">
        <v>Lipid</v>
      </c>
    </row>
    <row r="21" spans="1:10" x14ac:dyDescent="0.2">
      <c r="B21" t="s">
        <v>8</v>
      </c>
      <c r="F21" t="str">
        <v>dttp_c</v>
      </c>
      <c r="G21">
        <v>-1.0706921471741774E-2</v>
      </c>
      <c r="H21" t="str">
        <v>C10H13N2O14P3</v>
      </c>
      <c r="I21">
        <v>303.18524100000002</v>
      </c>
      <c r="J21">
        <v>0</v>
      </c>
    </row>
    <row r="22" spans="1:10" ht="17" thickBot="1" x14ac:dyDescent="0.25">
      <c r="A22" s="1" t="s">
        <v>0</v>
      </c>
      <c r="B22" s="1" t="s">
        <v>1</v>
      </c>
      <c r="C22" s="1" t="s">
        <v>98</v>
      </c>
      <c r="D22" s="1" t="s">
        <v>99</v>
      </c>
      <c r="F22" t="str">
        <v>epist_c</v>
      </c>
      <c r="G22">
        <v>-0.15478782836899582</v>
      </c>
      <c r="H22" t="str">
        <v>C28H46O1</v>
      </c>
      <c r="I22">
        <v>398.66424000000001</v>
      </c>
      <c r="J22" t="str">
        <v>Lipid</v>
      </c>
    </row>
    <row r="23" spans="1:10" x14ac:dyDescent="0.2">
      <c r="A23" s="14" t="s">
        <v>13</v>
      </c>
      <c r="B23" s="15">
        <v>-0.15478782836899582</v>
      </c>
      <c r="C23" s="60" t="s">
        <v>109</v>
      </c>
      <c r="D23" s="61">
        <v>398.66424000000001</v>
      </c>
      <c r="E23" t="s">
        <v>96</v>
      </c>
      <c r="F23" t="str">
        <v>fad_c</v>
      </c>
      <c r="G23">
        <v>-1.5090798409784036E-4</v>
      </c>
      <c r="H23" t="str">
        <v>C27H30N9O15P2</v>
      </c>
      <c r="I23">
        <v>782.52592200000004</v>
      </c>
      <c r="J23">
        <v>0</v>
      </c>
    </row>
    <row r="24" spans="1:10" x14ac:dyDescent="0.2">
      <c r="A24" s="16" t="s">
        <v>14</v>
      </c>
      <c r="B24" s="17">
        <v>-1.908382366901289E-2</v>
      </c>
      <c r="C24" s="62" t="s">
        <v>110</v>
      </c>
      <c r="D24" s="63">
        <v>885.51292863263996</v>
      </c>
      <c r="E24" t="s">
        <v>96</v>
      </c>
      <c r="F24" t="str">
        <v>fe2_c</v>
      </c>
      <c r="G24">
        <v>-1.0020290144096599E-3</v>
      </c>
      <c r="H24" t="str">
        <v>Fe</v>
      </c>
      <c r="I24">
        <v>55.844999999999999</v>
      </c>
      <c r="J24">
        <v>0</v>
      </c>
    </row>
    <row r="25" spans="1:10" x14ac:dyDescent="0.2">
      <c r="A25" s="16" t="s">
        <v>15</v>
      </c>
      <c r="B25" s="17">
        <v>-7.2134016398767696E-4</v>
      </c>
      <c r="C25" s="62" t="s">
        <v>111</v>
      </c>
      <c r="D25" s="63">
        <v>255.41533999999999</v>
      </c>
      <c r="E25" t="s">
        <v>96</v>
      </c>
      <c r="F25" t="str">
        <v>G00006_c</v>
      </c>
      <c r="G25">
        <v>-2.3395264774688191E-2</v>
      </c>
      <c r="H25" t="str">
        <v>C46H78N2O42P2Polyprenyl</v>
      </c>
      <c r="I25">
        <v>2619.1368040000002</v>
      </c>
      <c r="J25">
        <v>0</v>
      </c>
    </row>
    <row r="26" spans="1:10" x14ac:dyDescent="0.2">
      <c r="A26" s="16" t="s">
        <v>16</v>
      </c>
      <c r="B26" s="17">
        <v>-4.7988738943113227E-4</v>
      </c>
      <c r="C26" s="62" t="s">
        <v>112</v>
      </c>
      <c r="D26" s="63">
        <v>283.46850000000001</v>
      </c>
      <c r="E26" t="s">
        <v>96</v>
      </c>
      <c r="F26" t="str">
        <v>glntrna_c</v>
      </c>
      <c r="G26">
        <v>-0.10010840638666149</v>
      </c>
      <c r="H26" t="str">
        <v>C5H9N2O2</v>
      </c>
      <c r="I26">
        <v>129.13715999999999</v>
      </c>
      <c r="J26">
        <v>0</v>
      </c>
    </row>
    <row r="27" spans="1:10" x14ac:dyDescent="0.2">
      <c r="A27" s="16" t="s">
        <v>17</v>
      </c>
      <c r="B27" s="17">
        <v>-8.8130262713138755E-4</v>
      </c>
      <c r="C27" s="62" t="s">
        <v>113</v>
      </c>
      <c r="D27" s="63">
        <v>281.45262000000002</v>
      </c>
      <c r="E27" t="s">
        <v>96</v>
      </c>
      <c r="F27" t="str">
        <v>glutrna_c</v>
      </c>
      <c r="G27">
        <v>-0.10010840638666149</v>
      </c>
      <c r="H27" t="str">
        <v>C5H7NO3</v>
      </c>
      <c r="I27">
        <v>129.11398</v>
      </c>
      <c r="J27">
        <v>0</v>
      </c>
    </row>
    <row r="28" spans="1:10" x14ac:dyDescent="0.2">
      <c r="A28" s="16" t="s">
        <v>18</v>
      </c>
      <c r="B28" s="17">
        <v>-1.8395683261526741E-3</v>
      </c>
      <c r="C28" s="62" t="s">
        <v>114</v>
      </c>
      <c r="D28" s="63">
        <v>279.43673999999999</v>
      </c>
      <c r="E28" t="s">
        <v>96</v>
      </c>
      <c r="F28" t="str">
        <v>glytrna_c</v>
      </c>
      <c r="G28">
        <v>-0.11498240498263587</v>
      </c>
      <c r="H28" t="str">
        <v>C2H4NO</v>
      </c>
      <c r="I28">
        <v>58.059260000000002</v>
      </c>
      <c r="J28">
        <v>0</v>
      </c>
    </row>
    <row r="29" spans="1:10" x14ac:dyDescent="0.2">
      <c r="A29" s="16" t="s">
        <v>19</v>
      </c>
      <c r="B29" s="17">
        <v>-4.9346910799993795E-4</v>
      </c>
      <c r="C29" s="62" t="s">
        <v>115</v>
      </c>
      <c r="D29" s="63">
        <v>277.42086</v>
      </c>
      <c r="E29" t="s">
        <v>96</v>
      </c>
      <c r="F29" t="str">
        <v>gpianchorSC_r</v>
      </c>
      <c r="G29">
        <v>-2.5637757418382097E-2</v>
      </c>
      <c r="H29" t="str">
        <v>C61H116O45N4P4Acyl2</v>
      </c>
      <c r="I29">
        <v>2280.41334042176</v>
      </c>
      <c r="J29">
        <v>0</v>
      </c>
    </row>
    <row r="30" spans="1:10" x14ac:dyDescent="0.2">
      <c r="A30" s="16" t="s">
        <v>20</v>
      </c>
      <c r="B30" s="17">
        <v>-6.1872273480114551E-5</v>
      </c>
      <c r="C30" s="62" t="s">
        <v>116</v>
      </c>
      <c r="D30" s="63">
        <v>339.57481999999999</v>
      </c>
      <c r="E30" t="s">
        <v>96</v>
      </c>
      <c r="F30" t="str">
        <v>gtp_c</v>
      </c>
      <c r="G30">
        <v>-9.3262933807018819E-2</v>
      </c>
      <c r="H30" t="str">
        <v>C10H12N5O14P3</v>
      </c>
      <c r="I30">
        <v>344.19740100000001</v>
      </c>
      <c r="J30">
        <v>0</v>
      </c>
    </row>
    <row r="31" spans="1:10" x14ac:dyDescent="0.2">
      <c r="A31" s="16" t="s">
        <v>21</v>
      </c>
      <c r="B31" s="17">
        <v>-3.8028811992655773E-4</v>
      </c>
      <c r="C31" s="62" t="s">
        <v>117</v>
      </c>
      <c r="D31" s="63">
        <v>367.62797999999998</v>
      </c>
      <c r="E31" t="s">
        <v>96</v>
      </c>
      <c r="F31" t="str">
        <v>hdca_c</v>
      </c>
      <c r="G31">
        <v>-7.2134016398767696E-4</v>
      </c>
      <c r="H31" t="str">
        <v>C16H31O2</v>
      </c>
      <c r="I31">
        <v>255.41533999999999</v>
      </c>
      <c r="J31" t="str">
        <v>Lipid</v>
      </c>
    </row>
    <row r="32" spans="1:10" x14ac:dyDescent="0.2">
      <c r="A32" s="16" t="s">
        <v>22</v>
      </c>
      <c r="B32" s="17">
        <v>-3.3103175391702259E-2</v>
      </c>
      <c r="C32" s="62" t="s">
        <v>118</v>
      </c>
      <c r="D32" s="63">
        <v>862.14885442176001</v>
      </c>
      <c r="E32" t="s">
        <v>96</v>
      </c>
      <c r="F32" t="str">
        <v>hemeA_c</v>
      </c>
      <c r="G32">
        <v>-1.5090798409784036E-4</v>
      </c>
      <c r="H32" t="str">
        <v>C49H54FeN4O6</v>
      </c>
      <c r="I32">
        <v>850.82126000000005</v>
      </c>
      <c r="J32">
        <v>0</v>
      </c>
    </row>
    <row r="33" spans="1:10" x14ac:dyDescent="0.2">
      <c r="A33" s="16" t="s">
        <v>23</v>
      </c>
      <c r="B33" s="17">
        <v>-6.2122780733716965E-2</v>
      </c>
      <c r="C33" s="62" t="s">
        <v>119</v>
      </c>
      <c r="D33" s="63">
        <v>786.16573442176002</v>
      </c>
      <c r="E33" t="s">
        <v>96</v>
      </c>
      <c r="F33" t="str">
        <v>histrna_c</v>
      </c>
      <c r="G33">
        <v>-2.4962407145497353E-2</v>
      </c>
      <c r="H33" t="str">
        <v>C6H8N3O</v>
      </c>
      <c r="I33">
        <v>138.14722</v>
      </c>
      <c r="J33">
        <v>0</v>
      </c>
    </row>
    <row r="34" spans="1:10" x14ac:dyDescent="0.2">
      <c r="A34" s="16" t="s">
        <v>24</v>
      </c>
      <c r="B34" s="17">
        <v>-1.5004780858848266E-2</v>
      </c>
      <c r="C34" s="62" t="s">
        <v>120</v>
      </c>
      <c r="D34" s="63">
        <v>744.08599442176001</v>
      </c>
      <c r="E34" t="s">
        <v>96</v>
      </c>
      <c r="F34" t="str">
        <v>iletrna_c</v>
      </c>
      <c r="G34">
        <v>-7.618078330712845E-2</v>
      </c>
      <c r="H34" t="str">
        <v>C6H12NO</v>
      </c>
      <c r="I34">
        <v>114.16558000000001</v>
      </c>
      <c r="J34">
        <v>0</v>
      </c>
    </row>
    <row r="35" spans="1:10" x14ac:dyDescent="0.2">
      <c r="A35" s="16" t="s">
        <v>25</v>
      </c>
      <c r="B35" s="17">
        <v>-8.0464137120968473E-3</v>
      </c>
      <c r="C35" s="62" t="s">
        <v>121</v>
      </c>
      <c r="D35" s="63">
        <v>786.07881442175994</v>
      </c>
      <c r="E35" t="s">
        <v>96</v>
      </c>
      <c r="F35" t="str">
        <v>ipc_g</v>
      </c>
      <c r="G35">
        <v>-1.2194874194946477E-2</v>
      </c>
      <c r="H35" t="str">
        <v>C6H10O8P1Cer</v>
      </c>
      <c r="I35">
        <v>915.26344200000005</v>
      </c>
      <c r="J35" t="str">
        <v>Lipid</v>
      </c>
    </row>
    <row r="36" spans="1:10" ht="17" thickBot="1" x14ac:dyDescent="0.25">
      <c r="A36" s="18" t="s">
        <v>26</v>
      </c>
      <c r="B36" s="19">
        <v>-1.2194874194946477E-2</v>
      </c>
      <c r="C36" s="64" t="s">
        <v>122</v>
      </c>
      <c r="D36" s="65">
        <v>915.26344200000005</v>
      </c>
      <c r="E36" t="s">
        <v>96</v>
      </c>
      <c r="F36" t="str">
        <v>k_c</v>
      </c>
      <c r="G36">
        <v>-0.91095604600661328</v>
      </c>
      <c r="H36" t="str">
        <v>K</v>
      </c>
      <c r="I36">
        <v>39.098300000000002</v>
      </c>
      <c r="J36">
        <v>0</v>
      </c>
    </row>
    <row r="37" spans="1:10" x14ac:dyDescent="0.2">
      <c r="B37" t="s">
        <v>8</v>
      </c>
      <c r="F37" t="str">
        <v>leutrna_c</v>
      </c>
      <c r="G37">
        <v>-0.10360043456247653</v>
      </c>
      <c r="H37" t="str">
        <v>C6H12NO</v>
      </c>
      <c r="I37">
        <v>114.16558000000001</v>
      </c>
      <c r="J37">
        <v>0</v>
      </c>
    </row>
    <row r="38" spans="1:10" x14ac:dyDescent="0.2">
      <c r="B38" t="s">
        <v>8</v>
      </c>
      <c r="F38" t="str">
        <v>linoea_c</v>
      </c>
      <c r="G38">
        <v>-1.8395683261526741E-3</v>
      </c>
      <c r="H38" t="str">
        <v>C18H31O2</v>
      </c>
      <c r="I38">
        <v>279.43673999999999</v>
      </c>
      <c r="J38" t="str">
        <v>Lipid</v>
      </c>
    </row>
    <row r="39" spans="1:10" x14ac:dyDescent="0.2">
      <c r="B39" t="s">
        <v>8</v>
      </c>
      <c r="F39" t="str">
        <v>linolen_c</v>
      </c>
      <c r="G39">
        <v>-4.9346910799993795E-4</v>
      </c>
      <c r="H39" t="str">
        <v>C18H29O2</v>
      </c>
      <c r="I39">
        <v>277.42086</v>
      </c>
      <c r="J39" t="str">
        <v>Lipid</v>
      </c>
    </row>
    <row r="40" spans="1:10" ht="17" thickBot="1" x14ac:dyDescent="0.25">
      <c r="A40" s="1" t="s">
        <v>0</v>
      </c>
      <c r="B40" s="1" t="s">
        <v>1</v>
      </c>
      <c r="C40" s="1" t="s">
        <v>98</v>
      </c>
      <c r="D40" s="1" t="s">
        <v>99</v>
      </c>
      <c r="F40" t="str">
        <v>lystrna_c</v>
      </c>
      <c r="G40">
        <v>-8.497562998601503E-2</v>
      </c>
      <c r="H40" t="str">
        <v>C6H14N2O</v>
      </c>
      <c r="I40">
        <v>130.18816000000001</v>
      </c>
      <c r="J40">
        <v>0</v>
      </c>
    </row>
    <row r="41" spans="1:10" x14ac:dyDescent="0.2">
      <c r="A41" s="20" t="s">
        <v>27</v>
      </c>
      <c r="B41" s="21">
        <v>-1.0706921471741774E-2</v>
      </c>
      <c r="C41" s="66" t="s">
        <v>123</v>
      </c>
      <c r="D41" s="67">
        <v>312.19860099999994</v>
      </c>
      <c r="F41" t="str">
        <v>mettrna_c</v>
      </c>
      <c r="G41">
        <v>-1.4744773270000337E-2</v>
      </c>
      <c r="H41" t="str">
        <v>C5H10NOS</v>
      </c>
      <c r="I41">
        <v>132.20400000000001</v>
      </c>
      <c r="J41">
        <v>0</v>
      </c>
    </row>
    <row r="42" spans="1:10" x14ac:dyDescent="0.2">
      <c r="A42" s="20" t="s">
        <v>28</v>
      </c>
      <c r="B42" s="22">
        <v>-1.671155015899484E-2</v>
      </c>
      <c r="C42" s="68" t="s">
        <v>124</v>
      </c>
      <c r="D42" s="67">
        <v>288.173901</v>
      </c>
      <c r="F42" t="str">
        <v>mg2_c</v>
      </c>
      <c r="G42">
        <v>-9.5988041445113317E-2</v>
      </c>
      <c r="H42" t="str">
        <v>Mg</v>
      </c>
      <c r="I42">
        <v>24.305</v>
      </c>
      <c r="J42">
        <v>0</v>
      </c>
    </row>
    <row r="43" spans="1:10" x14ac:dyDescent="0.2">
      <c r="A43" s="20" t="s">
        <v>29</v>
      </c>
      <c r="B43" s="22">
        <v>-1.671155015899484E-2</v>
      </c>
      <c r="C43" s="68" t="s">
        <v>105</v>
      </c>
      <c r="D43" s="67">
        <v>328.19800099999998</v>
      </c>
      <c r="F43" t="str">
        <v>mn2_c</v>
      </c>
      <c r="G43">
        <v>-1.4185350505196994E-4</v>
      </c>
      <c r="H43" t="str">
        <v>Mn</v>
      </c>
      <c r="I43">
        <v>54.938043999999998</v>
      </c>
      <c r="J43">
        <v>0</v>
      </c>
    </row>
    <row r="44" spans="1:10" ht="17" thickBot="1" x14ac:dyDescent="0.25">
      <c r="A44" s="20" t="s">
        <v>30</v>
      </c>
      <c r="B44" s="23">
        <v>-1.0706921471741774E-2</v>
      </c>
      <c r="C44" s="69" t="s">
        <v>125</v>
      </c>
      <c r="D44" s="67">
        <v>303.18524100000002</v>
      </c>
      <c r="F44" t="str">
        <v>nad_c</v>
      </c>
      <c r="G44">
        <v>-1.5090798409784036E-4</v>
      </c>
      <c r="H44" t="str">
        <v>C21H26N7O14P2</v>
      </c>
      <c r="I44">
        <v>662.41716199999996</v>
      </c>
      <c r="J44">
        <v>0</v>
      </c>
    </row>
    <row r="45" spans="1:10" x14ac:dyDescent="0.2">
      <c r="B45" t="s">
        <v>8</v>
      </c>
      <c r="F45" t="str">
        <v>nadp_c</v>
      </c>
      <c r="G45">
        <v>-1.5090798409784036E-4</v>
      </c>
      <c r="H45" t="str">
        <v>C21H25N7O17P3</v>
      </c>
      <c r="I45">
        <v>740.38118299999996</v>
      </c>
      <c r="J45">
        <v>0</v>
      </c>
    </row>
    <row r="46" spans="1:10" x14ac:dyDescent="0.2">
      <c r="B46" t="s">
        <v>8</v>
      </c>
      <c r="F46" t="str">
        <v>ocdca_c</v>
      </c>
      <c r="G46">
        <v>-4.7988738943113227E-4</v>
      </c>
      <c r="H46" t="str">
        <v>C18H35O2</v>
      </c>
      <c r="I46">
        <v>283.46850000000001</v>
      </c>
      <c r="J46" t="str">
        <v>Lipid</v>
      </c>
    </row>
    <row r="47" spans="1:10" x14ac:dyDescent="0.2">
      <c r="B47" t="s">
        <v>8</v>
      </c>
      <c r="F47" t="str">
        <v>ocdcea_c</v>
      </c>
      <c r="G47">
        <v>-8.8130262713138755E-4</v>
      </c>
      <c r="H47" t="str">
        <v>C18H33O2</v>
      </c>
      <c r="I47">
        <v>281.45262000000002</v>
      </c>
      <c r="J47" t="str">
        <v>Lipid</v>
      </c>
    </row>
    <row r="48" spans="1:10" ht="17" thickBot="1" x14ac:dyDescent="0.25">
      <c r="A48" s="1" t="s">
        <v>0</v>
      </c>
      <c r="B48" s="1" t="s">
        <v>1</v>
      </c>
      <c r="C48" s="1" t="s">
        <v>98</v>
      </c>
      <c r="D48" s="1" t="s">
        <v>99</v>
      </c>
      <c r="F48" t="str">
        <v>oglycanSC_g</v>
      </c>
      <c r="G48">
        <v>-7.2115907440675947E-2</v>
      </c>
      <c r="H48" t="str">
        <v>C30H50O25</v>
      </c>
      <c r="I48">
        <v>810.70299999999997</v>
      </c>
      <c r="J48">
        <v>0</v>
      </c>
    </row>
    <row r="49" spans="1:10" x14ac:dyDescent="0.2">
      <c r="A49" s="24" t="s">
        <v>31</v>
      </c>
      <c r="B49" s="25">
        <v>-1.9406766754982269E-3</v>
      </c>
      <c r="C49" s="70" t="s">
        <v>126</v>
      </c>
      <c r="D49" s="71">
        <v>40.078000000000003</v>
      </c>
      <c r="F49" t="str">
        <v>pail_c</v>
      </c>
      <c r="G49">
        <v>-3.3103175391702259E-2</v>
      </c>
      <c r="H49" t="str">
        <v>C9H16O11P1Acyl2</v>
      </c>
      <c r="I49">
        <v>862.14885442176001</v>
      </c>
      <c r="J49" t="str">
        <v>Lipid</v>
      </c>
    </row>
    <row r="50" spans="1:10" x14ac:dyDescent="0.2">
      <c r="A50" s="26" t="s">
        <v>32</v>
      </c>
      <c r="B50" s="27">
        <v>-1.7203510187153799E-4</v>
      </c>
      <c r="C50" s="72" t="s">
        <v>127</v>
      </c>
      <c r="D50" s="73">
        <v>63.545999999999999</v>
      </c>
      <c r="F50" t="str">
        <v>pc_c</v>
      </c>
      <c r="G50">
        <v>-6.2122780733716965E-2</v>
      </c>
      <c r="H50" t="str">
        <v>C8H18N1O6P1Acyl2</v>
      </c>
      <c r="I50">
        <v>786.16573442176002</v>
      </c>
      <c r="J50" t="str">
        <v>Lipid</v>
      </c>
    </row>
    <row r="51" spans="1:10" x14ac:dyDescent="0.2">
      <c r="A51" s="26" t="s">
        <v>33</v>
      </c>
      <c r="B51" s="27">
        <v>-1.0020290144096599E-3</v>
      </c>
      <c r="C51" s="72" t="s">
        <v>128</v>
      </c>
      <c r="D51" s="73">
        <v>55.844999999999999</v>
      </c>
      <c r="F51" t="str">
        <v>pe_c</v>
      </c>
      <c r="G51">
        <v>-1.5004780858848266E-2</v>
      </c>
      <c r="H51" t="str">
        <v>C5H12N1O6P1Acyl2</v>
      </c>
      <c r="I51">
        <v>744.08599442176001</v>
      </c>
      <c r="J51" t="str">
        <v>Lipid</v>
      </c>
    </row>
    <row r="52" spans="1:10" x14ac:dyDescent="0.2">
      <c r="A52" s="26" t="s">
        <v>34</v>
      </c>
      <c r="B52" s="27">
        <v>-0.91095604600661328</v>
      </c>
      <c r="C52" s="72" t="s">
        <v>129</v>
      </c>
      <c r="D52" s="73">
        <v>39.098300000000002</v>
      </c>
      <c r="F52" t="str">
        <v>phetrna_c</v>
      </c>
      <c r="G52">
        <v>-4.8631579573082326E-2</v>
      </c>
      <c r="H52" t="str">
        <v>C9H10NO</v>
      </c>
      <c r="I52">
        <v>148.18180000000001</v>
      </c>
      <c r="J52">
        <v>0</v>
      </c>
    </row>
    <row r="53" spans="1:10" x14ac:dyDescent="0.2">
      <c r="A53" s="26" t="s">
        <v>35</v>
      </c>
      <c r="B53" s="27">
        <v>-9.5988041445113317E-2</v>
      </c>
      <c r="C53" s="72" t="s">
        <v>130</v>
      </c>
      <c r="D53" s="73">
        <v>24.305</v>
      </c>
      <c r="F53" t="str">
        <v>pi_c</v>
      </c>
      <c r="G53">
        <v>-0.15944169053767998</v>
      </c>
      <c r="H53" t="str">
        <v>H1O4P1</v>
      </c>
      <c r="I53">
        <v>95.979301000000007</v>
      </c>
      <c r="J53" t="str">
        <v>ATPM</v>
      </c>
    </row>
    <row r="54" spans="1:10" x14ac:dyDescent="0.2">
      <c r="A54" s="26" t="s">
        <v>36</v>
      </c>
      <c r="B54" s="27">
        <v>-1.4185350505196994E-4</v>
      </c>
      <c r="C54" s="72" t="s">
        <v>131</v>
      </c>
      <c r="D54" s="73">
        <v>54.938043999999998</v>
      </c>
      <c r="F54" t="str">
        <v>protrna_c</v>
      </c>
      <c r="G54">
        <v>-5.4581179011472081E-2</v>
      </c>
      <c r="H54" t="str">
        <v>C5H7NO</v>
      </c>
      <c r="I54">
        <v>97.115179999999995</v>
      </c>
      <c r="J54">
        <v>0</v>
      </c>
    </row>
    <row r="55" spans="1:10" ht="17" thickBot="1" x14ac:dyDescent="0.25">
      <c r="A55" s="28" t="s">
        <v>37</v>
      </c>
      <c r="B55" s="29">
        <v>-2.3783098293819636E-3</v>
      </c>
      <c r="C55" s="74" t="s">
        <v>132</v>
      </c>
      <c r="D55" s="75">
        <v>65.38</v>
      </c>
      <c r="F55" t="str">
        <v>ps_c</v>
      </c>
      <c r="G55">
        <v>-8.0464137120968473E-3</v>
      </c>
      <c r="H55" t="str">
        <v>C6H10N1O8P1Acyl2</v>
      </c>
      <c r="I55">
        <v>786.07881442175994</v>
      </c>
      <c r="J55" t="str">
        <v>Lipid</v>
      </c>
    </row>
    <row r="56" spans="1:10" x14ac:dyDescent="0.2">
      <c r="B56" t="s">
        <v>8</v>
      </c>
      <c r="F56" t="str">
        <v>pydx5p_c</v>
      </c>
      <c r="G56">
        <v>-1.5090798409784036E-4</v>
      </c>
      <c r="H56" t="str">
        <v>C8H8N1O6P1</v>
      </c>
      <c r="I56">
        <v>245.126</v>
      </c>
      <c r="J56">
        <v>0</v>
      </c>
    </row>
    <row r="57" spans="1:10" x14ac:dyDescent="0.2">
      <c r="B57" t="s">
        <v>8</v>
      </c>
      <c r="F57" t="str">
        <v>ribflv_c</v>
      </c>
      <c r="G57">
        <v>-1.5090798409784036E-4</v>
      </c>
      <c r="H57" t="str">
        <v>C17H19N4O6</v>
      </c>
      <c r="I57">
        <v>375.35595999999998</v>
      </c>
      <c r="J57">
        <v>0</v>
      </c>
    </row>
    <row r="58" spans="1:10" x14ac:dyDescent="0.2">
      <c r="B58" t="s">
        <v>8</v>
      </c>
      <c r="F58" t="str">
        <v>sertrna_c</v>
      </c>
      <c r="G58">
        <v>-6.8937621998102314E-2</v>
      </c>
      <c r="H58" t="str">
        <v>C3H6NO2</v>
      </c>
      <c r="I58">
        <v>88.085239999999999</v>
      </c>
      <c r="J58">
        <v>0</v>
      </c>
    </row>
    <row r="59" spans="1:10" ht="17" thickBot="1" x14ac:dyDescent="0.25">
      <c r="A59" s="1" t="s">
        <v>0</v>
      </c>
      <c r="B59" s="1" t="s">
        <v>1</v>
      </c>
      <c r="C59" s="1" t="s">
        <v>98</v>
      </c>
      <c r="D59" s="1" t="s">
        <v>99</v>
      </c>
      <c r="F59" t="str">
        <v>so4_c</v>
      </c>
      <c r="G59">
        <v>-4.7117999874868692E-2</v>
      </c>
      <c r="H59" t="str">
        <v>O4S1</v>
      </c>
      <c r="I59">
        <v>96.062600000000003</v>
      </c>
      <c r="J59">
        <v>0</v>
      </c>
    </row>
    <row r="60" spans="1:10" x14ac:dyDescent="0.2">
      <c r="A60" s="30" t="s">
        <v>38</v>
      </c>
      <c r="B60" s="31">
        <v>-1.5090798409784036E-4</v>
      </c>
      <c r="C60" s="76" t="s">
        <v>133</v>
      </c>
      <c r="D60" s="77">
        <v>422.29056200000002</v>
      </c>
      <c r="F60" t="str">
        <v>spmd_c</v>
      </c>
      <c r="G60">
        <v>-1.5090798409784036E-4</v>
      </c>
      <c r="H60" t="str">
        <v>C7H22N3</v>
      </c>
      <c r="I60">
        <v>148.26967999999999</v>
      </c>
      <c r="J60">
        <v>0</v>
      </c>
    </row>
    <row r="61" spans="1:10" x14ac:dyDescent="0.2">
      <c r="A61" s="32" t="s">
        <v>39</v>
      </c>
      <c r="B61" s="33">
        <v>-1.5090798409784036E-4</v>
      </c>
      <c r="C61" s="78" t="s">
        <v>134</v>
      </c>
      <c r="D61" s="79">
        <v>375.35595999999998</v>
      </c>
      <c r="F61" t="str">
        <v>tag_c</v>
      </c>
      <c r="G61">
        <v>-1.908382366901289E-2</v>
      </c>
      <c r="H61" t="str">
        <v>C3H5O3Acyl3</v>
      </c>
      <c r="I61">
        <v>885.51292863263996</v>
      </c>
      <c r="J61" t="str">
        <v>Lipid</v>
      </c>
    </row>
    <row r="62" spans="1:10" x14ac:dyDescent="0.2">
      <c r="A62" s="32" t="s">
        <v>40</v>
      </c>
      <c r="B62" s="33">
        <v>-1.5090798409784036E-4</v>
      </c>
      <c r="C62" s="78" t="s">
        <v>135</v>
      </c>
      <c r="D62" s="79">
        <v>782.52592200000004</v>
      </c>
      <c r="F62" t="str">
        <v>thf_c</v>
      </c>
      <c r="G62">
        <v>-1.5090798409784036E-4</v>
      </c>
      <c r="H62" t="str">
        <v>C19H21N7O6</v>
      </c>
      <c r="I62">
        <v>443.41334000000001</v>
      </c>
      <c r="J62">
        <v>0</v>
      </c>
    </row>
    <row r="63" spans="1:10" x14ac:dyDescent="0.2">
      <c r="A63" s="32" t="s">
        <v>41</v>
      </c>
      <c r="B63" s="33">
        <v>-1.5090798409784036E-4</v>
      </c>
      <c r="C63" s="78" t="s">
        <v>136</v>
      </c>
      <c r="D63" s="79">
        <v>662.41716199999996</v>
      </c>
      <c r="F63" t="str">
        <v>thmpp_c</v>
      </c>
      <c r="G63">
        <v>-1.5090798409784036E-4</v>
      </c>
      <c r="H63" t="str">
        <v>C12H16N4O7P2S1</v>
      </c>
      <c r="I63">
        <v>422.29056200000002</v>
      </c>
      <c r="J63">
        <v>0</v>
      </c>
    </row>
    <row r="64" spans="1:10" x14ac:dyDescent="0.2">
      <c r="A64" s="32" t="s">
        <v>42</v>
      </c>
      <c r="B64" s="33">
        <v>-1.5090798409784036E-4</v>
      </c>
      <c r="C64" s="78" t="s">
        <v>137</v>
      </c>
      <c r="D64" s="79">
        <v>740.38118299999996</v>
      </c>
      <c r="F64" t="str">
        <v>thrtrna_c</v>
      </c>
      <c r="G64">
        <v>-7.2041974195995215E-2</v>
      </c>
      <c r="H64" t="str">
        <v>C4H8NO2</v>
      </c>
      <c r="I64">
        <v>102.11181999999999</v>
      </c>
      <c r="J64">
        <v>0</v>
      </c>
    </row>
    <row r="65" spans="1:10" x14ac:dyDescent="0.2">
      <c r="A65" s="32" t="s">
        <v>43</v>
      </c>
      <c r="B65" s="33">
        <v>-1.5090798409784036E-4</v>
      </c>
      <c r="C65" s="78" t="s">
        <v>138</v>
      </c>
      <c r="D65" s="79">
        <v>763.50236299999995</v>
      </c>
      <c r="F65" t="str">
        <v>trptrna_c</v>
      </c>
      <c r="G65">
        <v>-8.4071707009644708E-3</v>
      </c>
      <c r="H65" t="str">
        <v>C11H11N2O</v>
      </c>
      <c r="I65">
        <v>187.21784</v>
      </c>
      <c r="J65">
        <v>0</v>
      </c>
    </row>
    <row r="66" spans="1:10" x14ac:dyDescent="0.2">
      <c r="A66" s="32" t="s">
        <v>44</v>
      </c>
      <c r="B66" s="33">
        <v>-1.5090798409784036E-4</v>
      </c>
      <c r="C66" s="78" t="s">
        <v>139</v>
      </c>
      <c r="D66" s="79">
        <v>443.41334000000001</v>
      </c>
      <c r="F66" t="str">
        <v>ttcosa_c</v>
      </c>
      <c r="G66">
        <v>-3.8028811992655773E-4</v>
      </c>
      <c r="H66" t="str">
        <v>C24H47O2</v>
      </c>
      <c r="I66">
        <v>367.62797999999998</v>
      </c>
      <c r="J66" t="str">
        <v>Lipid</v>
      </c>
    </row>
    <row r="67" spans="1:10" x14ac:dyDescent="0.2">
      <c r="A67" s="32" t="s">
        <v>45</v>
      </c>
      <c r="B67" s="33">
        <v>-1.5090798409784036E-4</v>
      </c>
      <c r="C67" s="78" t="s">
        <v>140</v>
      </c>
      <c r="D67" s="79">
        <v>399.44531999999998</v>
      </c>
      <c r="F67" t="str">
        <v>tyrtrna_c</v>
      </c>
      <c r="G67">
        <v>-2.535041027614347E-2</v>
      </c>
      <c r="H67" t="str">
        <v>C9H10NO2</v>
      </c>
      <c r="I67">
        <v>164.18119999999999</v>
      </c>
      <c r="J67">
        <v>0</v>
      </c>
    </row>
    <row r="68" spans="1:10" x14ac:dyDescent="0.2">
      <c r="A68" s="32" t="s">
        <v>46</v>
      </c>
      <c r="B68" s="33">
        <v>-1.5090798409784036E-4</v>
      </c>
      <c r="C68" s="78" t="s">
        <v>141</v>
      </c>
      <c r="D68" s="79">
        <v>850.82126000000005</v>
      </c>
      <c r="F68" t="str">
        <v>utp_c</v>
      </c>
      <c r="G68">
        <v>-5.5793622112225431E-2</v>
      </c>
      <c r="H68" t="str">
        <v>C9H11N2O15P3</v>
      </c>
      <c r="I68">
        <v>305.15806099999998</v>
      </c>
      <c r="J68">
        <v>0</v>
      </c>
    </row>
    <row r="69" spans="1:10" x14ac:dyDescent="0.2">
      <c r="A69" s="32" t="s">
        <v>47</v>
      </c>
      <c r="B69" s="33">
        <v>-1.5090798409784036E-4</v>
      </c>
      <c r="C69" s="78" t="s">
        <v>142</v>
      </c>
      <c r="D69" s="79">
        <v>243.30269999999999</v>
      </c>
      <c r="F69" t="str">
        <v>valtrna_c</v>
      </c>
      <c r="G69">
        <v>-9.480558788358992E-2</v>
      </c>
      <c r="H69" t="str">
        <v>C5H10NO</v>
      </c>
      <c r="I69">
        <v>100.139</v>
      </c>
      <c r="J69">
        <v>0</v>
      </c>
    </row>
    <row r="70" spans="1:10" x14ac:dyDescent="0.2">
      <c r="A70" s="32" t="s">
        <v>48</v>
      </c>
      <c r="B70" s="33">
        <v>-1.5090798409784036E-4</v>
      </c>
      <c r="C70" s="78" t="s">
        <v>143</v>
      </c>
      <c r="D70" s="79">
        <v>245.126</v>
      </c>
      <c r="F70" t="str">
        <v>zn2_c</v>
      </c>
      <c r="G70">
        <v>-2.3783098293819636E-3</v>
      </c>
      <c r="H70" t="str">
        <v>Zn</v>
      </c>
      <c r="I70">
        <v>65.38</v>
      </c>
      <c r="J70">
        <v>0</v>
      </c>
    </row>
    <row r="71" spans="1:10" ht="17" thickBot="1" x14ac:dyDescent="0.25">
      <c r="A71" s="34" t="s">
        <v>49</v>
      </c>
      <c r="B71" s="35">
        <v>-1.5090798409784036E-4</v>
      </c>
      <c r="C71" s="80" t="s">
        <v>144</v>
      </c>
      <c r="D71" s="81">
        <v>148.26967999999999</v>
      </c>
    </row>
    <row r="72" spans="1:10" x14ac:dyDescent="0.2">
      <c r="B72" t="s">
        <v>8</v>
      </c>
    </row>
    <row r="73" spans="1:10" x14ac:dyDescent="0.2">
      <c r="B73" t="s">
        <v>8</v>
      </c>
    </row>
    <row r="74" spans="1:10" ht="17" thickBot="1" x14ac:dyDescent="0.25">
      <c r="A74" s="1" t="s">
        <v>0</v>
      </c>
      <c r="B74" s="1" t="s">
        <v>1</v>
      </c>
      <c r="C74" s="1" t="s">
        <v>98</v>
      </c>
      <c r="D74" s="1" t="s">
        <v>99</v>
      </c>
    </row>
    <row r="75" spans="1:10" ht="17" thickBot="1" x14ac:dyDescent="0.25">
      <c r="A75" s="36" t="s">
        <v>50</v>
      </c>
      <c r="B75" s="37">
        <v>-4.7117999874868692E-2</v>
      </c>
      <c r="C75" s="82" t="s">
        <v>145</v>
      </c>
      <c r="D75" s="83">
        <v>96.062600000000003</v>
      </c>
    </row>
    <row r="76" spans="1:10" x14ac:dyDescent="0.2">
      <c r="B76" t="s">
        <v>8</v>
      </c>
    </row>
    <row r="77" spans="1:10" x14ac:dyDescent="0.2">
      <c r="B77" t="s">
        <v>8</v>
      </c>
    </row>
    <row r="78" spans="1:10" ht="17" thickBot="1" x14ac:dyDescent="0.25">
      <c r="A78" s="1" t="s">
        <v>0</v>
      </c>
      <c r="B78" s="1" t="s">
        <v>1</v>
      </c>
      <c r="C78" s="1" t="s">
        <v>98</v>
      </c>
      <c r="D78" s="1" t="s">
        <v>99</v>
      </c>
    </row>
    <row r="79" spans="1:10" ht="17" thickBot="1" x14ac:dyDescent="0.25">
      <c r="A79" s="38" t="s">
        <v>51</v>
      </c>
      <c r="B79" s="39">
        <v>-0.15944169053767998</v>
      </c>
      <c r="C79" s="84" t="s">
        <v>146</v>
      </c>
      <c r="D79" s="85">
        <v>95.979301000000007</v>
      </c>
      <c r="E79" t="s">
        <v>167</v>
      </c>
    </row>
    <row r="80" spans="1:10" x14ac:dyDescent="0.2">
      <c r="B80" t="s">
        <v>8</v>
      </c>
    </row>
    <row r="81" spans="1:4" x14ac:dyDescent="0.2">
      <c r="B81" t="s">
        <v>8</v>
      </c>
    </row>
    <row r="82" spans="1:4" x14ac:dyDescent="0.2">
      <c r="B82" t="s">
        <v>8</v>
      </c>
    </row>
    <row r="83" spans="1:4" ht="17" thickBot="1" x14ac:dyDescent="0.25">
      <c r="A83" s="1" t="s">
        <v>0</v>
      </c>
      <c r="B83" s="1" t="s">
        <v>1</v>
      </c>
      <c r="C83" s="1" t="s">
        <v>98</v>
      </c>
      <c r="D83" s="1" t="s">
        <v>99</v>
      </c>
    </row>
    <row r="84" spans="1:4" x14ac:dyDescent="0.2">
      <c r="A84" s="40" t="s">
        <v>52</v>
      </c>
      <c r="B84" s="41">
        <v>-0.12636404825007122</v>
      </c>
      <c r="C84" s="41" t="s">
        <v>147</v>
      </c>
      <c r="D84" s="86">
        <v>72.085840000000005</v>
      </c>
    </row>
    <row r="85" spans="1:4" x14ac:dyDescent="0.2">
      <c r="A85" s="42" t="s">
        <v>53</v>
      </c>
      <c r="B85" s="43">
        <v>-4.9924814290994705E-2</v>
      </c>
      <c r="C85" s="43" t="s">
        <v>148</v>
      </c>
      <c r="D85" s="87">
        <v>158.20156</v>
      </c>
    </row>
    <row r="86" spans="1:4" x14ac:dyDescent="0.2">
      <c r="A86" s="42" t="s">
        <v>54</v>
      </c>
      <c r="B86" s="43">
        <v>-6.0013222840517688E-2</v>
      </c>
      <c r="C86" s="43" t="s">
        <v>149</v>
      </c>
      <c r="D86" s="87">
        <v>115.11058</v>
      </c>
    </row>
    <row r="87" spans="1:4" x14ac:dyDescent="0.2">
      <c r="A87" s="42" t="s">
        <v>55</v>
      </c>
      <c r="B87" s="43">
        <v>-6.0013222840517688E-2</v>
      </c>
      <c r="C87" s="43" t="s">
        <v>150</v>
      </c>
      <c r="D87" s="87">
        <v>115.0874</v>
      </c>
    </row>
    <row r="88" spans="1:4" x14ac:dyDescent="0.2">
      <c r="A88" s="42" t="s">
        <v>56</v>
      </c>
      <c r="B88" s="43">
        <v>-1.8107903272565314E-3</v>
      </c>
      <c r="C88" s="43" t="s">
        <v>151</v>
      </c>
      <c r="D88" s="87">
        <v>104.15084</v>
      </c>
    </row>
    <row r="89" spans="1:4" x14ac:dyDescent="0.2">
      <c r="A89" s="42" t="s">
        <v>57</v>
      </c>
      <c r="B89" s="43">
        <v>-0.10010840638666149</v>
      </c>
      <c r="C89" s="43" t="s">
        <v>152</v>
      </c>
      <c r="D89" s="87">
        <v>129.13715999999999</v>
      </c>
    </row>
    <row r="90" spans="1:4" x14ac:dyDescent="0.2">
      <c r="A90" s="42" t="s">
        <v>58</v>
      </c>
      <c r="B90" s="43">
        <v>-0.10010840638666149</v>
      </c>
      <c r="C90" s="43" t="s">
        <v>153</v>
      </c>
      <c r="D90" s="87">
        <v>129.11398</v>
      </c>
    </row>
    <row r="91" spans="1:4" x14ac:dyDescent="0.2">
      <c r="A91" s="42" t="s">
        <v>59</v>
      </c>
      <c r="B91" s="43">
        <v>-0.11498240498263587</v>
      </c>
      <c r="C91" s="43" t="s">
        <v>154</v>
      </c>
      <c r="D91" s="87">
        <v>58.059260000000002</v>
      </c>
    </row>
    <row r="92" spans="1:4" x14ac:dyDescent="0.2">
      <c r="A92" s="42" t="s">
        <v>60</v>
      </c>
      <c r="B92" s="43">
        <v>-2.4962407145497353E-2</v>
      </c>
      <c r="C92" s="43" t="s">
        <v>155</v>
      </c>
      <c r="D92" s="87">
        <v>138.14722</v>
      </c>
    </row>
    <row r="93" spans="1:4" x14ac:dyDescent="0.2">
      <c r="A93" s="42" t="s">
        <v>61</v>
      </c>
      <c r="B93" s="43">
        <v>-7.618078330712845E-2</v>
      </c>
      <c r="C93" s="43" t="s">
        <v>156</v>
      </c>
      <c r="D93" s="87">
        <v>114.16558000000001</v>
      </c>
    </row>
    <row r="94" spans="1:4" x14ac:dyDescent="0.2">
      <c r="A94" s="42" t="s">
        <v>62</v>
      </c>
      <c r="B94" s="43">
        <v>-0.10360043456247653</v>
      </c>
      <c r="C94" s="43" t="s">
        <v>156</v>
      </c>
      <c r="D94" s="87">
        <v>114.16558000000001</v>
      </c>
    </row>
    <row r="95" spans="1:4" x14ac:dyDescent="0.2">
      <c r="A95" s="42" t="s">
        <v>63</v>
      </c>
      <c r="B95" s="43">
        <v>-8.497562998601503E-2</v>
      </c>
      <c r="C95" s="43" t="s">
        <v>157</v>
      </c>
      <c r="D95" s="87">
        <v>130.18816000000001</v>
      </c>
    </row>
    <row r="96" spans="1:4" x14ac:dyDescent="0.2">
      <c r="A96" s="42" t="s">
        <v>64</v>
      </c>
      <c r="B96" s="43">
        <v>-1.4744773270000337E-2</v>
      </c>
      <c r="C96" s="43" t="s">
        <v>158</v>
      </c>
      <c r="D96" s="87">
        <v>132.20400000000001</v>
      </c>
    </row>
    <row r="97" spans="1:4" x14ac:dyDescent="0.2">
      <c r="A97" s="42" t="s">
        <v>65</v>
      </c>
      <c r="B97" s="43">
        <v>-4.8631579573082326E-2</v>
      </c>
      <c r="C97" s="43" t="s">
        <v>159</v>
      </c>
      <c r="D97" s="87">
        <v>148.18180000000001</v>
      </c>
    </row>
    <row r="98" spans="1:4" x14ac:dyDescent="0.2">
      <c r="A98" s="42" t="s">
        <v>66</v>
      </c>
      <c r="B98" s="43">
        <v>-5.4581179011472081E-2</v>
      </c>
      <c r="C98" s="43" t="s">
        <v>160</v>
      </c>
      <c r="D98" s="87">
        <v>97.115179999999995</v>
      </c>
    </row>
    <row r="99" spans="1:4" x14ac:dyDescent="0.2">
      <c r="A99" s="42" t="s">
        <v>67</v>
      </c>
      <c r="B99" s="43">
        <v>-6.8937621998102314E-2</v>
      </c>
      <c r="C99" s="43" t="s">
        <v>161</v>
      </c>
      <c r="D99" s="87">
        <v>88.085239999999999</v>
      </c>
    </row>
    <row r="100" spans="1:4" x14ac:dyDescent="0.2">
      <c r="A100" s="42" t="s">
        <v>68</v>
      </c>
      <c r="B100" s="43">
        <v>-7.2041974195995215E-2</v>
      </c>
      <c r="C100" s="43" t="s">
        <v>162</v>
      </c>
      <c r="D100" s="87">
        <v>102.11181999999999</v>
      </c>
    </row>
    <row r="101" spans="1:4" x14ac:dyDescent="0.2">
      <c r="A101" s="42" t="s">
        <v>69</v>
      </c>
      <c r="B101" s="43">
        <v>-8.4071707009644708E-3</v>
      </c>
      <c r="C101" s="43" t="s">
        <v>163</v>
      </c>
      <c r="D101" s="87">
        <v>187.21784</v>
      </c>
    </row>
    <row r="102" spans="1:4" x14ac:dyDescent="0.2">
      <c r="A102" s="42" t="s">
        <v>70</v>
      </c>
      <c r="B102" s="43">
        <v>-2.535041027614347E-2</v>
      </c>
      <c r="C102" s="43" t="s">
        <v>164</v>
      </c>
      <c r="D102" s="87">
        <v>164.18119999999999</v>
      </c>
    </row>
    <row r="103" spans="1:4" ht="17" thickBot="1" x14ac:dyDescent="0.25">
      <c r="A103" s="44" t="s">
        <v>71</v>
      </c>
      <c r="B103" s="45">
        <v>-9.480558788358992E-2</v>
      </c>
      <c r="C103" s="45" t="s">
        <v>165</v>
      </c>
      <c r="D103" s="88">
        <v>100.139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A4FE-6314-D049-9225-E58BA832386B}">
  <dimension ref="A1:CU23"/>
  <sheetViews>
    <sheetView tabSelected="1" workbookViewId="0">
      <selection activeCell="E8" sqref="E8"/>
    </sheetView>
  </sheetViews>
  <sheetFormatPr baseColWidth="10" defaultRowHeight="16" x14ac:dyDescent="0.2"/>
  <sheetData>
    <row r="1" spans="1:99" x14ac:dyDescent="0.2">
      <c r="BE1" t="s">
        <v>167</v>
      </c>
      <c r="BW1" t="s">
        <v>167</v>
      </c>
      <c r="BX1" t="s">
        <v>167</v>
      </c>
      <c r="BY1" t="s">
        <v>167</v>
      </c>
      <c r="CU1" t="s">
        <v>167</v>
      </c>
    </row>
    <row r="2" spans="1:99" x14ac:dyDescent="0.2">
      <c r="G2" cm="1">
        <f t="array" ref="G2:CU2">_xlfn.XLOOKUP(G3:CU3,Sheet1!F:F,Sheet1!J:J,"")</f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tr">
        <v>Lipid</v>
      </c>
      <c r="Z2">
        <v>0</v>
      </c>
      <c r="AA2" t="str">
        <v>Lipid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tr">
        <v>Lipid</v>
      </c>
      <c r="AJ2">
        <v>0</v>
      </c>
      <c r="AK2">
        <v>0</v>
      </c>
      <c r="AL2">
        <v>0</v>
      </c>
      <c r="AM2" t="str">
        <v>Lipid</v>
      </c>
      <c r="AN2">
        <v>0</v>
      </c>
      <c r="AO2">
        <v>0</v>
      </c>
      <c r="AP2" t="str">
        <v>Lipid</v>
      </c>
      <c r="AQ2" t="str">
        <v>Lipid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tr">
        <v>Lipid</v>
      </c>
      <c r="AY2" t="str">
        <v>Lipid</v>
      </c>
      <c r="AZ2">
        <v>0</v>
      </c>
      <c r="BA2" t="str">
        <v>Lipid</v>
      </c>
      <c r="BB2" t="str">
        <v>Lipid</v>
      </c>
      <c r="BC2" t="str">
        <v>Lipid</v>
      </c>
      <c r="BD2">
        <v>0</v>
      </c>
      <c r="BE2" t="str">
        <v>ATPM</v>
      </c>
      <c r="BF2">
        <v>0</v>
      </c>
      <c r="BG2" t="str">
        <v>Lipid</v>
      </c>
      <c r="BH2">
        <v>0</v>
      </c>
      <c r="BI2">
        <v>0</v>
      </c>
      <c r="BJ2">
        <v>0</v>
      </c>
      <c r="BK2">
        <v>0</v>
      </c>
      <c r="BL2">
        <v>0</v>
      </c>
      <c r="BM2" t="str">
        <v>Lipid</v>
      </c>
      <c r="BN2">
        <v>0</v>
      </c>
      <c r="BO2">
        <v>0</v>
      </c>
      <c r="BP2">
        <v>0</v>
      </c>
      <c r="BQ2">
        <v>0</v>
      </c>
      <c r="BR2" t="str">
        <v>Lipid</v>
      </c>
      <c r="BS2">
        <v>0</v>
      </c>
      <c r="BT2">
        <v>0</v>
      </c>
      <c r="BU2">
        <v>0</v>
      </c>
      <c r="BV2">
        <v>0</v>
      </c>
      <c r="BW2" t="str">
        <v/>
      </c>
      <c r="BX2" t="str">
        <v/>
      </c>
      <c r="BY2" t="str">
        <v>ATPM</v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</row>
    <row r="3" spans="1:99" x14ac:dyDescent="0.2">
      <c r="A3" s="46"/>
      <c r="B3" s="46" t="s">
        <v>170</v>
      </c>
      <c r="C3" s="46"/>
      <c r="D3" s="91" t="s">
        <v>168</v>
      </c>
      <c r="E3" s="91" t="s">
        <v>169</v>
      </c>
      <c r="F3" s="91" t="s">
        <v>166</v>
      </c>
      <c r="G3" s="46" t="s">
        <v>5</v>
      </c>
      <c r="H3" s="46" t="s">
        <v>6</v>
      </c>
      <c r="I3" s="46" t="s">
        <v>3</v>
      </c>
      <c r="J3" s="46" t="s">
        <v>52</v>
      </c>
      <c r="K3" s="46" t="s">
        <v>45</v>
      </c>
      <c r="L3" s="46" t="s">
        <v>53</v>
      </c>
      <c r="M3" s="46" t="s">
        <v>54</v>
      </c>
      <c r="N3" s="46" t="s">
        <v>55</v>
      </c>
      <c r="O3" s="46" t="s">
        <v>47</v>
      </c>
      <c r="P3" s="46" t="s">
        <v>31</v>
      </c>
      <c r="Q3" s="46" t="s">
        <v>7</v>
      </c>
      <c r="R3" s="46" t="s">
        <v>43</v>
      </c>
      <c r="S3" s="46" t="s">
        <v>10</v>
      </c>
      <c r="T3" s="46" t="s">
        <v>32</v>
      </c>
      <c r="U3" s="46" t="s">
        <v>56</v>
      </c>
      <c r="V3" s="46" t="s">
        <v>27</v>
      </c>
      <c r="W3" s="46" t="s">
        <v>28</v>
      </c>
      <c r="X3" s="46" t="s">
        <v>29</v>
      </c>
      <c r="Y3" s="46" t="s">
        <v>20</v>
      </c>
      <c r="Z3" s="46" t="s">
        <v>30</v>
      </c>
      <c r="AA3" s="46" t="s">
        <v>13</v>
      </c>
      <c r="AB3" s="46" t="s">
        <v>40</v>
      </c>
      <c r="AC3" s="46" t="s">
        <v>33</v>
      </c>
      <c r="AD3" s="46" t="s">
        <v>57</v>
      </c>
      <c r="AE3" s="46" t="s">
        <v>58</v>
      </c>
      <c r="AF3" s="46" t="s">
        <v>59</v>
      </c>
      <c r="AG3" s="46" t="s">
        <v>2</v>
      </c>
      <c r="AH3" s="46" t="s">
        <v>11</v>
      </c>
      <c r="AI3" s="46" t="s">
        <v>15</v>
      </c>
      <c r="AJ3" s="46" t="s">
        <v>46</v>
      </c>
      <c r="AK3" s="46" t="s">
        <v>60</v>
      </c>
      <c r="AL3" s="46" t="s">
        <v>61</v>
      </c>
      <c r="AM3" s="46" t="s">
        <v>26</v>
      </c>
      <c r="AN3" s="46" t="s">
        <v>34</v>
      </c>
      <c r="AO3" s="46" t="s">
        <v>62</v>
      </c>
      <c r="AP3" s="46" t="s">
        <v>18</v>
      </c>
      <c r="AQ3" s="46" t="s">
        <v>19</v>
      </c>
      <c r="AR3" s="46" t="s">
        <v>63</v>
      </c>
      <c r="AS3" s="46" t="s">
        <v>64</v>
      </c>
      <c r="AT3" s="46" t="s">
        <v>35</v>
      </c>
      <c r="AU3" s="46" t="s">
        <v>36</v>
      </c>
      <c r="AV3" s="46" t="s">
        <v>41</v>
      </c>
      <c r="AW3" s="46" t="s">
        <v>42</v>
      </c>
      <c r="AX3" s="46" t="s">
        <v>16</v>
      </c>
      <c r="AY3" s="46" t="s">
        <v>17</v>
      </c>
      <c r="AZ3" s="46" t="s">
        <v>4</v>
      </c>
      <c r="BA3" s="46" t="s">
        <v>22</v>
      </c>
      <c r="BB3" s="46" t="s">
        <v>23</v>
      </c>
      <c r="BC3" s="46" t="s">
        <v>24</v>
      </c>
      <c r="BD3" s="46" t="s">
        <v>65</v>
      </c>
      <c r="BE3" s="46" t="s">
        <v>51</v>
      </c>
      <c r="BF3" s="46" t="s">
        <v>66</v>
      </c>
      <c r="BG3" s="46" t="s">
        <v>25</v>
      </c>
      <c r="BH3" s="46" t="s">
        <v>48</v>
      </c>
      <c r="BI3" s="46" t="s">
        <v>39</v>
      </c>
      <c r="BJ3" s="46" t="s">
        <v>67</v>
      </c>
      <c r="BK3" s="46" t="s">
        <v>50</v>
      </c>
      <c r="BL3" s="46" t="s">
        <v>49</v>
      </c>
      <c r="BM3" s="46" t="s">
        <v>14</v>
      </c>
      <c r="BN3" s="46" t="s">
        <v>44</v>
      </c>
      <c r="BO3" s="46" t="s">
        <v>38</v>
      </c>
      <c r="BP3" s="46" t="s">
        <v>68</v>
      </c>
      <c r="BQ3" s="46" t="s">
        <v>69</v>
      </c>
      <c r="BR3" s="46" t="s">
        <v>21</v>
      </c>
      <c r="BS3" s="46" t="s">
        <v>70</v>
      </c>
      <c r="BT3" s="46" t="s">
        <v>12</v>
      </c>
      <c r="BU3" s="46" t="s">
        <v>71</v>
      </c>
      <c r="BV3" s="46" t="s">
        <v>37</v>
      </c>
      <c r="BW3" s="46" t="s">
        <v>72</v>
      </c>
      <c r="BX3" s="46" t="s">
        <v>73</v>
      </c>
      <c r="BY3" s="46" t="s">
        <v>9</v>
      </c>
      <c r="BZ3" s="46" t="s">
        <v>74</v>
      </c>
      <c r="CA3" s="46" t="s">
        <v>75</v>
      </c>
      <c r="CB3" s="46" t="s">
        <v>76</v>
      </c>
      <c r="CC3" s="46" t="s">
        <v>77</v>
      </c>
      <c r="CD3" s="46" t="s">
        <v>78</v>
      </c>
      <c r="CE3" s="46" t="s">
        <v>79</v>
      </c>
      <c r="CF3" s="46" t="s">
        <v>80</v>
      </c>
      <c r="CG3" s="46" t="s">
        <v>81</v>
      </c>
      <c r="CH3" s="46" t="s">
        <v>82</v>
      </c>
      <c r="CI3" s="46" t="s">
        <v>83</v>
      </c>
      <c r="CJ3" s="46" t="s">
        <v>84</v>
      </c>
      <c r="CK3" s="46" t="s">
        <v>85</v>
      </c>
      <c r="CL3" s="46" t="s">
        <v>86</v>
      </c>
      <c r="CM3" s="46" t="s">
        <v>87</v>
      </c>
      <c r="CN3" s="46" t="s">
        <v>88</v>
      </c>
      <c r="CO3" s="46" t="s">
        <v>89</v>
      </c>
      <c r="CP3" s="46" t="s">
        <v>90</v>
      </c>
      <c r="CQ3" s="46" t="s">
        <v>91</v>
      </c>
      <c r="CR3" s="46" t="s">
        <v>92</v>
      </c>
      <c r="CS3" s="46" t="s">
        <v>93</v>
      </c>
      <c r="CT3" s="46" t="s">
        <v>94</v>
      </c>
      <c r="CU3" s="46" t="s">
        <v>95</v>
      </c>
    </row>
    <row r="4" spans="1:99" s="89" customFormat="1" x14ac:dyDescent="0.2">
      <c r="A4" s="90" t="s">
        <v>99</v>
      </c>
      <c r="B4" s="90"/>
      <c r="C4" s="90"/>
      <c r="D4" s="90"/>
      <c r="G4" s="89" cm="1">
        <f t="array" ref="G4:CU4">_xlfn.XLOOKUP(G3:CU3,Sheet1!F:F,Sheet1!I:I,0)</f>
        <v>162.14060000000001</v>
      </c>
      <c r="H4" s="89">
        <v>162.14060000000001</v>
      </c>
      <c r="I4" s="89">
        <v>2619.1368040000002</v>
      </c>
      <c r="J4" s="89">
        <v>72.085840000000005</v>
      </c>
      <c r="K4" s="89">
        <v>399.44531999999998</v>
      </c>
      <c r="L4" s="89">
        <v>158.20156</v>
      </c>
      <c r="M4" s="89">
        <v>115.11058</v>
      </c>
      <c r="N4" s="89">
        <v>115.0874</v>
      </c>
      <c r="O4" s="89">
        <v>243.30269999999999</v>
      </c>
      <c r="P4" s="89">
        <v>40.078000000000003</v>
      </c>
      <c r="Q4" s="89">
        <v>203.19252</v>
      </c>
      <c r="R4" s="89">
        <v>763.50236299999995</v>
      </c>
      <c r="S4" s="89">
        <v>304.17330100000004</v>
      </c>
      <c r="T4" s="89">
        <v>63.545999999999999</v>
      </c>
      <c r="U4" s="89">
        <v>104.15084</v>
      </c>
      <c r="V4" s="89">
        <v>312.19860099999994</v>
      </c>
      <c r="W4" s="89">
        <v>288.173901</v>
      </c>
      <c r="X4" s="89">
        <v>328.19800099999998</v>
      </c>
      <c r="Y4" s="89">
        <v>339.57481999999999</v>
      </c>
      <c r="Z4" s="89">
        <v>303.18524100000002</v>
      </c>
      <c r="AA4" s="89">
        <v>398.66424000000001</v>
      </c>
      <c r="AB4" s="89">
        <v>782.52592200000004</v>
      </c>
      <c r="AC4" s="89">
        <v>55.844999999999999</v>
      </c>
      <c r="AD4" s="89">
        <v>129.13715999999999</v>
      </c>
      <c r="AE4" s="89">
        <v>129.11398</v>
      </c>
      <c r="AF4" s="89">
        <v>58.059260000000002</v>
      </c>
      <c r="AG4" s="89">
        <v>2280.41334042176</v>
      </c>
      <c r="AH4" s="89">
        <v>344.19740100000001</v>
      </c>
      <c r="AI4" s="89">
        <v>255.41533999999999</v>
      </c>
      <c r="AJ4" s="89">
        <v>850.82126000000005</v>
      </c>
      <c r="AK4" s="89">
        <v>138.14722</v>
      </c>
      <c r="AL4" s="89">
        <v>114.16558000000001</v>
      </c>
      <c r="AM4" s="89">
        <v>915.26344200000005</v>
      </c>
      <c r="AN4" s="89">
        <v>39.098300000000002</v>
      </c>
      <c r="AO4" s="89">
        <v>114.16558000000001</v>
      </c>
      <c r="AP4" s="89">
        <v>279.43673999999999</v>
      </c>
      <c r="AQ4" s="89">
        <v>277.42086</v>
      </c>
      <c r="AR4" s="89">
        <v>130.18816000000001</v>
      </c>
      <c r="AS4" s="89">
        <v>132.20400000000001</v>
      </c>
      <c r="AT4" s="89">
        <v>24.305</v>
      </c>
      <c r="AU4" s="89">
        <v>54.938043999999998</v>
      </c>
      <c r="AV4" s="89">
        <v>662.41716199999996</v>
      </c>
      <c r="AW4" s="89">
        <v>740.38118299999996</v>
      </c>
      <c r="AX4" s="89">
        <v>283.46850000000001</v>
      </c>
      <c r="AY4" s="89">
        <v>281.45262000000002</v>
      </c>
      <c r="AZ4" s="89">
        <v>810.70299999999997</v>
      </c>
      <c r="BA4" s="89">
        <v>862.14885442176001</v>
      </c>
      <c r="BB4" s="89">
        <v>786.16573442176002</v>
      </c>
      <c r="BC4" s="89">
        <v>744.08599442176001</v>
      </c>
      <c r="BD4" s="89">
        <v>148.18180000000001</v>
      </c>
      <c r="BE4" s="89">
        <v>95.979301000000007</v>
      </c>
      <c r="BF4" s="89">
        <v>97.115179999999995</v>
      </c>
      <c r="BG4" s="89">
        <v>786.07881442175994</v>
      </c>
      <c r="BH4" s="89">
        <v>245.126</v>
      </c>
      <c r="BI4" s="89">
        <v>375.35595999999998</v>
      </c>
      <c r="BJ4" s="89">
        <v>88.085239999999999</v>
      </c>
      <c r="BK4" s="89">
        <v>96.062600000000003</v>
      </c>
      <c r="BL4" s="89">
        <v>148.26967999999999</v>
      </c>
      <c r="BM4" s="89">
        <v>885.51292863263996</v>
      </c>
      <c r="BN4" s="89">
        <v>443.41334000000001</v>
      </c>
      <c r="BO4" s="89">
        <v>422.29056200000002</v>
      </c>
      <c r="BP4" s="89">
        <v>102.11181999999999</v>
      </c>
      <c r="BQ4" s="89">
        <v>187.21784</v>
      </c>
      <c r="BR4" s="89">
        <v>367.62797999999998</v>
      </c>
      <c r="BS4" s="89">
        <v>164.18119999999999</v>
      </c>
      <c r="BT4" s="89">
        <v>305.15806099999998</v>
      </c>
      <c r="BU4" s="89">
        <v>100.139</v>
      </c>
      <c r="BV4" s="89">
        <v>65.38</v>
      </c>
      <c r="BW4" s="89">
        <v>0</v>
      </c>
      <c r="BX4" s="89">
        <v>0</v>
      </c>
      <c r="BY4" s="89">
        <v>328.19800099999998</v>
      </c>
      <c r="BZ4" s="89">
        <v>0</v>
      </c>
      <c r="CA4" s="89">
        <v>0</v>
      </c>
      <c r="CB4" s="89">
        <v>0</v>
      </c>
      <c r="CC4" s="89">
        <v>0</v>
      </c>
      <c r="CD4" s="89">
        <v>0</v>
      </c>
      <c r="CE4" s="89">
        <v>0</v>
      </c>
      <c r="CF4" s="89">
        <v>0</v>
      </c>
      <c r="CG4" s="89">
        <v>0</v>
      </c>
      <c r="CH4" s="89">
        <v>0</v>
      </c>
      <c r="CI4" s="89">
        <v>0</v>
      </c>
      <c r="CJ4" s="89">
        <v>0</v>
      </c>
      <c r="CK4" s="89">
        <v>0</v>
      </c>
      <c r="CL4" s="89">
        <v>0</v>
      </c>
      <c r="CM4" s="89">
        <v>0</v>
      </c>
      <c r="CN4" s="89">
        <v>0</v>
      </c>
      <c r="CO4" s="89">
        <v>0</v>
      </c>
      <c r="CP4" s="89">
        <v>0</v>
      </c>
      <c r="CQ4" s="89">
        <v>0</v>
      </c>
      <c r="CR4" s="89">
        <v>0</v>
      </c>
      <c r="CS4" s="89">
        <v>0</v>
      </c>
      <c r="CT4" s="89">
        <v>0</v>
      </c>
      <c r="CU4" s="89">
        <v>0</v>
      </c>
    </row>
    <row r="5" spans="1:99" x14ac:dyDescent="0.2">
      <c r="A5" s="46">
        <v>0.02</v>
      </c>
      <c r="B5" s="46">
        <f t="shared" ref="B5:B13" si="0">(1000+F5)/1000</f>
        <v>0.38110074094528013</v>
      </c>
      <c r="C5" s="46">
        <f>(1000+F5)/1000/$C$14</f>
        <v>0.46819283521561911</v>
      </c>
      <c r="D5" s="46" cm="1">
        <f t="array" ref="D5">SUM(E5:F5)+SUMPRODUCT('atpm parts'!$D$1:$D$2,'atpm parts'!$B$1:$B$2*new!C5)</f>
        <v>-1004.9958512837468</v>
      </c>
      <c r="E5" s="46" cm="1">
        <f t="array" ref="E5">SUM(_xlfn._xlws.FILTER(G5:CU5*_xlfn.ANCHORARRAY($G$4),(_xlfn.ANCHORARRAY($G$2)&lt;&gt;"Lipid")*($G$1:$CU$1&lt;&gt;"ATPM")))</f>
        <v>-364.56712735186505</v>
      </c>
      <c r="F5" s="46" cm="1">
        <f t="array" ref="F5">SUM(_xlfn._xlws.FILTER(G5:CU5*_xlfn.ANCHORARRAY($G$4),_xlfn.ANCHORARRAY($G$2)="Lipid"))</f>
        <v>-618.89925905471989</v>
      </c>
      <c r="G5" s="46">
        <v>-0.70733299999999999</v>
      </c>
      <c r="H5" s="46">
        <v>-0.18614</v>
      </c>
      <c r="I5" s="46">
        <v>-1.0952999999999999E-2</v>
      </c>
      <c r="J5" s="46">
        <v>-5.9163E-2</v>
      </c>
      <c r="K5" s="47">
        <v>-7.1000000000000005E-5</v>
      </c>
      <c r="L5" s="46">
        <v>-2.3373999999999999E-2</v>
      </c>
      <c r="M5" s="46">
        <v>-2.8098000000000001E-2</v>
      </c>
      <c r="N5" s="46">
        <v>-2.8098000000000001E-2</v>
      </c>
      <c r="O5" s="47">
        <v>-7.1000000000000005E-5</v>
      </c>
      <c r="P5" s="46">
        <v>-9.0899999999999998E-4</v>
      </c>
      <c r="Q5" s="46">
        <v>-1.6722999999999998E-2</v>
      </c>
      <c r="R5" s="47">
        <v>-7.1000000000000005E-5</v>
      </c>
      <c r="S5" s="46">
        <v>-4.9833000000000002E-2</v>
      </c>
      <c r="T5" s="47">
        <v>-8.1000000000000004E-5</v>
      </c>
      <c r="U5" s="46">
        <v>-8.4800000000000001E-4</v>
      </c>
      <c r="V5" s="46">
        <v>-5.0130000000000001E-3</v>
      </c>
      <c r="W5" s="46">
        <v>-7.8239999999999994E-3</v>
      </c>
      <c r="X5" s="46">
        <v>-7.8239999999999994E-3</v>
      </c>
      <c r="Y5" s="46">
        <v>-2.0599999999999999E-4</v>
      </c>
      <c r="Z5" s="46">
        <v>-5.0130000000000001E-3</v>
      </c>
      <c r="AA5" s="46">
        <v>-0.51499600000000001</v>
      </c>
      <c r="AB5" s="47">
        <v>-7.1000000000000005E-5</v>
      </c>
      <c r="AC5" s="46">
        <v>-4.6900000000000002E-4</v>
      </c>
      <c r="AD5" s="46">
        <v>-4.6870000000000002E-2</v>
      </c>
      <c r="AE5" s="46">
        <v>-4.6870000000000002E-2</v>
      </c>
      <c r="AF5" s="46">
        <v>-5.3834E-2</v>
      </c>
      <c r="AG5" s="46">
        <v>-1.2004000000000001E-2</v>
      </c>
      <c r="AH5" s="46">
        <v>-4.3665000000000002E-2</v>
      </c>
      <c r="AI5" s="46">
        <v>-2.3990000000000001E-3</v>
      </c>
      <c r="AJ5" s="47">
        <v>-7.1000000000000005E-5</v>
      </c>
      <c r="AK5" s="46">
        <v>-1.1686999999999999E-2</v>
      </c>
      <c r="AL5" s="46">
        <v>-3.5666999999999997E-2</v>
      </c>
      <c r="AM5" s="46">
        <v>-4.0573999999999999E-2</v>
      </c>
      <c r="AN5" s="46">
        <v>-0.42650199999999999</v>
      </c>
      <c r="AO5" s="46">
        <v>-4.8505E-2</v>
      </c>
      <c r="AP5" s="46">
        <v>-6.1219999999999998E-3</v>
      </c>
      <c r="AQ5" s="46">
        <v>-1.64E-3</v>
      </c>
      <c r="AR5" s="46">
        <v>-3.9785000000000001E-2</v>
      </c>
      <c r="AS5" s="46">
        <v>-6.9030000000000003E-3</v>
      </c>
      <c r="AT5" s="46">
        <v>-4.4941000000000002E-2</v>
      </c>
      <c r="AU5" s="47">
        <v>-6.6000000000000005E-5</v>
      </c>
      <c r="AV5" s="47">
        <v>-7.1000000000000005E-5</v>
      </c>
      <c r="AW5" s="47">
        <v>-7.1000000000000005E-5</v>
      </c>
      <c r="AX5" s="46">
        <v>-1.5969999999999999E-3</v>
      </c>
      <c r="AY5" s="46">
        <v>-2.931E-3</v>
      </c>
      <c r="AZ5" s="46">
        <v>-3.3764000000000002E-2</v>
      </c>
      <c r="BA5" s="46">
        <v>-0.110137</v>
      </c>
      <c r="BB5" s="46">
        <v>-0.20669000000000001</v>
      </c>
      <c r="BC5" s="46">
        <v>-4.9923000000000002E-2</v>
      </c>
      <c r="BD5" s="46">
        <v>-2.2769000000000001E-2</v>
      </c>
      <c r="BE5" s="46">
        <v>-14399.635</v>
      </c>
      <c r="BF5" s="46">
        <v>-2.5554E-2</v>
      </c>
      <c r="BG5" s="46">
        <v>-2.6769999999999999E-2</v>
      </c>
      <c r="BH5" s="47">
        <v>-7.1000000000000005E-5</v>
      </c>
      <c r="BI5" s="47">
        <v>-7.1000000000000005E-5</v>
      </c>
      <c r="BJ5" s="46">
        <v>-3.2275999999999999E-2</v>
      </c>
      <c r="BK5" s="46">
        <v>-2.206E-2</v>
      </c>
      <c r="BL5" s="47">
        <v>-7.1000000000000005E-5</v>
      </c>
      <c r="BM5" s="46">
        <v>-6.3493999999999995E-2</v>
      </c>
      <c r="BN5" s="47">
        <v>-7.1000000000000005E-5</v>
      </c>
      <c r="BO5" s="47">
        <v>-7.1000000000000005E-5</v>
      </c>
      <c r="BP5" s="46">
        <v>-3.3729000000000002E-2</v>
      </c>
      <c r="BQ5" s="46">
        <v>-3.9360000000000003E-3</v>
      </c>
      <c r="BR5" s="46">
        <v>-1.2639999999999999E-3</v>
      </c>
      <c r="BS5" s="46">
        <v>-1.1868999999999999E-2</v>
      </c>
      <c r="BT5" s="46">
        <v>-2.6121999999999999E-2</v>
      </c>
      <c r="BU5" s="46">
        <v>-4.4387000000000003E-2</v>
      </c>
      <c r="BV5" s="46">
        <v>-1.1130000000000001E-3</v>
      </c>
      <c r="BW5" s="46">
        <v>-14399.561</v>
      </c>
      <c r="BX5" s="46">
        <v>-14399.561</v>
      </c>
      <c r="BY5" s="46">
        <v>14399.532300000001</v>
      </c>
      <c r="BZ5" s="46">
        <v>0.173844</v>
      </c>
      <c r="CA5" s="46">
        <v>5.9163E-2</v>
      </c>
      <c r="CB5" s="46">
        <v>2.3373999999999999E-2</v>
      </c>
      <c r="CC5" s="46">
        <v>2.8098000000000001E-2</v>
      </c>
      <c r="CD5" s="46">
        <v>2.8098000000000001E-2</v>
      </c>
      <c r="CE5" s="46">
        <v>8.4800000000000001E-4</v>
      </c>
      <c r="CF5" s="46">
        <v>4.6870000000000002E-2</v>
      </c>
      <c r="CG5" s="46">
        <v>4.6870000000000002E-2</v>
      </c>
      <c r="CH5" s="46">
        <v>5.3834E-2</v>
      </c>
      <c r="CI5" s="46">
        <v>1.1686999999999999E-2</v>
      </c>
      <c r="CJ5" s="46">
        <v>3.5666999999999997E-2</v>
      </c>
      <c r="CK5" s="46">
        <v>4.8505E-2</v>
      </c>
      <c r="CL5" s="46">
        <v>3.9785000000000001E-2</v>
      </c>
      <c r="CM5" s="46">
        <v>6.9030000000000003E-3</v>
      </c>
      <c r="CN5" s="46">
        <v>2.2769000000000001E-2</v>
      </c>
      <c r="CO5" s="46">
        <v>2.5554E-2</v>
      </c>
      <c r="CP5" s="46">
        <v>3.2275999999999999E-2</v>
      </c>
      <c r="CQ5" s="46">
        <v>3.3729000000000002E-2</v>
      </c>
      <c r="CR5" s="46">
        <v>3.9360000000000003E-3</v>
      </c>
      <c r="CS5" s="46">
        <v>1.1868999999999999E-2</v>
      </c>
      <c r="CT5" s="46">
        <v>4.4387000000000003E-2</v>
      </c>
      <c r="CU5" s="46">
        <v>14399.560799999999</v>
      </c>
    </row>
    <row r="6" spans="1:99" x14ac:dyDescent="0.2">
      <c r="A6" s="46">
        <v>0.04</v>
      </c>
      <c r="B6" s="46">
        <f t="shared" si="0"/>
        <v>0.46839965323678312</v>
      </c>
      <c r="C6" s="46">
        <f t="shared" ref="C6:C13" si="1">(1000+F6)/1000/$C$14</f>
        <v>0.5754419713774066</v>
      </c>
      <c r="D6" s="46" cm="1">
        <f t="array" ref="D6">SUM(E6:F6)+SUMPRODUCT('atpm parts'!$D$1:$D$2,'atpm parts'!$B$1:$B$2*new!C6)</f>
        <v>-1006.1387384634646</v>
      </c>
      <c r="E6" s="46" cm="1">
        <f t="array" ref="E6">SUM(_xlfn._xlws.FILTER(G6:CU6*_xlfn.ANCHORARRAY($G$4),(_xlfn.ANCHORARRAY($G$2)&lt;&gt;"Lipid")*($G$1:$CU$1&lt;&gt;"ATPM")))</f>
        <v>-448.07716295054018</v>
      </c>
      <c r="F6" s="46" cm="1">
        <f t="array" ref="F6">SUM(_xlfn._xlws.FILTER(G6:CU6*_xlfn.ANCHORARRAY($G$4),_xlfn.ANCHORARRAY($G$2)="Lipid"))</f>
        <v>-531.60034676321686</v>
      </c>
      <c r="G6" s="46">
        <v>-0.86936400000000003</v>
      </c>
      <c r="H6" s="46">
        <v>-0.22878000000000001</v>
      </c>
      <c r="I6" s="46">
        <v>-1.3462E-2</v>
      </c>
      <c r="J6" s="46">
        <v>-7.2715000000000002E-2</v>
      </c>
      <c r="K6" s="47">
        <v>-8.7000000000000001E-5</v>
      </c>
      <c r="L6" s="46">
        <v>-2.8729000000000001E-2</v>
      </c>
      <c r="M6" s="46">
        <v>-3.4534000000000002E-2</v>
      </c>
      <c r="N6" s="46">
        <v>-3.4534000000000002E-2</v>
      </c>
      <c r="O6" s="47">
        <v>-8.7000000000000001E-5</v>
      </c>
      <c r="P6" s="46">
        <v>-1.1169999999999999E-3</v>
      </c>
      <c r="Q6" s="46">
        <v>-2.0553999999999999E-2</v>
      </c>
      <c r="R6" s="47">
        <v>-8.7000000000000001E-5</v>
      </c>
      <c r="S6" s="46">
        <v>-6.1248999999999998E-2</v>
      </c>
      <c r="T6" s="47">
        <v>-9.8999999999999994E-5</v>
      </c>
      <c r="U6" s="46">
        <v>-1.042E-3</v>
      </c>
      <c r="V6" s="46">
        <v>-6.1609999999999998E-3</v>
      </c>
      <c r="W6" s="46">
        <v>-9.6170000000000005E-3</v>
      </c>
      <c r="X6" s="46">
        <v>-9.6170000000000005E-3</v>
      </c>
      <c r="Y6" s="46">
        <v>-1.7699999999999999E-4</v>
      </c>
      <c r="Z6" s="46">
        <v>-6.1609999999999998E-3</v>
      </c>
      <c r="AA6" s="46">
        <v>-0.44235200000000002</v>
      </c>
      <c r="AB6" s="47">
        <v>-8.7000000000000001E-5</v>
      </c>
      <c r="AC6" s="46">
        <v>-5.7700000000000004E-4</v>
      </c>
      <c r="AD6" s="46">
        <v>-5.7605999999999997E-2</v>
      </c>
      <c r="AE6" s="46">
        <v>-5.7605999999999997E-2</v>
      </c>
      <c r="AF6" s="46">
        <v>-6.6166000000000003E-2</v>
      </c>
      <c r="AG6" s="46">
        <v>-1.4753E-2</v>
      </c>
      <c r="AH6" s="46">
        <v>-5.3666999999999999E-2</v>
      </c>
      <c r="AI6" s="46">
        <v>-2.0600000000000002E-3</v>
      </c>
      <c r="AJ6" s="47">
        <v>-8.7000000000000001E-5</v>
      </c>
      <c r="AK6" s="46">
        <v>-1.4364E-2</v>
      </c>
      <c r="AL6" s="46">
        <v>-4.3838000000000002E-2</v>
      </c>
      <c r="AM6" s="46">
        <v>-3.4851E-2</v>
      </c>
      <c r="AN6" s="46">
        <v>-0.52420299999999997</v>
      </c>
      <c r="AO6" s="46">
        <v>-5.9616000000000002E-2</v>
      </c>
      <c r="AP6" s="46">
        <v>-5.2579999999999997E-3</v>
      </c>
      <c r="AQ6" s="46">
        <v>-1.4090000000000001E-3</v>
      </c>
      <c r="AR6" s="46">
        <v>-4.8898999999999998E-2</v>
      </c>
      <c r="AS6" s="46">
        <v>-8.4849999999999995E-3</v>
      </c>
      <c r="AT6" s="46">
        <v>-5.5236E-2</v>
      </c>
      <c r="AU6" s="47">
        <v>-8.2000000000000001E-5</v>
      </c>
      <c r="AV6" s="47">
        <v>-8.7000000000000001E-5</v>
      </c>
      <c r="AW6" s="47">
        <v>-8.7000000000000001E-5</v>
      </c>
      <c r="AX6" s="46">
        <v>-1.372E-3</v>
      </c>
      <c r="AY6" s="46">
        <v>-2.5179999999999998E-3</v>
      </c>
      <c r="AZ6" s="46">
        <v>-4.1499000000000001E-2</v>
      </c>
      <c r="BA6" s="46">
        <v>-9.4602000000000006E-2</v>
      </c>
      <c r="BB6" s="46">
        <v>-0.177535</v>
      </c>
      <c r="BC6" s="46">
        <v>-4.2881000000000002E-2</v>
      </c>
      <c r="BD6" s="46">
        <v>-2.7984999999999999E-2</v>
      </c>
      <c r="BE6" s="46">
        <v>-17698.214</v>
      </c>
      <c r="BF6" s="46">
        <v>-3.1407999999999998E-2</v>
      </c>
      <c r="BG6" s="46">
        <v>-2.2994000000000001E-2</v>
      </c>
      <c r="BH6" s="47">
        <v>-8.7000000000000001E-5</v>
      </c>
      <c r="BI6" s="47">
        <v>-8.7000000000000001E-5</v>
      </c>
      <c r="BJ6" s="46">
        <v>-3.9669999999999997E-2</v>
      </c>
      <c r="BK6" s="46">
        <v>-2.7113999999999999E-2</v>
      </c>
      <c r="BL6" s="47">
        <v>-8.7000000000000001E-5</v>
      </c>
      <c r="BM6" s="46">
        <v>-5.4538000000000003E-2</v>
      </c>
      <c r="BN6" s="47">
        <v>-8.7000000000000001E-5</v>
      </c>
      <c r="BO6" s="47">
        <v>-8.7000000000000001E-5</v>
      </c>
      <c r="BP6" s="46">
        <v>-4.1456E-2</v>
      </c>
      <c r="BQ6" s="46">
        <v>-4.8380000000000003E-3</v>
      </c>
      <c r="BR6" s="46">
        <v>-1.0859999999999999E-3</v>
      </c>
      <c r="BS6" s="46">
        <v>-1.4586999999999999E-2</v>
      </c>
      <c r="BT6" s="46">
        <v>-3.2106000000000003E-2</v>
      </c>
      <c r="BU6" s="46">
        <v>-5.4554999999999999E-2</v>
      </c>
      <c r="BV6" s="46">
        <v>-1.3680000000000001E-3</v>
      </c>
      <c r="BW6" s="46">
        <v>-17698.121999999999</v>
      </c>
      <c r="BX6" s="46">
        <v>-17698.121999999999</v>
      </c>
      <c r="BY6" s="46">
        <v>17698.086899999998</v>
      </c>
      <c r="BZ6" s="46">
        <v>0.213668</v>
      </c>
      <c r="CA6" s="46">
        <v>7.2715000000000002E-2</v>
      </c>
      <c r="CB6" s="46">
        <v>2.8729000000000001E-2</v>
      </c>
      <c r="CC6" s="46">
        <v>3.4534000000000002E-2</v>
      </c>
      <c r="CD6" s="46">
        <v>3.4534000000000002E-2</v>
      </c>
      <c r="CE6" s="46">
        <v>1.042E-3</v>
      </c>
      <c r="CF6" s="46">
        <v>5.7605999999999997E-2</v>
      </c>
      <c r="CG6" s="46">
        <v>5.7605999999999997E-2</v>
      </c>
      <c r="CH6" s="46">
        <v>6.6166000000000003E-2</v>
      </c>
      <c r="CI6" s="46">
        <v>1.4364E-2</v>
      </c>
      <c r="CJ6" s="46">
        <v>4.3838000000000002E-2</v>
      </c>
      <c r="CK6" s="46">
        <v>5.9616000000000002E-2</v>
      </c>
      <c r="CL6" s="46">
        <v>4.8898999999999998E-2</v>
      </c>
      <c r="CM6" s="46">
        <v>8.4849999999999995E-3</v>
      </c>
      <c r="CN6" s="46">
        <v>2.7984999999999999E-2</v>
      </c>
      <c r="CO6" s="46">
        <v>3.1407999999999998E-2</v>
      </c>
      <c r="CP6" s="46">
        <v>3.9669999999999997E-2</v>
      </c>
      <c r="CQ6" s="46">
        <v>4.1456E-2</v>
      </c>
      <c r="CR6" s="46">
        <v>4.8380000000000003E-3</v>
      </c>
      <c r="CS6" s="46">
        <v>1.4586999999999999E-2</v>
      </c>
      <c r="CT6" s="46">
        <v>5.4554999999999999E-2</v>
      </c>
      <c r="CU6" s="46">
        <v>17698.121999999999</v>
      </c>
    </row>
    <row r="7" spans="1:99" x14ac:dyDescent="0.2">
      <c r="A7" s="46">
        <v>0.06</v>
      </c>
      <c r="B7" s="46">
        <f t="shared" si="0"/>
        <v>0.52639994485865338</v>
      </c>
      <c r="C7" s="46">
        <f t="shared" si="1"/>
        <v>0.64669693905451009</v>
      </c>
      <c r="D7" s="46" cm="1">
        <f t="array" ref="D7">SUM(E7:F7)+SUMPRODUCT('atpm parts'!$D$1:$D$2,'atpm parts'!$B$1:$B$2*new!C7)</f>
        <v>-1006.9007252584001</v>
      </c>
      <c r="E7" s="46" cm="1">
        <f t="array" ref="E7">SUM(_xlfn._xlws.FILTER(G7:CU7*_xlfn.ANCHORARRAY($G$4),(_xlfn.ANCHORARRAY($G$2)&lt;&gt;"Lipid")*($G$1:$CU$1&lt;&gt;"ATPM")))</f>
        <v>-503.56283991482468</v>
      </c>
      <c r="F7" s="46" cm="1">
        <f t="array" ref="F7">SUM(_xlfn._xlws.FILTER(G7:CU7*_xlfn.ANCHORARRAY($G$4),_xlfn.ANCHORARRAY($G$2)="Lipid"))</f>
        <v>-473.60005514134662</v>
      </c>
      <c r="G7" s="46">
        <v>-0.97701400000000005</v>
      </c>
      <c r="H7" s="46">
        <v>-0.25710899999999998</v>
      </c>
      <c r="I7" s="46">
        <v>-1.5129E-2</v>
      </c>
      <c r="J7" s="46">
        <v>-8.1719E-2</v>
      </c>
      <c r="K7" s="47">
        <v>-9.7999999999999997E-5</v>
      </c>
      <c r="L7" s="46">
        <v>-3.2286000000000002E-2</v>
      </c>
      <c r="M7" s="46">
        <v>-3.8809999999999997E-2</v>
      </c>
      <c r="N7" s="46">
        <v>-3.8809999999999997E-2</v>
      </c>
      <c r="O7" s="47">
        <v>-9.7999999999999997E-5</v>
      </c>
      <c r="P7" s="46">
        <v>-1.255E-3</v>
      </c>
      <c r="Q7" s="46">
        <v>-2.3099000000000001E-2</v>
      </c>
      <c r="R7" s="47">
        <v>-9.7999999999999997E-5</v>
      </c>
      <c r="S7" s="46">
        <v>-6.8833000000000005E-2</v>
      </c>
      <c r="T7" s="46">
        <v>-1.11E-4</v>
      </c>
      <c r="U7" s="46">
        <v>-1.1709999999999999E-3</v>
      </c>
      <c r="V7" s="46">
        <v>-6.9239999999999996E-3</v>
      </c>
      <c r="W7" s="46">
        <v>-1.0808E-2</v>
      </c>
      <c r="X7" s="46">
        <v>-1.0808E-2</v>
      </c>
      <c r="Y7" s="46">
        <v>-1.5799999999999999E-4</v>
      </c>
      <c r="Z7" s="46">
        <v>-6.9239999999999996E-3</v>
      </c>
      <c r="AA7" s="46">
        <v>-0.39409</v>
      </c>
      <c r="AB7" s="47">
        <v>-9.7999999999999997E-5</v>
      </c>
      <c r="AC7" s="46">
        <v>-6.4800000000000003E-4</v>
      </c>
      <c r="AD7" s="46">
        <v>-6.4740000000000006E-2</v>
      </c>
      <c r="AE7" s="46">
        <v>-6.4740000000000006E-2</v>
      </c>
      <c r="AF7" s="46">
        <v>-7.4358999999999995E-2</v>
      </c>
      <c r="AG7" s="46">
        <v>-1.6580000000000001E-2</v>
      </c>
      <c r="AH7" s="46">
        <v>-6.0312999999999999E-2</v>
      </c>
      <c r="AI7" s="46">
        <v>-1.836E-3</v>
      </c>
      <c r="AJ7" s="47">
        <v>-9.7999999999999997E-5</v>
      </c>
      <c r="AK7" s="46">
        <v>-1.6143000000000001E-2</v>
      </c>
      <c r="AL7" s="46">
        <v>-4.9265999999999997E-2</v>
      </c>
      <c r="AM7" s="46">
        <v>-3.1047999999999999E-2</v>
      </c>
      <c r="AN7" s="46">
        <v>-0.589113</v>
      </c>
      <c r="AO7" s="46">
        <v>-6.6998000000000002E-2</v>
      </c>
      <c r="AP7" s="46">
        <v>-4.6849999999999999E-3</v>
      </c>
      <c r="AQ7" s="46">
        <v>-1.255E-3</v>
      </c>
      <c r="AR7" s="46">
        <v>-5.4954000000000003E-2</v>
      </c>
      <c r="AS7" s="46">
        <v>-9.5359999999999993E-3</v>
      </c>
      <c r="AT7" s="46">
        <v>-6.2074999999999998E-2</v>
      </c>
      <c r="AU7" s="47">
        <v>-9.2E-5</v>
      </c>
      <c r="AV7" s="47">
        <v>-9.7999999999999997E-5</v>
      </c>
      <c r="AW7" s="47">
        <v>-9.7999999999999997E-5</v>
      </c>
      <c r="AX7" s="46">
        <v>-1.222E-3</v>
      </c>
      <c r="AY7" s="46">
        <v>-2.2430000000000002E-3</v>
      </c>
      <c r="AZ7" s="46">
        <v>-4.6636999999999998E-2</v>
      </c>
      <c r="BA7" s="46">
        <v>-8.4279999999999994E-2</v>
      </c>
      <c r="BB7" s="46">
        <v>-0.158165</v>
      </c>
      <c r="BC7" s="46">
        <v>-3.8203000000000001E-2</v>
      </c>
      <c r="BD7" s="46">
        <v>-3.1449999999999999E-2</v>
      </c>
      <c r="BE7" s="46">
        <v>-19889.708999999999</v>
      </c>
      <c r="BF7" s="46">
        <v>-3.5297000000000002E-2</v>
      </c>
      <c r="BG7" s="46">
        <v>-2.0485E-2</v>
      </c>
      <c r="BH7" s="47">
        <v>-9.7999999999999997E-5</v>
      </c>
      <c r="BI7" s="47">
        <v>-9.7999999999999997E-5</v>
      </c>
      <c r="BJ7" s="46">
        <v>-4.4581999999999997E-2</v>
      </c>
      <c r="BK7" s="46">
        <v>-3.0471000000000002E-2</v>
      </c>
      <c r="BL7" s="47">
        <v>-9.7999999999999997E-5</v>
      </c>
      <c r="BM7" s="46">
        <v>-4.8587999999999999E-2</v>
      </c>
      <c r="BN7" s="47">
        <v>-9.7999999999999997E-5</v>
      </c>
      <c r="BO7" s="47">
        <v>-9.7999999999999997E-5</v>
      </c>
      <c r="BP7" s="46">
        <v>-4.6588999999999998E-2</v>
      </c>
      <c r="BQ7" s="46">
        <v>-5.437E-3</v>
      </c>
      <c r="BR7" s="46">
        <v>-9.6699999999999998E-4</v>
      </c>
      <c r="BS7" s="46">
        <v>-1.6393999999999999E-2</v>
      </c>
      <c r="BT7" s="46">
        <v>-3.6082000000000003E-2</v>
      </c>
      <c r="BU7" s="46">
        <v>-6.1310999999999997E-2</v>
      </c>
      <c r="BV7" s="46">
        <v>-1.5380000000000001E-3</v>
      </c>
      <c r="BW7" s="46">
        <v>-19889.606</v>
      </c>
      <c r="BX7" s="46">
        <v>-19889.606</v>
      </c>
      <c r="BY7" s="46">
        <v>19889.566500000001</v>
      </c>
      <c r="BZ7" s="46">
        <v>0.24012500000000001</v>
      </c>
      <c r="CA7" s="46">
        <v>8.1719E-2</v>
      </c>
      <c r="CB7" s="46">
        <v>3.2286000000000002E-2</v>
      </c>
      <c r="CC7" s="46">
        <v>3.8809999999999997E-2</v>
      </c>
      <c r="CD7" s="46">
        <v>3.8809999999999997E-2</v>
      </c>
      <c r="CE7" s="46">
        <v>1.1709999999999999E-3</v>
      </c>
      <c r="CF7" s="46">
        <v>6.4740000000000006E-2</v>
      </c>
      <c r="CG7" s="46">
        <v>6.4740000000000006E-2</v>
      </c>
      <c r="CH7" s="46">
        <v>7.4358999999999995E-2</v>
      </c>
      <c r="CI7" s="46">
        <v>1.6143000000000001E-2</v>
      </c>
      <c r="CJ7" s="46">
        <v>4.9265999999999997E-2</v>
      </c>
      <c r="CK7" s="46">
        <v>6.6998000000000002E-2</v>
      </c>
      <c r="CL7" s="46">
        <v>5.4954000000000003E-2</v>
      </c>
      <c r="CM7" s="46">
        <v>9.5359999999999993E-3</v>
      </c>
      <c r="CN7" s="46">
        <v>3.1449999999999999E-2</v>
      </c>
      <c r="CO7" s="46">
        <v>3.5297000000000002E-2</v>
      </c>
      <c r="CP7" s="46">
        <v>4.4581999999999997E-2</v>
      </c>
      <c r="CQ7" s="46">
        <v>4.6588999999999998E-2</v>
      </c>
      <c r="CR7" s="46">
        <v>5.437E-3</v>
      </c>
      <c r="CS7" s="46">
        <v>1.6393999999999999E-2</v>
      </c>
      <c r="CT7" s="46">
        <v>6.1310999999999997E-2</v>
      </c>
      <c r="CU7" s="46">
        <v>19889.606</v>
      </c>
    </row>
    <row r="8" spans="1:99" x14ac:dyDescent="0.2">
      <c r="A8" s="46">
        <v>0.08</v>
      </c>
      <c r="B8" s="46">
        <f t="shared" si="0"/>
        <v>0.57819932052522105</v>
      </c>
      <c r="C8" s="46">
        <f t="shared" si="1"/>
        <v>0.71033390941456376</v>
      </c>
      <c r="D8" s="46" cm="1">
        <f t="array" ref="D8">SUM(E8:F8)+SUMPRODUCT('atpm parts'!$D$1:$D$2,'atpm parts'!$B$1:$B$2*new!C8)</f>
        <v>-1007.5784469660341</v>
      </c>
      <c r="E8" s="46" cm="1">
        <f t="array" ref="E8">SUM(_xlfn._xlws.FILTER(G8:CU8*_xlfn.ANCHORARRAY($G$4),(_xlfn.ANCHORARRAY($G$2)&lt;&gt;"Lipid")*($G$1:$CU$1&lt;&gt;"ATPM")))</f>
        <v>-553.11364321700182</v>
      </c>
      <c r="F8" s="46" cm="1">
        <f t="array" ref="F8">SUM(_xlfn._xlws.FILTER(G8:CU8*_xlfn.ANCHORARRAY($G$4),_xlfn.ANCHORARRAY($G$2)="Lipid"))</f>
        <v>-421.80067947477897</v>
      </c>
      <c r="G8" s="46">
        <v>-1.073156</v>
      </c>
      <c r="H8" s="46">
        <v>-0.28240999999999999</v>
      </c>
      <c r="I8" s="46">
        <v>-1.6618000000000001E-2</v>
      </c>
      <c r="J8" s="46">
        <v>-8.9760999999999994E-2</v>
      </c>
      <c r="K8" s="46">
        <v>-1.07E-4</v>
      </c>
      <c r="L8" s="46">
        <v>-3.5463000000000001E-2</v>
      </c>
      <c r="M8" s="46">
        <v>-4.2629E-2</v>
      </c>
      <c r="N8" s="46">
        <v>-4.2629E-2</v>
      </c>
      <c r="O8" s="46">
        <v>-1.07E-4</v>
      </c>
      <c r="P8" s="46">
        <v>-1.379E-3</v>
      </c>
      <c r="Q8" s="46">
        <v>-2.5371999999999999E-2</v>
      </c>
      <c r="R8" s="46">
        <v>-1.07E-4</v>
      </c>
      <c r="S8" s="46">
        <v>-7.5606999999999994E-2</v>
      </c>
      <c r="T8" s="46">
        <v>-1.22E-4</v>
      </c>
      <c r="U8" s="46">
        <v>-1.286E-3</v>
      </c>
      <c r="V8" s="46">
        <v>-7.6059999999999999E-3</v>
      </c>
      <c r="W8" s="46">
        <v>-1.1871E-2</v>
      </c>
      <c r="X8" s="46">
        <v>-1.1871E-2</v>
      </c>
      <c r="Y8" s="46">
        <v>-1.4100000000000001E-4</v>
      </c>
      <c r="Z8" s="46">
        <v>-7.6059999999999999E-3</v>
      </c>
      <c r="AA8" s="46">
        <v>-0.35098600000000002</v>
      </c>
      <c r="AB8" s="46">
        <v>-1.07E-4</v>
      </c>
      <c r="AC8" s="46">
        <v>-7.1199999999999996E-4</v>
      </c>
      <c r="AD8" s="46">
        <v>-7.1110000000000007E-2</v>
      </c>
      <c r="AE8" s="46">
        <v>-7.1110000000000007E-2</v>
      </c>
      <c r="AF8" s="46">
        <v>-8.1675999999999999E-2</v>
      </c>
      <c r="AG8" s="46">
        <v>-1.8211999999999999E-2</v>
      </c>
      <c r="AH8" s="46">
        <v>-6.6248000000000001E-2</v>
      </c>
      <c r="AI8" s="46">
        <v>-1.635E-3</v>
      </c>
      <c r="AJ8" s="46">
        <v>-1.07E-4</v>
      </c>
      <c r="AK8" s="46">
        <v>-1.7731E-2</v>
      </c>
      <c r="AL8" s="46">
        <v>-5.4114000000000002E-2</v>
      </c>
      <c r="AM8" s="46">
        <v>-2.7653E-2</v>
      </c>
      <c r="AN8" s="46">
        <v>-0.64708399999999999</v>
      </c>
      <c r="AO8" s="46">
        <v>-7.3591000000000004E-2</v>
      </c>
      <c r="AP8" s="46">
        <v>-4.1720000000000004E-3</v>
      </c>
      <c r="AQ8" s="46">
        <v>-1.1180000000000001E-3</v>
      </c>
      <c r="AR8" s="46">
        <v>-6.0360999999999998E-2</v>
      </c>
      <c r="AS8" s="46">
        <v>-1.0474000000000001E-2</v>
      </c>
      <c r="AT8" s="46">
        <v>-6.8183999999999995E-2</v>
      </c>
      <c r="AU8" s="46">
        <v>-1.01E-4</v>
      </c>
      <c r="AV8" s="46">
        <v>-1.07E-4</v>
      </c>
      <c r="AW8" s="46">
        <v>-1.07E-4</v>
      </c>
      <c r="AX8" s="46">
        <v>-1.088E-3</v>
      </c>
      <c r="AY8" s="46">
        <v>-1.9980000000000002E-3</v>
      </c>
      <c r="AZ8" s="46">
        <v>-5.1227000000000002E-2</v>
      </c>
      <c r="BA8" s="46">
        <v>-7.5062000000000004E-2</v>
      </c>
      <c r="BB8" s="46">
        <v>-0.14086599999999999</v>
      </c>
      <c r="BC8" s="46">
        <v>-3.4023999999999999E-2</v>
      </c>
      <c r="BD8" s="46">
        <v>-3.4544999999999999E-2</v>
      </c>
      <c r="BE8" s="46">
        <v>-21846.940999999999</v>
      </c>
      <c r="BF8" s="46">
        <v>-3.8771E-2</v>
      </c>
      <c r="BG8" s="46">
        <v>-1.8245000000000001E-2</v>
      </c>
      <c r="BH8" s="46">
        <v>-1.07E-4</v>
      </c>
      <c r="BI8" s="46">
        <v>-1.07E-4</v>
      </c>
      <c r="BJ8" s="46">
        <v>-4.8968999999999999E-2</v>
      </c>
      <c r="BK8" s="46">
        <v>-3.347E-2</v>
      </c>
      <c r="BL8" s="46">
        <v>-1.07E-4</v>
      </c>
      <c r="BM8" s="46">
        <v>-4.3272999999999999E-2</v>
      </c>
      <c r="BN8" s="46">
        <v>-1.07E-4</v>
      </c>
      <c r="BO8" s="46">
        <v>-1.07E-4</v>
      </c>
      <c r="BP8" s="46">
        <v>-5.1173999999999997E-2</v>
      </c>
      <c r="BQ8" s="46">
        <v>-5.9719999999999999E-3</v>
      </c>
      <c r="BR8" s="46">
        <v>-8.6200000000000003E-4</v>
      </c>
      <c r="BS8" s="46">
        <v>-1.8006999999999999E-2</v>
      </c>
      <c r="BT8" s="46">
        <v>-3.9632000000000001E-2</v>
      </c>
      <c r="BU8" s="46">
        <v>-6.7344000000000001E-2</v>
      </c>
      <c r="BV8" s="46">
        <v>-1.689E-3</v>
      </c>
      <c r="BW8" s="46">
        <v>-21846.828000000001</v>
      </c>
      <c r="BX8" s="46">
        <v>-21846.828000000001</v>
      </c>
      <c r="BY8" s="46">
        <v>21846.784500000002</v>
      </c>
      <c r="BZ8" s="46">
        <v>0.26375399999999999</v>
      </c>
      <c r="CA8" s="46">
        <v>8.9760999999999994E-2</v>
      </c>
      <c r="CB8" s="46">
        <v>3.5463000000000001E-2</v>
      </c>
      <c r="CC8" s="46">
        <v>4.2629E-2</v>
      </c>
      <c r="CD8" s="46">
        <v>4.2629E-2</v>
      </c>
      <c r="CE8" s="46">
        <v>1.286E-3</v>
      </c>
      <c r="CF8" s="46">
        <v>7.1110000000000007E-2</v>
      </c>
      <c r="CG8" s="46">
        <v>7.1110000000000007E-2</v>
      </c>
      <c r="CH8" s="46">
        <v>8.1675999999999999E-2</v>
      </c>
      <c r="CI8" s="46">
        <v>1.7731E-2</v>
      </c>
      <c r="CJ8" s="46">
        <v>5.4114000000000002E-2</v>
      </c>
      <c r="CK8" s="46">
        <v>7.3591000000000004E-2</v>
      </c>
      <c r="CL8" s="46">
        <v>6.0360999999999998E-2</v>
      </c>
      <c r="CM8" s="46">
        <v>1.0474000000000001E-2</v>
      </c>
      <c r="CN8" s="46">
        <v>3.4544999999999999E-2</v>
      </c>
      <c r="CO8" s="46">
        <v>3.8771E-2</v>
      </c>
      <c r="CP8" s="46">
        <v>4.8968999999999999E-2</v>
      </c>
      <c r="CQ8" s="46">
        <v>5.1173999999999997E-2</v>
      </c>
      <c r="CR8" s="46">
        <v>5.9719999999999999E-3</v>
      </c>
      <c r="CS8" s="46">
        <v>1.8006999999999999E-2</v>
      </c>
      <c r="CT8" s="46">
        <v>6.7344000000000001E-2</v>
      </c>
      <c r="CU8" s="46">
        <v>21846.827799999999</v>
      </c>
    </row>
    <row r="9" spans="1:99" x14ac:dyDescent="0.2">
      <c r="A9" s="46">
        <v>0.1</v>
      </c>
      <c r="B9" s="46">
        <f t="shared" si="0"/>
        <v>0.63260039914612232</v>
      </c>
      <c r="C9" s="46">
        <f t="shared" si="1"/>
        <v>0.77716714404730536</v>
      </c>
      <c r="D9" s="46" cm="1">
        <f t="array" ref="D9">SUM(E9:F9)+SUMPRODUCT('atpm parts'!$D$1:$D$2,'atpm parts'!$B$1:$B$2*new!C9)</f>
        <v>-1008.2893889543093</v>
      </c>
      <c r="E9" s="46" cm="1">
        <f t="array" ref="E9">SUM(_xlfn._xlws.FILTER(G9:CU9*_xlfn.ANCHORARRAY($G$4),(_xlfn.ANCHORARRAY($G$2)&lt;&gt;"Lipid")*($G$1:$CU$1&lt;&gt;"ATPM")))</f>
        <v>-605.15239215385532</v>
      </c>
      <c r="F9" s="46" cm="1">
        <f t="array" ref="F9">SUM(_xlfn._xlws.FILTER(G9:CU9*_xlfn.ANCHORARRAY($G$4),_xlfn.ANCHORARRAY($G$2)="Lipid"))</f>
        <v>-367.39960085387764</v>
      </c>
      <c r="G9" s="46">
        <v>-1.1741239999999999</v>
      </c>
      <c r="H9" s="46">
        <v>-0.30897999999999998</v>
      </c>
      <c r="I9" s="46">
        <v>-1.8182E-2</v>
      </c>
      <c r="J9" s="46">
        <v>-9.8206000000000002E-2</v>
      </c>
      <c r="K9" s="46">
        <v>-1.17E-4</v>
      </c>
      <c r="L9" s="46">
        <v>-3.8800000000000001E-2</v>
      </c>
      <c r="M9" s="46">
        <v>-4.6640000000000001E-2</v>
      </c>
      <c r="N9" s="46">
        <v>-4.6640000000000001E-2</v>
      </c>
      <c r="O9" s="46">
        <v>-1.17E-4</v>
      </c>
      <c r="P9" s="46">
        <v>-1.508E-3</v>
      </c>
      <c r="Q9" s="46">
        <v>-2.7758999999999999E-2</v>
      </c>
      <c r="R9" s="46">
        <v>-1.17E-4</v>
      </c>
      <c r="S9" s="46">
        <v>-8.2720000000000002E-2</v>
      </c>
      <c r="T9" s="46">
        <v>-1.34E-4</v>
      </c>
      <c r="U9" s="46">
        <v>-1.407E-3</v>
      </c>
      <c r="V9" s="46">
        <v>-8.3210000000000003E-3</v>
      </c>
      <c r="W9" s="46">
        <v>-1.2988E-2</v>
      </c>
      <c r="X9" s="46">
        <v>-1.2988E-2</v>
      </c>
      <c r="Y9" s="46">
        <v>-1.22E-4</v>
      </c>
      <c r="Z9" s="46">
        <v>-8.3210000000000003E-3</v>
      </c>
      <c r="AA9" s="46">
        <v>-0.30571900000000002</v>
      </c>
      <c r="AB9" s="46">
        <v>-1.17E-4</v>
      </c>
      <c r="AC9" s="46">
        <v>-7.7899999999999996E-4</v>
      </c>
      <c r="AD9" s="46">
        <v>-7.7800999999999995E-2</v>
      </c>
      <c r="AE9" s="46">
        <v>-7.7800999999999995E-2</v>
      </c>
      <c r="AF9" s="46">
        <v>-8.9359999999999995E-2</v>
      </c>
      <c r="AG9" s="46">
        <v>-1.9924999999999998E-2</v>
      </c>
      <c r="AH9" s="46">
        <v>-7.2481000000000004E-2</v>
      </c>
      <c r="AI9" s="46">
        <v>-1.4239999999999999E-3</v>
      </c>
      <c r="AJ9" s="46">
        <v>-1.17E-4</v>
      </c>
      <c r="AK9" s="46">
        <v>-1.9400000000000001E-2</v>
      </c>
      <c r="AL9" s="46">
        <v>-5.9205000000000001E-2</v>
      </c>
      <c r="AM9" s="46">
        <v>-2.4086E-2</v>
      </c>
      <c r="AN9" s="46">
        <v>-0.70796499999999996</v>
      </c>
      <c r="AO9" s="46">
        <v>-8.0514000000000002E-2</v>
      </c>
      <c r="AP9" s="46">
        <v>-3.6340000000000001E-3</v>
      </c>
      <c r="AQ9" s="46">
        <v>-9.7400000000000004E-4</v>
      </c>
      <c r="AR9" s="46">
        <v>-6.6041000000000002E-2</v>
      </c>
      <c r="AS9" s="46">
        <v>-1.1459E-2</v>
      </c>
      <c r="AT9" s="46">
        <v>-7.4598999999999999E-2</v>
      </c>
      <c r="AU9" s="46">
        <v>-1.1E-4</v>
      </c>
      <c r="AV9" s="46">
        <v>-1.17E-4</v>
      </c>
      <c r="AW9" s="46">
        <v>-1.17E-4</v>
      </c>
      <c r="AX9" s="46">
        <v>-9.4799999999999995E-4</v>
      </c>
      <c r="AY9" s="46">
        <v>-1.74E-3</v>
      </c>
      <c r="AZ9" s="46">
        <v>-5.6045999999999999E-2</v>
      </c>
      <c r="BA9" s="46">
        <v>-6.5380999999999995E-2</v>
      </c>
      <c r="BB9" s="46">
        <v>-0.122698</v>
      </c>
      <c r="BC9" s="46">
        <v>-2.9635999999999999E-2</v>
      </c>
      <c r="BD9" s="46">
        <v>-3.7795000000000002E-2</v>
      </c>
      <c r="BE9" s="46">
        <v>-23902.413</v>
      </c>
      <c r="BF9" s="46">
        <v>-4.2418999999999998E-2</v>
      </c>
      <c r="BG9" s="46">
        <v>-1.5892E-2</v>
      </c>
      <c r="BH9" s="46">
        <v>-1.17E-4</v>
      </c>
      <c r="BI9" s="46">
        <v>-1.17E-4</v>
      </c>
      <c r="BJ9" s="46">
        <v>-5.3575999999999999E-2</v>
      </c>
      <c r="BK9" s="46">
        <v>-3.6618999999999999E-2</v>
      </c>
      <c r="BL9" s="46">
        <v>-1.17E-4</v>
      </c>
      <c r="BM9" s="46">
        <v>-3.7692000000000003E-2</v>
      </c>
      <c r="BN9" s="46">
        <v>-1.17E-4</v>
      </c>
      <c r="BO9" s="46">
        <v>-1.17E-4</v>
      </c>
      <c r="BP9" s="46">
        <v>-5.5988999999999997E-2</v>
      </c>
      <c r="BQ9" s="46">
        <v>-6.5339999999999999E-3</v>
      </c>
      <c r="BR9" s="46">
        <v>-7.5100000000000004E-4</v>
      </c>
      <c r="BS9" s="46">
        <v>-1.9701E-2</v>
      </c>
      <c r="BT9" s="46">
        <v>-4.3360999999999997E-2</v>
      </c>
      <c r="BU9" s="46">
        <v>-7.3679999999999995E-2</v>
      </c>
      <c r="BV9" s="46">
        <v>-1.848E-3</v>
      </c>
      <c r="BW9" s="46">
        <v>-23902.289000000001</v>
      </c>
      <c r="BX9" s="46">
        <v>-23902.289000000001</v>
      </c>
      <c r="BY9" s="46">
        <v>23902.2412</v>
      </c>
      <c r="BZ9" s="46">
        <v>0.28856999999999999</v>
      </c>
      <c r="CA9" s="46">
        <v>9.8206000000000002E-2</v>
      </c>
      <c r="CB9" s="46">
        <v>3.8800000000000001E-2</v>
      </c>
      <c r="CC9" s="46">
        <v>4.6640000000000001E-2</v>
      </c>
      <c r="CD9" s="46">
        <v>4.6640000000000001E-2</v>
      </c>
      <c r="CE9" s="46">
        <v>1.407E-3</v>
      </c>
      <c r="CF9" s="46">
        <v>7.7800999999999995E-2</v>
      </c>
      <c r="CG9" s="46">
        <v>7.7800999999999995E-2</v>
      </c>
      <c r="CH9" s="46">
        <v>8.9359999999999995E-2</v>
      </c>
      <c r="CI9" s="46">
        <v>1.9400000000000001E-2</v>
      </c>
      <c r="CJ9" s="46">
        <v>5.9205000000000001E-2</v>
      </c>
      <c r="CK9" s="46">
        <v>8.0514000000000002E-2</v>
      </c>
      <c r="CL9" s="46">
        <v>6.6041000000000002E-2</v>
      </c>
      <c r="CM9" s="46">
        <v>1.1459E-2</v>
      </c>
      <c r="CN9" s="46">
        <v>3.7795000000000002E-2</v>
      </c>
      <c r="CO9" s="46">
        <v>4.2418999999999998E-2</v>
      </c>
      <c r="CP9" s="46">
        <v>5.3575999999999999E-2</v>
      </c>
      <c r="CQ9" s="46">
        <v>5.5988999999999997E-2</v>
      </c>
      <c r="CR9" s="46">
        <v>6.5339999999999999E-3</v>
      </c>
      <c r="CS9" s="46">
        <v>1.9701E-2</v>
      </c>
      <c r="CT9" s="46">
        <v>7.3679999999999995E-2</v>
      </c>
      <c r="CU9" s="46">
        <v>23902.2886</v>
      </c>
    </row>
    <row r="10" spans="1:99" x14ac:dyDescent="0.2">
      <c r="A10" s="46">
        <v>0.12</v>
      </c>
      <c r="B10" s="46">
        <f t="shared" si="0"/>
        <v>0.72570046296202373</v>
      </c>
      <c r="C10" s="46">
        <f t="shared" si="1"/>
        <v>0.89154315582992372</v>
      </c>
      <c r="D10" s="46" cm="1">
        <f t="array" ref="D10">SUM(E10:F10)+SUMPRODUCT('atpm parts'!$D$1:$D$2,'atpm parts'!$B$1:$B$2*new!C10)</f>
        <v>-1009.5135190404396</v>
      </c>
      <c r="E10" s="46" cm="1">
        <f t="array" ref="E10">SUM(_xlfn._xlws.FILTER(G10:CU10*_xlfn.ANCHORARRAY($G$4),(_xlfn.ANCHORARRAY($G$2)&lt;&gt;"Lipid")*($G$1:$CU$1&lt;&gt;"ATPM")))</f>
        <v>-694.21709863265539</v>
      </c>
      <c r="F10" s="46" cm="1">
        <f t="array" ref="F10">SUM(_xlfn._xlws.FILTER(G10:CU10*_xlfn.ANCHORARRAY($G$4),_xlfn.ANCHORARRAY($G$2)="Lipid"))</f>
        <v>-274.29953703797628</v>
      </c>
      <c r="G10" s="46">
        <v>-1.3469199999999999</v>
      </c>
      <c r="H10" s="46">
        <v>-0.35445300000000002</v>
      </c>
      <c r="I10" s="46">
        <v>-2.0858000000000002E-2</v>
      </c>
      <c r="J10" s="46">
        <v>-0.112659</v>
      </c>
      <c r="K10" s="46">
        <v>-1.35E-4</v>
      </c>
      <c r="L10" s="46">
        <v>-4.4510000000000001E-2</v>
      </c>
      <c r="M10" s="46">
        <v>-5.3504000000000003E-2</v>
      </c>
      <c r="N10" s="46">
        <v>-5.3504000000000003E-2</v>
      </c>
      <c r="O10" s="46">
        <v>-1.35E-4</v>
      </c>
      <c r="P10" s="46">
        <v>-1.73E-3</v>
      </c>
      <c r="Q10" s="46">
        <v>-3.1843999999999997E-2</v>
      </c>
      <c r="R10" s="46">
        <v>-1.35E-4</v>
      </c>
      <c r="S10" s="46">
        <v>-9.4894000000000006E-2</v>
      </c>
      <c r="T10" s="46">
        <v>-1.5300000000000001E-4</v>
      </c>
      <c r="U10" s="46">
        <v>-1.6149999999999999E-3</v>
      </c>
      <c r="V10" s="46">
        <v>-9.5460000000000007E-3</v>
      </c>
      <c r="W10" s="46">
        <v>-1.4899000000000001E-2</v>
      </c>
      <c r="X10" s="46">
        <v>-1.4899000000000001E-2</v>
      </c>
      <c r="Y10" s="47">
        <v>-9.1000000000000003E-5</v>
      </c>
      <c r="Z10" s="46">
        <v>-9.5460000000000007E-3</v>
      </c>
      <c r="AA10" s="46">
        <v>-0.22824900000000001</v>
      </c>
      <c r="AB10" s="46">
        <v>-1.35E-4</v>
      </c>
      <c r="AC10" s="46">
        <v>-8.9300000000000002E-4</v>
      </c>
      <c r="AD10" s="46">
        <v>-8.9250999999999997E-2</v>
      </c>
      <c r="AE10" s="46">
        <v>-8.9250999999999997E-2</v>
      </c>
      <c r="AF10" s="46">
        <v>-0.102511</v>
      </c>
      <c r="AG10" s="46">
        <v>-2.2856999999999999E-2</v>
      </c>
      <c r="AH10" s="46">
        <v>-8.3148E-2</v>
      </c>
      <c r="AI10" s="46">
        <v>-1.0629999999999999E-3</v>
      </c>
      <c r="AJ10" s="46">
        <v>-1.35E-4</v>
      </c>
      <c r="AK10" s="46">
        <v>-2.2255E-2</v>
      </c>
      <c r="AL10" s="46">
        <v>-6.7918999999999993E-2</v>
      </c>
      <c r="AM10" s="46">
        <v>-1.7982999999999999E-2</v>
      </c>
      <c r="AN10" s="46">
        <v>-0.81215599999999999</v>
      </c>
      <c r="AO10" s="46">
        <v>-9.2364000000000002E-2</v>
      </c>
      <c r="AP10" s="46">
        <v>-2.7130000000000001E-3</v>
      </c>
      <c r="AQ10" s="46">
        <v>-7.27E-4</v>
      </c>
      <c r="AR10" s="46">
        <v>-7.5759999999999994E-2</v>
      </c>
      <c r="AS10" s="46">
        <v>-1.3146E-2</v>
      </c>
      <c r="AT10" s="46">
        <v>-8.5577E-2</v>
      </c>
      <c r="AU10" s="46">
        <v>-1.27E-4</v>
      </c>
      <c r="AV10" s="46">
        <v>-1.35E-4</v>
      </c>
      <c r="AW10" s="46">
        <v>-1.35E-4</v>
      </c>
      <c r="AX10" s="46">
        <v>-7.0799999999999997E-4</v>
      </c>
      <c r="AY10" s="46">
        <v>-1.299E-3</v>
      </c>
      <c r="AZ10" s="46">
        <v>-6.4294000000000004E-2</v>
      </c>
      <c r="BA10" s="46">
        <v>-4.8813000000000002E-2</v>
      </c>
      <c r="BB10" s="46">
        <v>-9.1606000000000007E-2</v>
      </c>
      <c r="BC10" s="46">
        <v>-2.2126E-2</v>
      </c>
      <c r="BD10" s="46">
        <v>-4.3357E-2</v>
      </c>
      <c r="BE10" s="46">
        <v>-27420.14</v>
      </c>
      <c r="BF10" s="46">
        <v>-4.8661000000000003E-2</v>
      </c>
      <c r="BG10" s="46">
        <v>-1.1865000000000001E-2</v>
      </c>
      <c r="BH10" s="46">
        <v>-1.35E-4</v>
      </c>
      <c r="BI10" s="46">
        <v>-1.35E-4</v>
      </c>
      <c r="BJ10" s="46">
        <v>-6.1461000000000002E-2</v>
      </c>
      <c r="BK10" s="46">
        <v>-4.2007999999999997E-2</v>
      </c>
      <c r="BL10" s="46">
        <v>-1.35E-4</v>
      </c>
      <c r="BM10" s="46">
        <v>-2.8140999999999999E-2</v>
      </c>
      <c r="BN10" s="46">
        <v>-1.35E-4</v>
      </c>
      <c r="BO10" s="46">
        <v>-1.35E-4</v>
      </c>
      <c r="BP10" s="46">
        <v>-6.4228999999999994E-2</v>
      </c>
      <c r="BQ10" s="46">
        <v>-7.4949999999999999E-3</v>
      </c>
      <c r="BR10" s="46">
        <v>-5.5999999999999995E-4</v>
      </c>
      <c r="BS10" s="46">
        <v>-2.2601E-2</v>
      </c>
      <c r="BT10" s="46">
        <v>-4.9743000000000002E-2</v>
      </c>
      <c r="BU10" s="46">
        <v>-8.4524000000000002E-2</v>
      </c>
      <c r="BV10" s="46">
        <v>-2.1199999999999999E-3</v>
      </c>
      <c r="BW10" s="46">
        <v>-27419.998</v>
      </c>
      <c r="BX10" s="46">
        <v>-27419.998</v>
      </c>
      <c r="BY10" s="46">
        <v>27419.943800000001</v>
      </c>
      <c r="BZ10" s="46">
        <v>0.33103900000000003</v>
      </c>
      <c r="CA10" s="46">
        <v>0.112659</v>
      </c>
      <c r="CB10" s="46">
        <v>4.4510000000000001E-2</v>
      </c>
      <c r="CC10" s="46">
        <v>5.3504000000000003E-2</v>
      </c>
      <c r="CD10" s="46">
        <v>5.3504000000000003E-2</v>
      </c>
      <c r="CE10" s="46">
        <v>1.6149999999999999E-3</v>
      </c>
      <c r="CF10" s="46">
        <v>8.9250999999999997E-2</v>
      </c>
      <c r="CG10" s="46">
        <v>8.9250999999999997E-2</v>
      </c>
      <c r="CH10" s="46">
        <v>0.102511</v>
      </c>
      <c r="CI10" s="46">
        <v>2.2255E-2</v>
      </c>
      <c r="CJ10" s="46">
        <v>6.7918999999999993E-2</v>
      </c>
      <c r="CK10" s="46">
        <v>9.2364000000000002E-2</v>
      </c>
      <c r="CL10" s="46">
        <v>7.5759999999999994E-2</v>
      </c>
      <c r="CM10" s="46">
        <v>1.3146E-2</v>
      </c>
      <c r="CN10" s="46">
        <v>4.3357E-2</v>
      </c>
      <c r="CO10" s="46">
        <v>4.8661000000000003E-2</v>
      </c>
      <c r="CP10" s="46">
        <v>6.1461000000000002E-2</v>
      </c>
      <c r="CQ10" s="46">
        <v>6.4228999999999994E-2</v>
      </c>
      <c r="CR10" s="46">
        <v>7.4949999999999999E-3</v>
      </c>
      <c r="CS10" s="46">
        <v>2.2601E-2</v>
      </c>
      <c r="CT10" s="46">
        <v>8.4524000000000002E-2</v>
      </c>
      <c r="CU10" s="46">
        <v>27419.998200000002</v>
      </c>
    </row>
    <row r="11" spans="1:99" x14ac:dyDescent="0.2">
      <c r="A11" s="46">
        <v>0.14000000000000001</v>
      </c>
      <c r="B11" s="46">
        <f t="shared" si="0"/>
        <v>0.769799364524966</v>
      </c>
      <c r="C11" s="46">
        <f t="shared" si="1"/>
        <v>0.94571988007726115</v>
      </c>
      <c r="D11" s="46" cm="1">
        <f t="array" ref="D11">SUM(E11:F11)+SUMPRODUCT('atpm parts'!$D$1:$D$2,'atpm parts'!$B$1:$B$2*new!C11)</f>
        <v>-1010.0914585453244</v>
      </c>
      <c r="E11" s="46" cm="1">
        <f t="array" ref="E11">SUM(_xlfn._xlws.FILTER(G11:CU11*_xlfn.ANCHORARRAY($G$4),(_xlfn.ANCHORARRAY($G$2)&lt;&gt;"Lipid")*($G$1:$CU$1&lt;&gt;"ATPM")))</f>
        <v>-736.4026673141683</v>
      </c>
      <c r="F11" s="46" cm="1">
        <f t="array" ref="F11">SUM(_xlfn._xlws.FILTER(G11:CU11*_xlfn.ANCHORARRAY($G$4),_xlfn.ANCHORARRAY($G$2)="Lipid"))</f>
        <v>-230.20063547503406</v>
      </c>
      <c r="G11" s="46">
        <v>-1.428771</v>
      </c>
      <c r="H11" s="46">
        <v>-0.37599300000000002</v>
      </c>
      <c r="I11" s="46">
        <v>-2.2124999999999999E-2</v>
      </c>
      <c r="J11" s="46">
        <v>-0.119505</v>
      </c>
      <c r="K11" s="46">
        <v>-1.4300000000000001E-4</v>
      </c>
      <c r="L11" s="46">
        <v>-4.7215E-2</v>
      </c>
      <c r="M11" s="46">
        <v>-5.6756000000000001E-2</v>
      </c>
      <c r="N11" s="46">
        <v>-5.6756000000000001E-2</v>
      </c>
      <c r="O11" s="46">
        <v>-1.4300000000000001E-4</v>
      </c>
      <c r="P11" s="46">
        <v>-1.836E-3</v>
      </c>
      <c r="Q11" s="46">
        <v>-3.3779000000000003E-2</v>
      </c>
      <c r="R11" s="46">
        <v>-1.4300000000000001E-4</v>
      </c>
      <c r="S11" s="46">
        <v>-0.100661</v>
      </c>
      <c r="T11" s="46">
        <v>-1.63E-4</v>
      </c>
      <c r="U11" s="46">
        <v>-1.7129999999999999E-3</v>
      </c>
      <c r="V11" s="46">
        <v>-1.0126E-2</v>
      </c>
      <c r="W11" s="46">
        <v>-1.5805E-2</v>
      </c>
      <c r="X11" s="46">
        <v>-1.5805E-2</v>
      </c>
      <c r="Y11" s="47">
        <v>-7.7000000000000001E-5</v>
      </c>
      <c r="Z11" s="46">
        <v>-1.0126E-2</v>
      </c>
      <c r="AA11" s="46">
        <v>-0.191553</v>
      </c>
      <c r="AB11" s="46">
        <v>-1.4300000000000001E-4</v>
      </c>
      <c r="AC11" s="46">
        <v>-9.4799999999999995E-4</v>
      </c>
      <c r="AD11" s="46">
        <v>-9.4673999999999994E-2</v>
      </c>
      <c r="AE11" s="46">
        <v>-9.4673999999999994E-2</v>
      </c>
      <c r="AF11" s="46">
        <v>-0.108741</v>
      </c>
      <c r="AG11" s="46">
        <v>-2.4246E-2</v>
      </c>
      <c r="AH11" s="46">
        <v>-8.8201000000000002E-2</v>
      </c>
      <c r="AI11" s="46">
        <v>-8.92E-4</v>
      </c>
      <c r="AJ11" s="46">
        <v>-1.4300000000000001E-4</v>
      </c>
      <c r="AK11" s="46">
        <v>-2.3607E-2</v>
      </c>
      <c r="AL11" s="46">
        <v>-7.2045999999999999E-2</v>
      </c>
      <c r="AM11" s="46">
        <v>-1.5092E-2</v>
      </c>
      <c r="AN11" s="46">
        <v>-0.86151</v>
      </c>
      <c r="AO11" s="46">
        <v>-9.7976999999999995E-2</v>
      </c>
      <c r="AP11" s="46">
        <v>-2.2769999999999999E-3</v>
      </c>
      <c r="AQ11" s="46">
        <v>-6.0999999999999997E-4</v>
      </c>
      <c r="AR11" s="46">
        <v>-8.0364000000000005E-2</v>
      </c>
      <c r="AS11" s="46">
        <v>-1.3945000000000001E-2</v>
      </c>
      <c r="AT11" s="46">
        <v>-9.0777999999999998E-2</v>
      </c>
      <c r="AU11" s="46">
        <v>-1.34E-4</v>
      </c>
      <c r="AV11" s="46">
        <v>-1.4300000000000001E-4</v>
      </c>
      <c r="AW11" s="46">
        <v>-1.4300000000000001E-4</v>
      </c>
      <c r="AX11" s="46">
        <v>-5.9400000000000002E-4</v>
      </c>
      <c r="AY11" s="46">
        <v>-1.09E-3</v>
      </c>
      <c r="AZ11" s="46">
        <v>-6.8201999999999999E-2</v>
      </c>
      <c r="BA11" s="46">
        <v>-4.0966000000000002E-2</v>
      </c>
      <c r="BB11" s="46">
        <v>-7.6878000000000002E-2</v>
      </c>
      <c r="BC11" s="46">
        <v>-1.8568999999999999E-2</v>
      </c>
      <c r="BD11" s="46">
        <v>-4.5991999999999998E-2</v>
      </c>
      <c r="BE11" s="46">
        <v>-29086.432000000001</v>
      </c>
      <c r="BF11" s="46">
        <v>-5.1617999999999997E-2</v>
      </c>
      <c r="BG11" s="46">
        <v>-9.9570000000000006E-3</v>
      </c>
      <c r="BH11" s="46">
        <v>-1.4300000000000001E-4</v>
      </c>
      <c r="BI11" s="46">
        <v>-1.4300000000000001E-4</v>
      </c>
      <c r="BJ11" s="46">
        <v>-6.5196000000000004E-2</v>
      </c>
      <c r="BK11" s="46">
        <v>-4.4560000000000002E-2</v>
      </c>
      <c r="BL11" s="46">
        <v>-1.4300000000000001E-4</v>
      </c>
      <c r="BM11" s="46">
        <v>-2.3616999999999999E-2</v>
      </c>
      <c r="BN11" s="46">
        <v>-1.4300000000000001E-4</v>
      </c>
      <c r="BO11" s="46">
        <v>-1.4300000000000001E-4</v>
      </c>
      <c r="BP11" s="46">
        <v>-6.8131999999999998E-2</v>
      </c>
      <c r="BQ11" s="46">
        <v>-7.9509999999999997E-3</v>
      </c>
      <c r="BR11" s="46">
        <v>-4.6999999999999999E-4</v>
      </c>
      <c r="BS11" s="46">
        <v>-2.3973999999999999E-2</v>
      </c>
      <c r="BT11" s="46">
        <v>-5.2766E-2</v>
      </c>
      <c r="BU11" s="46">
        <v>-8.9660000000000004E-2</v>
      </c>
      <c r="BV11" s="46">
        <v>-2.2490000000000001E-3</v>
      </c>
      <c r="BW11" s="46">
        <v>-29086.281999999999</v>
      </c>
      <c r="BX11" s="46">
        <v>-29086.281999999999</v>
      </c>
      <c r="BY11" s="46">
        <v>29086.223999999998</v>
      </c>
      <c r="BZ11" s="46">
        <v>0.35115600000000002</v>
      </c>
      <c r="CA11" s="46">
        <v>0.119505</v>
      </c>
      <c r="CB11" s="46">
        <v>4.7215E-2</v>
      </c>
      <c r="CC11" s="46">
        <v>5.6756000000000001E-2</v>
      </c>
      <c r="CD11" s="46">
        <v>5.6756000000000001E-2</v>
      </c>
      <c r="CE11" s="46">
        <v>1.7129999999999999E-3</v>
      </c>
      <c r="CF11" s="46">
        <v>9.4673999999999994E-2</v>
      </c>
      <c r="CG11" s="46">
        <v>9.4673999999999994E-2</v>
      </c>
      <c r="CH11" s="46">
        <v>0.108741</v>
      </c>
      <c r="CI11" s="46">
        <v>2.3607E-2</v>
      </c>
      <c r="CJ11" s="46">
        <v>7.2045999999999999E-2</v>
      </c>
      <c r="CK11" s="46">
        <v>9.7976999999999995E-2</v>
      </c>
      <c r="CL11" s="46">
        <v>8.0364000000000005E-2</v>
      </c>
      <c r="CM11" s="46">
        <v>1.3945000000000001E-2</v>
      </c>
      <c r="CN11" s="46">
        <v>4.5991999999999998E-2</v>
      </c>
      <c r="CO11" s="46">
        <v>5.1617999999999997E-2</v>
      </c>
      <c r="CP11" s="46">
        <v>6.5196000000000004E-2</v>
      </c>
      <c r="CQ11" s="46">
        <v>6.8131999999999998E-2</v>
      </c>
      <c r="CR11" s="46">
        <v>7.9509999999999997E-3</v>
      </c>
      <c r="CS11" s="46">
        <v>2.3973999999999999E-2</v>
      </c>
      <c r="CT11" s="46">
        <v>8.9660000000000004E-2</v>
      </c>
      <c r="CU11" s="46">
        <v>29086.2817</v>
      </c>
    </row>
    <row r="12" spans="1:99" x14ac:dyDescent="0.2">
      <c r="A12" s="46">
        <v>0.16</v>
      </c>
      <c r="B12" s="46">
        <f t="shared" si="0"/>
        <v>0.81290016730677983</v>
      </c>
      <c r="C12" s="46">
        <f t="shared" si="1"/>
        <v>0.99867041227626341</v>
      </c>
      <c r="D12" s="46" cm="1">
        <f t="array" ref="D12">SUM(E12:F12)+SUMPRODUCT('atpm parts'!$D$1:$D$2,'atpm parts'!$B$1:$B$2*new!C12)</f>
        <v>-1010.6564911919261</v>
      </c>
      <c r="E12" s="46" cm="1">
        <f t="array" ref="E12">SUM(_xlfn._xlws.FILTER(G12:CU12*_xlfn.ANCHORARRAY($G$4),(_xlfn.ANCHORARRAY($G$2)&lt;&gt;"Lipid")*($G$1:$CU$1&lt;&gt;"ATPM")))</f>
        <v>-777.63361579545574</v>
      </c>
      <c r="F12" s="46" cm="1">
        <f t="array" ref="F12">SUM(_xlfn._xlws.FILTER(G12:CU12*_xlfn.ANCHORARRAY($G$4),_xlfn.ANCHORARRAY($G$2)="Lipid"))</f>
        <v>-187.09983269322021</v>
      </c>
      <c r="G12" s="46">
        <v>-1.5087660000000001</v>
      </c>
      <c r="H12" s="46">
        <v>-0.39704400000000001</v>
      </c>
      <c r="I12" s="46">
        <v>-2.3363999999999999E-2</v>
      </c>
      <c r="J12" s="46">
        <v>-0.126196</v>
      </c>
      <c r="K12" s="46">
        <v>-1.5100000000000001E-4</v>
      </c>
      <c r="L12" s="46">
        <v>-4.9859000000000001E-2</v>
      </c>
      <c r="M12" s="46">
        <v>-5.9933E-2</v>
      </c>
      <c r="N12" s="46">
        <v>-5.9933E-2</v>
      </c>
      <c r="O12" s="46">
        <v>-1.5100000000000001E-4</v>
      </c>
      <c r="P12" s="46">
        <v>-1.9380000000000001E-3</v>
      </c>
      <c r="Q12" s="46">
        <v>-3.5671000000000001E-2</v>
      </c>
      <c r="R12" s="46">
        <v>-1.5100000000000001E-4</v>
      </c>
      <c r="S12" s="46">
        <v>-0.106296</v>
      </c>
      <c r="T12" s="46">
        <v>-1.7200000000000001E-4</v>
      </c>
      <c r="U12" s="46">
        <v>-1.8090000000000001E-3</v>
      </c>
      <c r="V12" s="46">
        <v>-1.0692999999999999E-2</v>
      </c>
      <c r="W12" s="46">
        <v>-1.669E-2</v>
      </c>
      <c r="X12" s="46">
        <v>-1.669E-2</v>
      </c>
      <c r="Y12" s="47">
        <v>-6.2000000000000003E-5</v>
      </c>
      <c r="Z12" s="46">
        <v>-1.0692999999999999E-2</v>
      </c>
      <c r="AA12" s="46">
        <v>-0.15568899999999999</v>
      </c>
      <c r="AB12" s="46">
        <v>-1.5100000000000001E-4</v>
      </c>
      <c r="AC12" s="46">
        <v>-1.0009999999999999E-3</v>
      </c>
      <c r="AD12" s="46">
        <v>-9.9974999999999994E-2</v>
      </c>
      <c r="AE12" s="46">
        <v>-9.9974999999999994E-2</v>
      </c>
      <c r="AF12" s="46">
        <v>-0.114829</v>
      </c>
      <c r="AG12" s="46">
        <v>-2.5603999999999998E-2</v>
      </c>
      <c r="AH12" s="46">
        <v>-9.3139E-2</v>
      </c>
      <c r="AI12" s="46">
        <v>-7.2499999999999995E-4</v>
      </c>
      <c r="AJ12" s="46">
        <v>-1.5100000000000001E-4</v>
      </c>
      <c r="AK12" s="46">
        <v>-2.4929E-2</v>
      </c>
      <c r="AL12" s="46">
        <v>-7.6079999999999995E-2</v>
      </c>
      <c r="AM12" s="46">
        <v>-1.2266000000000001E-2</v>
      </c>
      <c r="AN12" s="46">
        <v>-0.90974500000000003</v>
      </c>
      <c r="AO12" s="46">
        <v>-0.103462</v>
      </c>
      <c r="AP12" s="46">
        <v>-1.851E-3</v>
      </c>
      <c r="AQ12" s="46">
        <v>-4.9600000000000002E-4</v>
      </c>
      <c r="AR12" s="46">
        <v>-8.4862999999999994E-2</v>
      </c>
      <c r="AS12" s="46">
        <v>-1.4725E-2</v>
      </c>
      <c r="AT12" s="46">
        <v>-9.5860000000000001E-2</v>
      </c>
      <c r="AU12" s="46">
        <v>-1.4200000000000001E-4</v>
      </c>
      <c r="AV12" s="46">
        <v>-1.5100000000000001E-4</v>
      </c>
      <c r="AW12" s="46">
        <v>-1.5100000000000001E-4</v>
      </c>
      <c r="AX12" s="46">
        <v>-4.8299999999999998E-4</v>
      </c>
      <c r="AY12" s="46">
        <v>-8.8599999999999996E-4</v>
      </c>
      <c r="AZ12" s="46">
        <v>-7.2020000000000001E-2</v>
      </c>
      <c r="BA12" s="46">
        <v>-3.3295999999999999E-2</v>
      </c>
      <c r="BB12" s="46">
        <v>-6.2483999999999998E-2</v>
      </c>
      <c r="BC12" s="46">
        <v>-1.5092E-2</v>
      </c>
      <c r="BD12" s="46">
        <v>-4.8566999999999999E-2</v>
      </c>
      <c r="BE12" s="46">
        <v>-30714.94</v>
      </c>
      <c r="BF12" s="46">
        <v>-5.4508000000000001E-2</v>
      </c>
      <c r="BG12" s="46">
        <v>-8.0929999999999995E-3</v>
      </c>
      <c r="BH12" s="46">
        <v>-1.5100000000000001E-4</v>
      </c>
      <c r="BI12" s="46">
        <v>-1.5100000000000001E-4</v>
      </c>
      <c r="BJ12" s="46">
        <v>-6.8846000000000004E-2</v>
      </c>
      <c r="BK12" s="46">
        <v>-4.7055E-2</v>
      </c>
      <c r="BL12" s="46">
        <v>-1.5100000000000001E-4</v>
      </c>
      <c r="BM12" s="46">
        <v>-1.9195E-2</v>
      </c>
      <c r="BN12" s="46">
        <v>-1.5100000000000001E-4</v>
      </c>
      <c r="BO12" s="46">
        <v>-1.5100000000000001E-4</v>
      </c>
      <c r="BP12" s="46">
        <v>-7.1945999999999996E-2</v>
      </c>
      <c r="BQ12" s="46">
        <v>-8.3960000000000007E-3</v>
      </c>
      <c r="BR12" s="46">
        <v>-3.8200000000000002E-4</v>
      </c>
      <c r="BS12" s="46">
        <v>-2.5316000000000002E-2</v>
      </c>
      <c r="BT12" s="46">
        <v>-5.5719999999999999E-2</v>
      </c>
      <c r="BU12" s="46">
        <v>-9.468E-2</v>
      </c>
      <c r="BV12" s="46">
        <v>-2.3749999999999999E-3</v>
      </c>
      <c r="BW12" s="46">
        <v>-30714.780999999999</v>
      </c>
      <c r="BX12" s="46">
        <v>-30714.780999999999</v>
      </c>
      <c r="BY12" s="46">
        <v>30714.720000000001</v>
      </c>
      <c r="BZ12" s="46">
        <v>0.37081599999999998</v>
      </c>
      <c r="CA12" s="46">
        <v>0.126196</v>
      </c>
      <c r="CB12" s="46">
        <v>4.9859000000000001E-2</v>
      </c>
      <c r="CC12" s="46">
        <v>5.9933E-2</v>
      </c>
      <c r="CD12" s="46">
        <v>5.9933E-2</v>
      </c>
      <c r="CE12" s="46">
        <v>1.8090000000000001E-3</v>
      </c>
      <c r="CF12" s="46">
        <v>9.9974999999999994E-2</v>
      </c>
      <c r="CG12" s="46">
        <v>9.9974999999999994E-2</v>
      </c>
      <c r="CH12" s="46">
        <v>0.114829</v>
      </c>
      <c r="CI12" s="46">
        <v>2.4929E-2</v>
      </c>
      <c r="CJ12" s="46">
        <v>7.6079999999999995E-2</v>
      </c>
      <c r="CK12" s="46">
        <v>0.103462</v>
      </c>
      <c r="CL12" s="46">
        <v>8.4862999999999994E-2</v>
      </c>
      <c r="CM12" s="46">
        <v>1.4725E-2</v>
      </c>
      <c r="CN12" s="46">
        <v>4.8566999999999999E-2</v>
      </c>
      <c r="CO12" s="46">
        <v>5.4508000000000001E-2</v>
      </c>
      <c r="CP12" s="46">
        <v>6.8846000000000004E-2</v>
      </c>
      <c r="CQ12" s="46">
        <v>7.1945999999999996E-2</v>
      </c>
      <c r="CR12" s="46">
        <v>8.3960000000000007E-3</v>
      </c>
      <c r="CS12" s="46">
        <v>2.5316000000000002E-2</v>
      </c>
      <c r="CT12" s="46">
        <v>9.468E-2</v>
      </c>
      <c r="CU12" s="46">
        <v>30714.780900000002</v>
      </c>
    </row>
    <row r="13" spans="1:99" x14ac:dyDescent="0.2">
      <c r="A13" s="46">
        <v>0.2</v>
      </c>
      <c r="B13" s="46">
        <f t="shared" si="0"/>
        <v>0.8676995777281159</v>
      </c>
      <c r="C13" s="46">
        <f t="shared" si="1"/>
        <v>1.0659930085789391</v>
      </c>
      <c r="D13" s="46" cm="1">
        <f t="array" ref="D13">SUM(E13:F13)+SUMPRODUCT('atpm parts'!$D$1:$D$2,'atpm parts'!$B$1:$B$2*new!C13)</f>
        <v>-1011.3737036711307</v>
      </c>
      <c r="E13" s="46" cm="1">
        <f t="array" ref="E13">SUM(_xlfn._xlws.FILTER(G13:CU13*_xlfn.ANCHORARRAY($G$4),(_xlfn.ANCHORARRAY($G$2)&lt;&gt;"Lipid")*($G$1:$CU$1&lt;&gt;"ATPM")))</f>
        <v>-830.0544641272329</v>
      </c>
      <c r="F13" s="46" cm="1">
        <f t="array" ref="F13">SUM(_xlfn._xlws.FILTER(G13:CU13*_xlfn.ANCHORARRAY($G$4),_xlfn.ANCHORARRAY($G$2)="Lipid"))</f>
        <v>-132.30042227188412</v>
      </c>
      <c r="G13" s="46">
        <v>-1.610476</v>
      </c>
      <c r="H13" s="46">
        <v>-0.42381000000000002</v>
      </c>
      <c r="I13" s="46">
        <v>-2.4938999999999999E-2</v>
      </c>
      <c r="J13" s="46">
        <v>-0.13470299999999999</v>
      </c>
      <c r="K13" s="46">
        <v>-1.6100000000000001E-4</v>
      </c>
      <c r="L13" s="46">
        <v>-5.3220000000000003E-2</v>
      </c>
      <c r="M13" s="46">
        <v>-6.3973000000000002E-2</v>
      </c>
      <c r="N13" s="46">
        <v>-6.3973000000000002E-2</v>
      </c>
      <c r="O13" s="46">
        <v>-1.6100000000000001E-4</v>
      </c>
      <c r="P13" s="46">
        <v>-2.0690000000000001E-3</v>
      </c>
      <c r="Q13" s="46">
        <v>-3.8074999999999998E-2</v>
      </c>
      <c r="R13" s="46">
        <v>-1.6100000000000001E-4</v>
      </c>
      <c r="S13" s="46">
        <v>-0.11346199999999999</v>
      </c>
      <c r="T13" s="46">
        <v>-1.83E-4</v>
      </c>
      <c r="U13" s="46">
        <v>-1.931E-3</v>
      </c>
      <c r="V13" s="46">
        <v>-1.1414000000000001E-2</v>
      </c>
      <c r="W13" s="46">
        <v>-1.7815000000000001E-2</v>
      </c>
      <c r="X13" s="46">
        <v>-1.7815000000000001E-2</v>
      </c>
      <c r="Y13" s="47">
        <v>-4.3999999999999999E-5</v>
      </c>
      <c r="Z13" s="46">
        <v>-1.1414000000000001E-2</v>
      </c>
      <c r="AA13" s="46">
        <v>-0.11008900000000001</v>
      </c>
      <c r="AB13" s="46">
        <v>-1.6100000000000001E-4</v>
      </c>
      <c r="AC13" s="46">
        <v>-1.0679999999999999E-3</v>
      </c>
      <c r="AD13" s="46">
        <v>-0.106714</v>
      </c>
      <c r="AE13" s="46">
        <v>-0.106714</v>
      </c>
      <c r="AF13" s="46">
        <v>-0.12257</v>
      </c>
      <c r="AG13" s="46">
        <v>-2.733E-2</v>
      </c>
      <c r="AH13" s="46">
        <v>-9.9418000000000006E-2</v>
      </c>
      <c r="AI13" s="46">
        <v>-5.13E-4</v>
      </c>
      <c r="AJ13" s="46">
        <v>-1.6100000000000001E-4</v>
      </c>
      <c r="AK13" s="46">
        <v>-2.6609000000000001E-2</v>
      </c>
      <c r="AL13" s="46">
        <v>-8.1208000000000002E-2</v>
      </c>
      <c r="AM13" s="46">
        <v>-8.6730000000000002E-3</v>
      </c>
      <c r="AN13" s="46">
        <v>-0.97107299999999996</v>
      </c>
      <c r="AO13" s="46">
        <v>-0.11043699999999999</v>
      </c>
      <c r="AP13" s="46">
        <v>-1.3090000000000001E-3</v>
      </c>
      <c r="AQ13" s="46">
        <v>-3.5100000000000002E-4</v>
      </c>
      <c r="AR13" s="46">
        <v>-9.0583999999999998E-2</v>
      </c>
      <c r="AS13" s="46">
        <v>-1.5717999999999999E-2</v>
      </c>
      <c r="AT13" s="46">
        <v>-0.102323</v>
      </c>
      <c r="AU13" s="46">
        <v>-1.5100000000000001E-4</v>
      </c>
      <c r="AV13" s="46">
        <v>-1.6100000000000001E-4</v>
      </c>
      <c r="AW13" s="46">
        <v>-1.6100000000000001E-4</v>
      </c>
      <c r="AX13" s="46">
        <v>-3.4099999999999999E-4</v>
      </c>
      <c r="AY13" s="46">
        <v>-6.2699999999999995E-4</v>
      </c>
      <c r="AZ13" s="46">
        <v>-7.6874999999999999E-2</v>
      </c>
      <c r="BA13" s="46">
        <v>-2.3543999999999999E-2</v>
      </c>
      <c r="BB13" s="46">
        <v>-4.4183E-2</v>
      </c>
      <c r="BC13" s="46">
        <v>-1.0671999999999999E-2</v>
      </c>
      <c r="BD13" s="46">
        <v>-5.1840999999999998E-2</v>
      </c>
      <c r="BE13" s="46">
        <v>-32785.525000000001</v>
      </c>
      <c r="BF13" s="46">
        <v>-5.8182999999999999E-2</v>
      </c>
      <c r="BG13" s="46">
        <v>-5.7229999999999998E-3</v>
      </c>
      <c r="BH13" s="46">
        <v>-1.6100000000000001E-4</v>
      </c>
      <c r="BI13" s="46">
        <v>-1.6100000000000001E-4</v>
      </c>
      <c r="BJ13" s="46">
        <v>-7.3486999999999997E-2</v>
      </c>
      <c r="BK13" s="46">
        <v>-5.0227000000000001E-2</v>
      </c>
      <c r="BL13" s="46">
        <v>-1.6100000000000001E-4</v>
      </c>
      <c r="BM13" s="46">
        <v>-1.3573E-2</v>
      </c>
      <c r="BN13" s="46">
        <v>-1.6100000000000001E-4</v>
      </c>
      <c r="BO13" s="46">
        <v>-1.6100000000000001E-4</v>
      </c>
      <c r="BP13" s="46">
        <v>-7.6796000000000003E-2</v>
      </c>
      <c r="BQ13" s="46">
        <v>-8.9619999999999995E-3</v>
      </c>
      <c r="BR13" s="46">
        <v>-2.7E-4</v>
      </c>
      <c r="BS13" s="46">
        <v>-2.7022999999999998E-2</v>
      </c>
      <c r="BT13" s="46">
        <v>-5.9476000000000001E-2</v>
      </c>
      <c r="BU13" s="46">
        <v>-0.101063</v>
      </c>
      <c r="BV13" s="46">
        <v>-2.5349999999999999E-3</v>
      </c>
      <c r="BW13" s="46">
        <v>-32785.355000000003</v>
      </c>
      <c r="BX13" s="46">
        <v>-32785.355000000003</v>
      </c>
      <c r="BY13" s="46">
        <v>32785.290399999998</v>
      </c>
      <c r="BZ13" s="46">
        <v>0.395814</v>
      </c>
      <c r="CA13" s="46">
        <v>0.13470299999999999</v>
      </c>
      <c r="CB13" s="46">
        <v>5.3220000000000003E-2</v>
      </c>
      <c r="CC13" s="46">
        <v>6.3973000000000002E-2</v>
      </c>
      <c r="CD13" s="46">
        <v>6.3973000000000002E-2</v>
      </c>
      <c r="CE13" s="46">
        <v>1.931E-3</v>
      </c>
      <c r="CF13" s="46">
        <v>0.106714</v>
      </c>
      <c r="CG13" s="46">
        <v>0.106714</v>
      </c>
      <c r="CH13" s="46">
        <v>0.12257</v>
      </c>
      <c r="CI13" s="46">
        <v>2.6609000000000001E-2</v>
      </c>
      <c r="CJ13" s="46">
        <v>8.1208000000000002E-2</v>
      </c>
      <c r="CK13" s="46">
        <v>0.11043699999999999</v>
      </c>
      <c r="CL13" s="46">
        <v>9.0583999999999998E-2</v>
      </c>
      <c r="CM13" s="46">
        <v>1.5717999999999999E-2</v>
      </c>
      <c r="CN13" s="46">
        <v>5.1840999999999998E-2</v>
      </c>
      <c r="CO13" s="46">
        <v>5.8182999999999999E-2</v>
      </c>
      <c r="CP13" s="46">
        <v>7.3486999999999997E-2</v>
      </c>
      <c r="CQ13" s="46">
        <v>7.6796000000000003E-2</v>
      </c>
      <c r="CR13" s="46">
        <v>8.9619999999999995E-3</v>
      </c>
      <c r="CS13" s="46">
        <v>2.7022999999999998E-2</v>
      </c>
      <c r="CT13" s="46">
        <v>0.101063</v>
      </c>
      <c r="CU13" s="46">
        <v>32785.3554</v>
      </c>
    </row>
    <row r="14" spans="1:99" x14ac:dyDescent="0.2">
      <c r="A14" t="s">
        <v>97</v>
      </c>
      <c r="B14" s="46">
        <f>(1000+F14)/1000</f>
        <v>0.81398242835085244</v>
      </c>
      <c r="C14" s="46">
        <f t="shared" ref="C14" si="2">(1000+F14)/1000</f>
        <v>0.81398242835085244</v>
      </c>
      <c r="D14" s="46" cm="1">
        <f t="array" ref="D14">SUM(E14:F14)+SUMPRODUCT('atpm parts'!$D$1:$D$2,'atpm parts'!$B$1:$B$2*new!C14)</f>
        <v>-1002.1144339233092</v>
      </c>
      <c r="E14" s="46" cm="1">
        <f t="array" ref="E14">SUM(_xlfn._xlws.FILTER(G14:CU14*_xlfn.ANCHORARRAY($G$4),(_xlfn.ANCHORARRAY($G$2)&lt;&gt;"Lipid")*($G$1:$CU$1&lt;&gt;"ATPM")))</f>
        <v>-778.66654556772176</v>
      </c>
      <c r="F14" s="46" cm="1">
        <f t="array" ref="F14">SUM(_xlfn._xlws.FILTER(G14:CU14*_xlfn.ANCHORARRAY($G$4),_xlfn.ANCHORARRAY($G$2)="Lipid"))</f>
        <v>-186.01757164914764</v>
      </c>
      <c r="G14" cm="1">
        <f t="array" ref="G14:CU14">_xlfn.XLOOKUP(G3:CU3,Sheet1!F:F,Sheet1!G:G,0)</f>
        <v>-1.5107745376398221</v>
      </c>
      <c r="H14">
        <v>-0.39757312042512427</v>
      </c>
      <c r="I14">
        <v>-2.3395264774688191E-2</v>
      </c>
      <c r="J14">
        <v>-0.12636404825007122</v>
      </c>
      <c r="K14">
        <v>-1.5090798409784036E-4</v>
      </c>
      <c r="L14">
        <v>-4.9924814290994705E-2</v>
      </c>
      <c r="M14">
        <v>-6.0013222840517688E-2</v>
      </c>
      <c r="N14">
        <v>-6.0013222840517688E-2</v>
      </c>
      <c r="O14">
        <v>-1.5090798409784036E-4</v>
      </c>
      <c r="P14">
        <v>-1.9406766754982269E-3</v>
      </c>
      <c r="Q14">
        <v>-3.5718410756117834E-2</v>
      </c>
      <c r="R14">
        <v>-1.5090798409784036E-4</v>
      </c>
      <c r="S14">
        <v>-0.10643838473575466</v>
      </c>
      <c r="T14">
        <v>-1.7203510187153799E-4</v>
      </c>
      <c r="U14">
        <v>-1.8107903272565314E-3</v>
      </c>
      <c r="V14">
        <v>-1.0706921471741774E-2</v>
      </c>
      <c r="W14">
        <v>-1.671155015899484E-2</v>
      </c>
      <c r="X14">
        <v>-1.671155015899484E-2</v>
      </c>
      <c r="Y14">
        <v>-6.1872273480114551E-5</v>
      </c>
      <c r="Z14">
        <v>-1.0706921471741774E-2</v>
      </c>
      <c r="AA14">
        <v>-0.15478782836899582</v>
      </c>
      <c r="AB14">
        <v>-1.5090798409784036E-4</v>
      </c>
      <c r="AC14">
        <v>-1.0020290144096599E-3</v>
      </c>
      <c r="AD14">
        <v>-0.10010840638666149</v>
      </c>
      <c r="AE14">
        <v>-0.10010840638666149</v>
      </c>
      <c r="AF14">
        <v>-0.11498240498263587</v>
      </c>
      <c r="AG14">
        <v>-2.5637757418382097E-2</v>
      </c>
      <c r="AH14">
        <v>-9.3262933807018819E-2</v>
      </c>
      <c r="AI14">
        <v>-7.2134016398767696E-4</v>
      </c>
      <c r="AJ14">
        <v>-1.5090798409784036E-4</v>
      </c>
      <c r="AK14">
        <v>-2.4962407145497353E-2</v>
      </c>
      <c r="AL14">
        <v>-7.618078330712845E-2</v>
      </c>
      <c r="AM14">
        <v>-1.2194874194946477E-2</v>
      </c>
      <c r="AN14">
        <v>-0.91095604600661328</v>
      </c>
      <c r="AO14">
        <v>-0.10360043456247653</v>
      </c>
      <c r="AP14">
        <v>-1.8395683261526741E-3</v>
      </c>
      <c r="AQ14">
        <v>-4.9346910799993795E-4</v>
      </c>
      <c r="AR14">
        <v>-8.497562998601503E-2</v>
      </c>
      <c r="AS14">
        <v>-1.4744773270000337E-2</v>
      </c>
      <c r="AT14">
        <v>-9.5988041445113317E-2</v>
      </c>
      <c r="AU14">
        <v>-1.4185350505196994E-4</v>
      </c>
      <c r="AV14">
        <v>-1.5090798409784036E-4</v>
      </c>
      <c r="AW14">
        <v>-1.5090798409784036E-4</v>
      </c>
      <c r="AX14">
        <v>-4.7988738943113227E-4</v>
      </c>
      <c r="AY14">
        <v>-8.8130262713138755E-4</v>
      </c>
      <c r="AZ14">
        <v>-7.2115907440675947E-2</v>
      </c>
      <c r="BA14">
        <v>-3.3103175391702259E-2</v>
      </c>
      <c r="BB14">
        <v>-6.2122780733716965E-2</v>
      </c>
      <c r="BC14">
        <v>-1.5004780858848266E-2</v>
      </c>
      <c r="BD14">
        <v>-4.8631579573082326E-2</v>
      </c>
      <c r="BE14">
        <v>-0.15944169053767998</v>
      </c>
      <c r="BF14">
        <v>-5.4581179011472081E-2</v>
      </c>
      <c r="BG14">
        <v>-8.0464137120968473E-3</v>
      </c>
      <c r="BH14">
        <v>-1.5090798409784036E-4</v>
      </c>
      <c r="BI14">
        <v>-1.5090798409784036E-4</v>
      </c>
      <c r="BJ14">
        <v>-6.8937621998102314E-2</v>
      </c>
      <c r="BK14">
        <v>-4.7117999874868692E-2</v>
      </c>
      <c r="BL14">
        <v>-1.5090798409784036E-4</v>
      </c>
      <c r="BM14">
        <v>-1.908382366901289E-2</v>
      </c>
      <c r="BN14">
        <v>-1.5090798409784036E-4</v>
      </c>
      <c r="BO14">
        <v>-1.5090798409784036E-4</v>
      </c>
      <c r="BP14">
        <v>-7.2041974195995215E-2</v>
      </c>
      <c r="BQ14">
        <v>-8.4071707009644708E-3</v>
      </c>
      <c r="BR14">
        <v>-3.8028811992655773E-4</v>
      </c>
      <c r="BS14">
        <v>-2.535041027614347E-2</v>
      </c>
      <c r="BT14">
        <v>-5.5793622112225431E-2</v>
      </c>
      <c r="BU14">
        <v>-9.480558788358992E-2</v>
      </c>
      <c r="BV14">
        <v>-2.3783098293819636E-3</v>
      </c>
      <c r="BW14">
        <v>0</v>
      </c>
      <c r="BX14">
        <v>0</v>
      </c>
      <c r="BY14">
        <v>-6.0977765599084022E-2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">
      <c r="F15" cm="1">
        <f t="array" ref="F15:F23">F14/F5:F13</f>
        <v>0.30056195564567789</v>
      </c>
      <c r="G15" cm="1">
        <f t="array" ref="G15:G23">G14/G5:G13</f>
        <v>2.1358745281781313</v>
      </c>
      <c r="H15" cm="1">
        <f t="array" ref="H15:H23">H14/H5:H13</f>
        <v>2.13588224145871</v>
      </c>
      <c r="I15" cm="1">
        <f t="array" ref="I15:I23">I14/I5:I13</f>
        <v>2.1359686638079243</v>
      </c>
      <c r="J15" cm="1">
        <f t="array" ref="J15:J23">J14/J5:J13</f>
        <v>2.1358627562846917</v>
      </c>
      <c r="K15" cm="1">
        <f t="array" ref="K15:K23">K14/K5:K13</f>
        <v>2.1254645647583148</v>
      </c>
      <c r="L15" cm="1">
        <f t="array" ref="L15:L23">L14/L5:L13</f>
        <v>2.1359123081626898</v>
      </c>
      <c r="M15" cm="1">
        <f t="array" ref="M15:M23">M14/M5:M13</f>
        <v>2.1358538985165381</v>
      </c>
      <c r="N15" cm="1">
        <f t="array" ref="N15:N23">N14/N5:N13</f>
        <v>2.1358538985165381</v>
      </c>
      <c r="O15" cm="1">
        <f t="array" ref="O15:O23">O14/O5:O13</f>
        <v>2.1254645647583148</v>
      </c>
      <c r="P15" cm="1">
        <f t="array" ref="P15:P23">P14/P5:P13</f>
        <v>2.1349578388319328</v>
      </c>
      <c r="Q15" cm="1">
        <f t="array" ref="Q15:Q23">Q14/Q5:Q13</f>
        <v>2.1358853528743551</v>
      </c>
      <c r="R15" cm="1">
        <f t="array" ref="R15:R23">R14/R5:R13</f>
        <v>2.1254645647583148</v>
      </c>
      <c r="S15" cm="1">
        <f t="array" ref="S15:S23">S14/S5:S13</f>
        <v>2.1359016060793983</v>
      </c>
      <c r="T15" cm="1">
        <f t="array" ref="T15:T23">T14/T5:T13</f>
        <v>2.1238901465621973</v>
      </c>
      <c r="U15" cm="1">
        <f t="array" ref="U15:U23">U14/U5:U13</f>
        <v>2.1353659519534567</v>
      </c>
      <c r="V15" cm="1">
        <f t="array" ref="V15:V23">V14/V5:V13</f>
        <v>2.1358311334015108</v>
      </c>
      <c r="W15" cm="1">
        <f t="array" ref="W15:W23">W14/W5:W13</f>
        <v>2.1359343250249032</v>
      </c>
      <c r="X15" cm="1">
        <f t="array" ref="X15:X23">X14/X5:X13</f>
        <v>2.1359343250249032</v>
      </c>
      <c r="Y15" cm="1">
        <f t="array" ref="Y15:Y23">Y14/Y5:Y13</f>
        <v>0.30035084213647839</v>
      </c>
      <c r="Z15" cm="1">
        <f t="array" ref="Z15:Z23">Z14/Z5:Z13</f>
        <v>2.1358311334015108</v>
      </c>
      <c r="AA15" cm="1">
        <f t="array" ref="AA15:AA23">AA14/AA5:AA13</f>
        <v>0.30056122449299766</v>
      </c>
      <c r="AB15" cm="1">
        <f t="array" ref="AB15:AB23">AB14/AB5:AB13</f>
        <v>2.1254645647583148</v>
      </c>
      <c r="AC15" cm="1">
        <f t="array" ref="AC15:AC23">AC14/AC5:AC13</f>
        <v>2.1365224187839229</v>
      </c>
      <c r="AD15" cm="1">
        <f t="array" ref="AD15:AD23">AD14/AD5:AD13</f>
        <v>2.1358738294572537</v>
      </c>
      <c r="AE15" cm="1">
        <f t="array" ref="AE15:AE23">AE14/AE5:AE13</f>
        <v>2.1358738294572537</v>
      </c>
      <c r="AF15" cm="1">
        <f t="array" ref="AF15:AF23">AF14/AF5:AF13</f>
        <v>2.1358696173911631</v>
      </c>
      <c r="AG15" cm="1">
        <f t="array" ref="AG15:AG23">AG14/AG5:AG13</f>
        <v>2.1357678622444265</v>
      </c>
      <c r="AH15" cm="1">
        <f t="array" ref="AH15:AH23">AH14/AH5:AH13</f>
        <v>2.1358738991645212</v>
      </c>
      <c r="AI15" cm="1">
        <f t="array" ref="AI15:AI23">AI14/AI5:AI13</f>
        <v>0.30068368653091992</v>
      </c>
      <c r="AJ15" cm="1">
        <f t="array" ref="AJ15:AJ23">AJ14/AJ5:AJ13</f>
        <v>2.1254645647583148</v>
      </c>
      <c r="AK15" cm="1">
        <f t="array" ref="AK15:AK23">AK14/AK5:AK13</f>
        <v>2.1359123081626898</v>
      </c>
      <c r="AL15" cm="1">
        <f t="array" ref="AL15:AL23">AL14/AL5:AL13</f>
        <v>2.1358898507620054</v>
      </c>
      <c r="AM15" cm="1">
        <f t="array" ref="AM15:AM23">AM14/AM5:AM13</f>
        <v>0.30055883558304525</v>
      </c>
      <c r="AN15" cm="1">
        <f t="array" ref="AN15:AN23">AN14/AN5:AN13</f>
        <v>2.135877548069208</v>
      </c>
      <c r="AO15" cm="1">
        <f t="array" ref="AO15:AO23">AO14/AO5:AO13</f>
        <v>2.1358712413663854</v>
      </c>
      <c r="AP15" cm="1">
        <f t="array" ref="AP15:AP23">AP14/AP5:AP13</f>
        <v>0.30048486216149528</v>
      </c>
      <c r="AQ15" cm="1">
        <f t="array" ref="AQ15:AQ23">AQ14/AQ5:AQ13</f>
        <v>0.30089579756093776</v>
      </c>
      <c r="AR15" cm="1">
        <f t="array" ref="AR15:AR23">AR14/AR5:AR13</f>
        <v>2.1358710565794903</v>
      </c>
      <c r="AS15" cm="1">
        <f t="array" ref="AS15:AS23">AS14/AS5:AS13</f>
        <v>2.13599496885417</v>
      </c>
      <c r="AT15" cm="1">
        <f t="array" ref="AT15:AT23">AT14/AT5:AT13</f>
        <v>2.1358679478674998</v>
      </c>
      <c r="AU15" cm="1">
        <f t="array" ref="AU15:AU23">AU14/AU5:AU13</f>
        <v>2.1492955310904533</v>
      </c>
      <c r="AV15" cm="1">
        <f t="array" ref="AV15:AV23">AV14/AV5:AV13</f>
        <v>2.1254645647583148</v>
      </c>
      <c r="AW15" cm="1">
        <f t="array" ref="AW15:AW23">AW14/AW5:AW13</f>
        <v>2.1254645647583148</v>
      </c>
      <c r="AX15" cm="1">
        <f t="array" ref="AX15:AX23">AX14/AX5:AX13</f>
        <v>0.30049304284980105</v>
      </c>
      <c r="AY15" cm="1">
        <f t="array" ref="AY15:AY23">AY14/AY5:AY13</f>
        <v>0.30068325729491219</v>
      </c>
      <c r="AZ15" cm="1">
        <f t="array" ref="AZ15:AZ23">AZ14/AZ5:AZ13</f>
        <v>2.1358816325280161</v>
      </c>
      <c r="BA15" cm="1">
        <f t="array" ref="BA15:BA23">BA14/BA5:BA13</f>
        <v>0.30056361977993101</v>
      </c>
      <c r="BB15" cm="1">
        <f t="array" ref="BB15:BB23">BB14/BB5:BB13</f>
        <v>0.30056016611213393</v>
      </c>
      <c r="BC15" cm="1">
        <f t="array" ref="BC15:BC23">BC14/BC5:BC13</f>
        <v>0.30055847723190243</v>
      </c>
      <c r="BD15" cm="1">
        <f t="array" ref="BD15:BD23">BD14/BD5:BD13</f>
        <v>2.1358680474804483</v>
      </c>
      <c r="BE15" cm="1">
        <f t="array" ref="BE15:BE23">BE14/BE5:BE13</f>
        <v>1.1072620280839062E-5</v>
      </c>
      <c r="BF15" cm="1">
        <f t="array" ref="BF15:BF23">BF14/BF5:BF13</f>
        <v>2.1359152779006059</v>
      </c>
      <c r="BG15" cm="1">
        <f t="array" ref="BG15:BG23">BG14/BG5:BG13</f>
        <v>0.30057578304433497</v>
      </c>
      <c r="BH15" cm="1">
        <f t="array" ref="BH15:BH23">BH14/BH5:BH13</f>
        <v>2.1254645647583148</v>
      </c>
      <c r="BI15" cm="1">
        <f t="array" ref="BI15:BI23">BI14/BI5:BI13</f>
        <v>2.1254645647583148</v>
      </c>
      <c r="BJ15" cm="1">
        <f t="array" ref="BJ15:BJ23">BJ14/BJ5:BJ13</f>
        <v>2.1358787333654208</v>
      </c>
      <c r="BK15" cm="1">
        <f t="array" ref="BK15:BK23">BK14/BK5:BK13</f>
        <v>2.1359020795498047</v>
      </c>
      <c r="BL15" cm="1">
        <f t="array" ref="BL15:BL23">BL14/BL5:BL13</f>
        <v>2.1254645647583148</v>
      </c>
      <c r="BM15" cm="1">
        <f t="array" ref="BM15:BM23">BM14/BM5:BM13</f>
        <v>0.30056105567475494</v>
      </c>
      <c r="BN15" cm="1">
        <f t="array" ref="BN15:BN23">BN14/BN5:BN13</f>
        <v>2.1254645647583148</v>
      </c>
      <c r="BO15" cm="1">
        <f t="array" ref="BO15:BO23">BO14/BO5:BO13</f>
        <v>2.1254645647583148</v>
      </c>
      <c r="BP15" cm="1">
        <f t="array" ref="BP15:BP23">BP14/BP5:BP13</f>
        <v>2.1359060214057699</v>
      </c>
      <c r="BQ15" cm="1">
        <f t="array" ref="BQ15:BQ23">BQ14/BQ5:BQ13</f>
        <v>2.1359681658954446</v>
      </c>
      <c r="BR15" cm="1">
        <f t="array" ref="BR15:BR23">BR14/BR5:BR13</f>
        <v>0.30086085437227672</v>
      </c>
      <c r="BS15" cm="1">
        <f t="array" ref="BS15:BS23">BS14/BS5:BS13</f>
        <v>2.1358505582731038</v>
      </c>
      <c r="BT15" cm="1">
        <f t="array" ref="BT15:BT23">BT14/BT5:BT13</f>
        <v>2.1358863070295317</v>
      </c>
      <c r="BU15" cm="1">
        <f t="array" ref="BU15:BU23">BU14/BU5:BU13</f>
        <v>2.1358863605017215</v>
      </c>
      <c r="BV15" cm="1">
        <f t="array" ref="BV15:BV23">BV14/BV5:BV13</f>
        <v>2.1368462078903536</v>
      </c>
      <c r="BW15" cm="1">
        <f t="array" ref="BW15:BW23">BW14/BW5:BW13</f>
        <v>0</v>
      </c>
      <c r="BX15" cm="1">
        <f t="array" ref="BX15:BX23">BX14/BX5:BX13</f>
        <v>0</v>
      </c>
      <c r="BY15" cm="1">
        <f t="array" ref="BY15:BY23">BY14/BY5:BY13</f>
        <v>-4.2347045951682759E-6</v>
      </c>
      <c r="BZ15" cm="1">
        <f t="array" ref="BZ15:BZ23">BZ14/BZ5:BZ13</f>
        <v>0</v>
      </c>
      <c r="CA15" cm="1">
        <f t="array" ref="CA15:CA23">CA14/CA5:CA13</f>
        <v>0</v>
      </c>
      <c r="CB15" cm="1">
        <f t="array" ref="CB15:CB23">CB14/CB5:CB13</f>
        <v>0</v>
      </c>
      <c r="CC15" cm="1">
        <f t="array" ref="CC15:CC23">CC14/CC5:CC13</f>
        <v>0</v>
      </c>
      <c r="CD15" cm="1">
        <f t="array" ref="CD15:CD23">CD14/CD5:CD13</f>
        <v>0</v>
      </c>
      <c r="CE15" cm="1">
        <f t="array" ref="CE15:CE23">CE14/CE5:CE13</f>
        <v>0</v>
      </c>
      <c r="CF15" cm="1">
        <f t="array" ref="CF15:CF23">CF14/CF5:CF13</f>
        <v>0</v>
      </c>
      <c r="CG15" cm="1">
        <f t="array" ref="CG15:CG23">CG14/CG5:CG13</f>
        <v>0</v>
      </c>
      <c r="CH15" cm="1">
        <f t="array" ref="CH15:CH23">CH14/CH5:CH13</f>
        <v>0</v>
      </c>
      <c r="CI15" cm="1">
        <f t="array" ref="CI15:CI23">CI14/CI5:CI13</f>
        <v>0</v>
      </c>
      <c r="CJ15" cm="1">
        <f t="array" ref="CJ15:CJ23">CJ14/CJ5:CJ13</f>
        <v>0</v>
      </c>
      <c r="CK15" cm="1">
        <f t="array" ref="CK15:CK23">CK14/CK5:CK13</f>
        <v>0</v>
      </c>
      <c r="CL15" cm="1">
        <f t="array" ref="CL15:CL23">CL14/CL5:CL13</f>
        <v>0</v>
      </c>
      <c r="CM15" cm="1">
        <f t="array" ref="CM15:CM23">CM14/CM5:CM13</f>
        <v>0</v>
      </c>
      <c r="CN15" cm="1">
        <f t="array" ref="CN15:CN23">CN14/CN5:CN13</f>
        <v>0</v>
      </c>
      <c r="CO15" cm="1">
        <f t="array" ref="CO15:CO23">CO14/CO5:CO13</f>
        <v>0</v>
      </c>
      <c r="CP15" cm="1">
        <f t="array" ref="CP15:CP23">CP14/CP5:CP13</f>
        <v>0</v>
      </c>
      <c r="CQ15" cm="1">
        <f t="array" ref="CQ15:CQ23">CQ14/CQ5:CQ13</f>
        <v>0</v>
      </c>
      <c r="CR15" cm="1">
        <f t="array" ref="CR15:CR23">CR14/CR5:CR13</f>
        <v>0</v>
      </c>
      <c r="CS15" cm="1">
        <f t="array" ref="CS15:CS23">CS14/CS5:CS13</f>
        <v>0</v>
      </c>
      <c r="CT15" cm="1">
        <f t="array" ref="CT15:CT23">CT14/CT5:CT13</f>
        <v>0</v>
      </c>
      <c r="CU15" cm="1">
        <f t="array" ref="CU15:CU23">CU14/CU5:CU13</f>
        <v>0</v>
      </c>
    </row>
    <row r="16" spans="1:99" x14ac:dyDescent="0.2">
      <c r="F16">
        <v>0.34991995919822599</v>
      </c>
      <c r="G16">
        <v>1.7377928435497927</v>
      </c>
      <c r="H16">
        <v>1.7377966624054737</v>
      </c>
      <c r="I16">
        <v>1.7378743704269939</v>
      </c>
      <c r="J16">
        <v>1.737798917005724</v>
      </c>
      <c r="K16">
        <v>1.734574529860234</v>
      </c>
      <c r="L16">
        <v>1.7377846180164538</v>
      </c>
      <c r="M16">
        <v>1.7378010899553391</v>
      </c>
      <c r="N16">
        <v>1.7378010899553391</v>
      </c>
      <c r="O16">
        <v>1.734574529860234</v>
      </c>
      <c r="P16">
        <v>1.7374007837942946</v>
      </c>
      <c r="Q16">
        <v>1.7377839231350509</v>
      </c>
      <c r="R16">
        <v>1.734574529860234</v>
      </c>
      <c r="S16">
        <v>1.7377979189171198</v>
      </c>
      <c r="T16">
        <v>1.7377283017327072</v>
      </c>
      <c r="U16">
        <v>1.7378026173287251</v>
      </c>
      <c r="V16">
        <v>1.7378544833211773</v>
      </c>
      <c r="W16">
        <v>1.7377092813761921</v>
      </c>
      <c r="X16">
        <v>1.7377092813761921</v>
      </c>
      <c r="Y16">
        <v>0.34956086711929124</v>
      </c>
      <c r="Z16">
        <v>1.7378544833211773</v>
      </c>
      <c r="AA16">
        <v>0.34992003736616045</v>
      </c>
      <c r="AB16">
        <v>1.734574529860234</v>
      </c>
      <c r="AC16">
        <v>1.7366187424777466</v>
      </c>
      <c r="AD16">
        <v>1.7378121443367269</v>
      </c>
      <c r="AE16">
        <v>1.7378121443367269</v>
      </c>
      <c r="AF16">
        <v>1.7377868540131769</v>
      </c>
      <c r="AG16">
        <v>1.7377995945490474</v>
      </c>
      <c r="AH16">
        <v>1.7378078485292419</v>
      </c>
      <c r="AI16">
        <v>0.35016512814935769</v>
      </c>
      <c r="AJ16">
        <v>1.734574529860234</v>
      </c>
      <c r="AK16">
        <v>1.7378451089875628</v>
      </c>
      <c r="AL16">
        <v>1.7377796274266264</v>
      </c>
      <c r="AM16">
        <v>0.34991461349592484</v>
      </c>
      <c r="AN16">
        <v>1.7377925078769356</v>
      </c>
      <c r="AO16">
        <v>1.737795802510677</v>
      </c>
      <c r="AP16">
        <v>0.34986084559769381</v>
      </c>
      <c r="AQ16">
        <v>0.3502264783533981</v>
      </c>
      <c r="AR16">
        <v>1.7377784818915527</v>
      </c>
      <c r="AS16">
        <v>1.7377458185032808</v>
      </c>
      <c r="AT16">
        <v>1.7377804592134354</v>
      </c>
      <c r="AU16">
        <v>1.7299207933167067</v>
      </c>
      <c r="AV16">
        <v>1.734574529860234</v>
      </c>
      <c r="AW16">
        <v>1.734574529860234</v>
      </c>
      <c r="AX16">
        <v>0.34977214973114601</v>
      </c>
      <c r="AY16">
        <v>0.35000104334050341</v>
      </c>
      <c r="AZ16">
        <v>1.7377745835002276</v>
      </c>
      <c r="BA16">
        <v>0.34992046036766938</v>
      </c>
      <c r="BB16">
        <v>0.34991849907746059</v>
      </c>
      <c r="BC16">
        <v>0.34991676637317842</v>
      </c>
      <c r="BD16">
        <v>1.7377730774730151</v>
      </c>
      <c r="BE16">
        <v>9.0089141501893916E-6</v>
      </c>
      <c r="BF16">
        <v>1.7378113541604714</v>
      </c>
      <c r="BG16">
        <v>0.34993536192471286</v>
      </c>
      <c r="BH16">
        <v>1.734574529860234</v>
      </c>
      <c r="BI16">
        <v>1.734574529860234</v>
      </c>
      <c r="BJ16">
        <v>1.737777211951155</v>
      </c>
      <c r="BK16">
        <v>1.7377738391557385</v>
      </c>
      <c r="BL16">
        <v>1.734574529860234</v>
      </c>
      <c r="BM16">
        <v>0.34991792271467398</v>
      </c>
      <c r="BN16">
        <v>1.734574529860234</v>
      </c>
      <c r="BO16">
        <v>1.734574529860234</v>
      </c>
      <c r="BP16">
        <v>1.7377936654765345</v>
      </c>
      <c r="BQ16">
        <v>1.7377368129318873</v>
      </c>
      <c r="BR16">
        <v>0.35017322276846941</v>
      </c>
      <c r="BS16">
        <v>1.7378768956018009</v>
      </c>
      <c r="BT16">
        <v>1.7377942475619954</v>
      </c>
      <c r="BU16">
        <v>1.7377983298247626</v>
      </c>
      <c r="BV16">
        <v>1.738530577033599</v>
      </c>
      <c r="BW16">
        <v>0</v>
      </c>
      <c r="BX16">
        <v>0</v>
      </c>
      <c r="BY16">
        <v>-3.445443902701372E-6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6:99" x14ac:dyDescent="0.2">
      <c r="F17">
        <v>0.39277354305550161</v>
      </c>
      <c r="G17">
        <v>1.5463182079681785</v>
      </c>
      <c r="H17">
        <v>1.5463212895119358</v>
      </c>
      <c r="I17">
        <v>1.5463854038395262</v>
      </c>
      <c r="J17">
        <v>1.5463239668873974</v>
      </c>
      <c r="K17">
        <v>1.5398773887534731</v>
      </c>
      <c r="L17">
        <v>1.5463301211359322</v>
      </c>
      <c r="M17">
        <v>1.5463340077433056</v>
      </c>
      <c r="N17">
        <v>1.5463340077433056</v>
      </c>
      <c r="O17">
        <v>1.5398773887534731</v>
      </c>
      <c r="P17">
        <v>1.546355916731655</v>
      </c>
      <c r="Q17">
        <v>1.546318488078178</v>
      </c>
      <c r="R17">
        <v>1.5398773887534731</v>
      </c>
      <c r="S17">
        <v>1.546327847627659</v>
      </c>
      <c r="T17">
        <v>1.5498657826264683</v>
      </c>
      <c r="U17">
        <v>1.5463623631567305</v>
      </c>
      <c r="V17">
        <v>1.5463491438101926</v>
      </c>
      <c r="W17">
        <v>1.546220407012846</v>
      </c>
      <c r="X17">
        <v>1.546220407012846</v>
      </c>
      <c r="Y17">
        <v>0.39159666759566175</v>
      </c>
      <c r="Z17">
        <v>1.5463491438101926</v>
      </c>
      <c r="AA17">
        <v>0.39277278887816441</v>
      </c>
      <c r="AB17">
        <v>1.5398773887534731</v>
      </c>
      <c r="AC17">
        <v>1.5463410716198454</v>
      </c>
      <c r="AD17">
        <v>1.5463145873750614</v>
      </c>
      <c r="AE17">
        <v>1.5463145873750614</v>
      </c>
      <c r="AF17">
        <v>1.5463145682787003</v>
      </c>
      <c r="AG17">
        <v>1.546306237538124</v>
      </c>
      <c r="AH17">
        <v>1.5463156169817256</v>
      </c>
      <c r="AI17">
        <v>0.39288679955755829</v>
      </c>
      <c r="AJ17">
        <v>1.5398773887534731</v>
      </c>
      <c r="AK17">
        <v>1.5463301211359322</v>
      </c>
      <c r="AL17">
        <v>1.5463155788399394</v>
      </c>
      <c r="AM17">
        <v>0.39277487100446012</v>
      </c>
      <c r="AN17">
        <v>1.5463180170979307</v>
      </c>
      <c r="AO17">
        <v>1.5463213015683532</v>
      </c>
      <c r="AP17">
        <v>0.39265065659608839</v>
      </c>
      <c r="AQ17">
        <v>0.39320247649397444</v>
      </c>
      <c r="AR17">
        <v>1.5463047273358632</v>
      </c>
      <c r="AS17">
        <v>1.54622202915272</v>
      </c>
      <c r="AT17">
        <v>1.5463236640372666</v>
      </c>
      <c r="AU17">
        <v>1.5418859244779342</v>
      </c>
      <c r="AV17">
        <v>1.5398773887534731</v>
      </c>
      <c r="AW17">
        <v>1.5398773887534731</v>
      </c>
      <c r="AX17">
        <v>0.39270653799601657</v>
      </c>
      <c r="AY17">
        <v>0.39291245079419862</v>
      </c>
      <c r="AZ17">
        <v>1.5463238939184756</v>
      </c>
      <c r="BA17">
        <v>0.39277616743832772</v>
      </c>
      <c r="BB17">
        <v>0.3927719832688456</v>
      </c>
      <c r="BC17">
        <v>0.39276446506421658</v>
      </c>
      <c r="BD17">
        <v>1.5463141358690724</v>
      </c>
      <c r="BE17">
        <v>8.0162907631117172E-6</v>
      </c>
      <c r="BF17">
        <v>1.5463404541879502</v>
      </c>
      <c r="BG17">
        <v>0.39279539722220391</v>
      </c>
      <c r="BH17">
        <v>1.5398773887534731</v>
      </c>
      <c r="BI17">
        <v>1.5398773887534731</v>
      </c>
      <c r="BJ17">
        <v>1.5463106634539123</v>
      </c>
      <c r="BK17">
        <v>1.546322728983909</v>
      </c>
      <c r="BL17">
        <v>1.5398773887534731</v>
      </c>
      <c r="BM17">
        <v>0.39276824872423005</v>
      </c>
      <c r="BN17">
        <v>1.5398773887534731</v>
      </c>
      <c r="BO17">
        <v>1.5398773887534731</v>
      </c>
      <c r="BP17">
        <v>1.546330125050875</v>
      </c>
      <c r="BQ17">
        <v>1.5462885232599726</v>
      </c>
      <c r="BR17">
        <v>0.39326589444318277</v>
      </c>
      <c r="BS17">
        <v>1.5463224518813878</v>
      </c>
      <c r="BT17">
        <v>1.5463007070623975</v>
      </c>
      <c r="BU17">
        <v>1.5463063379098354</v>
      </c>
      <c r="BV17">
        <v>1.5463652986878826</v>
      </c>
      <c r="BW17">
        <v>0</v>
      </c>
      <c r="BX17">
        <v>0</v>
      </c>
      <c r="BY17">
        <v>-3.0658167235109935E-6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6:99" x14ac:dyDescent="0.2">
      <c r="F18">
        <v>0.44100823137784995</v>
      </c>
      <c r="G18">
        <v>1.4077865078700786</v>
      </c>
      <c r="H18">
        <v>1.4077869778872005</v>
      </c>
      <c r="I18">
        <v>1.4078267405637375</v>
      </c>
      <c r="J18">
        <v>1.4077834276586851</v>
      </c>
      <c r="K18">
        <v>1.4103549915686016</v>
      </c>
      <c r="L18">
        <v>1.4078000815214364</v>
      </c>
      <c r="M18">
        <v>1.407802736177665</v>
      </c>
      <c r="N18">
        <v>1.407802736177665</v>
      </c>
      <c r="O18">
        <v>1.4103549915686016</v>
      </c>
      <c r="P18">
        <v>1.4073072338638339</v>
      </c>
      <c r="Q18">
        <v>1.4077885368168783</v>
      </c>
      <c r="R18">
        <v>1.4103549915686016</v>
      </c>
      <c r="S18">
        <v>1.4077847915636736</v>
      </c>
      <c r="T18">
        <v>1.4101237858322786</v>
      </c>
      <c r="U18">
        <v>1.4080795701839279</v>
      </c>
      <c r="V18">
        <v>1.407694119345487</v>
      </c>
      <c r="W18">
        <v>1.4077626281690541</v>
      </c>
      <c r="X18">
        <v>1.4077626281690541</v>
      </c>
      <c r="Y18">
        <v>0.43881045021357834</v>
      </c>
      <c r="Z18">
        <v>1.407694119345487</v>
      </c>
      <c r="AA18">
        <v>0.44100855409901196</v>
      </c>
      <c r="AB18">
        <v>1.4103549915686016</v>
      </c>
      <c r="AC18">
        <v>1.4073441213618818</v>
      </c>
      <c r="AD18">
        <v>1.4077964616321401</v>
      </c>
      <c r="AE18">
        <v>1.4077964616321401</v>
      </c>
      <c r="AF18">
        <v>1.4077869261794882</v>
      </c>
      <c r="AG18">
        <v>1.4077398099265372</v>
      </c>
      <c r="AH18">
        <v>1.4077848962537558</v>
      </c>
      <c r="AI18">
        <v>0.441186644640781</v>
      </c>
      <c r="AJ18">
        <v>1.4103549915686016</v>
      </c>
      <c r="AK18">
        <v>1.4078397803562885</v>
      </c>
      <c r="AL18">
        <v>1.4077832595470385</v>
      </c>
      <c r="AM18">
        <v>0.4409964269680135</v>
      </c>
      <c r="AN18">
        <v>1.4077863863217346</v>
      </c>
      <c r="AO18">
        <v>1.4077867478696651</v>
      </c>
      <c r="AP18">
        <v>0.44093200530984511</v>
      </c>
      <c r="AQ18">
        <v>0.44138560644001601</v>
      </c>
      <c r="AR18">
        <v>1.4077902948263785</v>
      </c>
      <c r="AS18">
        <v>1.4077499780408953</v>
      </c>
      <c r="AT18">
        <v>1.4077795589157769</v>
      </c>
      <c r="AU18">
        <v>1.4044901490294053</v>
      </c>
      <c r="AV18">
        <v>1.4103549915686016</v>
      </c>
      <c r="AW18">
        <v>1.4103549915686016</v>
      </c>
      <c r="AX18">
        <v>0.44107296822714365</v>
      </c>
      <c r="AY18">
        <v>0.44109240597166538</v>
      </c>
      <c r="AZ18">
        <v>1.4077714377315858</v>
      </c>
      <c r="BA18">
        <v>0.44101110271112226</v>
      </c>
      <c r="BB18">
        <v>0.44100620968663107</v>
      </c>
      <c r="BC18">
        <v>0.44100578588197348</v>
      </c>
      <c r="BD18">
        <v>1.407774774152043</v>
      </c>
      <c r="BE18">
        <v>7.2981242791693347E-6</v>
      </c>
      <c r="BF18">
        <v>1.4077836272335529</v>
      </c>
      <c r="BG18">
        <v>0.44102020893926264</v>
      </c>
      <c r="BH18">
        <v>1.4103549915686016</v>
      </c>
      <c r="BI18">
        <v>1.4103549915686016</v>
      </c>
      <c r="BJ18">
        <v>1.4077808817435993</v>
      </c>
      <c r="BK18">
        <v>1.4077681468440004</v>
      </c>
      <c r="BL18">
        <v>1.4103549915686016</v>
      </c>
      <c r="BM18">
        <v>0.44100995237244678</v>
      </c>
      <c r="BN18">
        <v>1.4103549915686016</v>
      </c>
      <c r="BO18">
        <v>1.4103549915686016</v>
      </c>
      <c r="BP18">
        <v>1.4077846991830856</v>
      </c>
      <c r="BQ18">
        <v>1.4077646853590875</v>
      </c>
      <c r="BR18">
        <v>0.441169512675821</v>
      </c>
      <c r="BS18">
        <v>1.4078086453125713</v>
      </c>
      <c r="BT18">
        <v>1.4077922414267621</v>
      </c>
      <c r="BU18">
        <v>1.4077807656745949</v>
      </c>
      <c r="BV18">
        <v>1.4081171281124711</v>
      </c>
      <c r="BW18">
        <v>0</v>
      </c>
      <c r="BX18">
        <v>0</v>
      </c>
      <c r="BY18">
        <v>-2.7911551743042101E-6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6:99" x14ac:dyDescent="0.2">
      <c r="F19">
        <v>0.50630858394190426</v>
      </c>
      <c r="G19">
        <v>1.2867248583964064</v>
      </c>
      <c r="H19">
        <v>1.2867276860156784</v>
      </c>
      <c r="I19">
        <v>1.2867266953408971</v>
      </c>
      <c r="J19">
        <v>1.2867243167430831</v>
      </c>
      <c r="K19">
        <v>1.2898118298960715</v>
      </c>
      <c r="L19">
        <v>1.2867220178091419</v>
      </c>
      <c r="M19">
        <v>1.2867329082443757</v>
      </c>
      <c r="N19">
        <v>1.2867329082443757</v>
      </c>
      <c r="O19">
        <v>1.2898118298960715</v>
      </c>
      <c r="P19">
        <v>1.2869208723463044</v>
      </c>
      <c r="Q19">
        <v>1.286732618470328</v>
      </c>
      <c r="R19">
        <v>1.2898118298960715</v>
      </c>
      <c r="S19">
        <v>1.2867309566701481</v>
      </c>
      <c r="T19">
        <v>1.2838440438174477</v>
      </c>
      <c r="U19">
        <v>1.2869867286826804</v>
      </c>
      <c r="V19">
        <v>1.2867349443266163</v>
      </c>
      <c r="W19">
        <v>1.2866915736830029</v>
      </c>
      <c r="X19">
        <v>1.2866915736830029</v>
      </c>
      <c r="Y19">
        <v>0.50714978262388977</v>
      </c>
      <c r="Z19">
        <v>1.2867349443266163</v>
      </c>
      <c r="AA19">
        <v>0.50630751889478842</v>
      </c>
      <c r="AB19">
        <v>1.2898118298960715</v>
      </c>
      <c r="AC19">
        <v>1.2863016873037996</v>
      </c>
      <c r="AD19">
        <v>1.2867239031202877</v>
      </c>
      <c r="AE19">
        <v>1.2867239031202877</v>
      </c>
      <c r="AF19">
        <v>1.2867323744699628</v>
      </c>
      <c r="AG19">
        <v>1.2867130448372446</v>
      </c>
      <c r="AH19">
        <v>1.2867225039254262</v>
      </c>
      <c r="AI19">
        <v>0.50655910392393044</v>
      </c>
      <c r="AJ19">
        <v>1.2898118298960715</v>
      </c>
      <c r="AK19">
        <v>1.2867220178091419</v>
      </c>
      <c r="AL19">
        <v>1.2867288794380281</v>
      </c>
      <c r="AM19">
        <v>0.50630549675938208</v>
      </c>
      <c r="AN19">
        <v>1.2867246912017025</v>
      </c>
      <c r="AO19">
        <v>1.286738139484767</v>
      </c>
      <c r="AP19">
        <v>0.50621032640414809</v>
      </c>
      <c r="AQ19">
        <v>0.50664179466112724</v>
      </c>
      <c r="AR19">
        <v>1.2867102252542364</v>
      </c>
      <c r="AS19">
        <v>1.2867417113186437</v>
      </c>
      <c r="AT19">
        <v>1.2867202166934317</v>
      </c>
      <c r="AU19">
        <v>1.2895773186542723</v>
      </c>
      <c r="AV19">
        <v>1.2898118298960715</v>
      </c>
      <c r="AW19">
        <v>1.2898118298960715</v>
      </c>
      <c r="AX19">
        <v>0.50621032640414798</v>
      </c>
      <c r="AY19">
        <v>0.50649576271918828</v>
      </c>
      <c r="AZ19">
        <v>1.2867271070312949</v>
      </c>
      <c r="BA19">
        <v>0.5063118549991934</v>
      </c>
      <c r="BB19">
        <v>0.50630638424193519</v>
      </c>
      <c r="BC19">
        <v>0.50630249894885493</v>
      </c>
      <c r="BD19">
        <v>1.2867199252039243</v>
      </c>
      <c r="BE19">
        <v>6.6705269688746482E-6</v>
      </c>
      <c r="BF19">
        <v>1.2867153636689239</v>
      </c>
      <c r="BG19">
        <v>0.50631850692781577</v>
      </c>
      <c r="BH19">
        <v>1.2898118298960715</v>
      </c>
      <c r="BI19">
        <v>1.2898118298960715</v>
      </c>
      <c r="BJ19">
        <v>1.2867258100287875</v>
      </c>
      <c r="BK19">
        <v>1.2867090820303311</v>
      </c>
      <c r="BL19">
        <v>1.2898118298960715</v>
      </c>
      <c r="BM19">
        <v>0.50630965905266079</v>
      </c>
      <c r="BN19">
        <v>1.2898118298960715</v>
      </c>
      <c r="BO19">
        <v>1.2898118298960715</v>
      </c>
      <c r="BP19">
        <v>1.2867165728267198</v>
      </c>
      <c r="BQ19">
        <v>1.2866805480508832</v>
      </c>
      <c r="BR19">
        <v>0.50637565902337911</v>
      </c>
      <c r="BS19">
        <v>1.2867575390154546</v>
      </c>
      <c r="BT19">
        <v>1.2867236021361461</v>
      </c>
      <c r="BU19">
        <v>1.2867207910367797</v>
      </c>
      <c r="BV19">
        <v>1.2869641933885083</v>
      </c>
      <c r="BW19">
        <v>0</v>
      </c>
      <c r="BX19">
        <v>0</v>
      </c>
      <c r="BY19">
        <v>-2.5511317155934325E-6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6:99" x14ac:dyDescent="0.2">
      <c r="F20">
        <v>0.67815488738281704</v>
      </c>
      <c r="G20">
        <v>1.121651276720089</v>
      </c>
      <c r="H20">
        <v>1.1216525757297138</v>
      </c>
      <c r="I20">
        <v>1.1216446818816852</v>
      </c>
      <c r="J20">
        <v>1.121650718096834</v>
      </c>
      <c r="K20">
        <v>1.117836919243262</v>
      </c>
      <c r="L20">
        <v>1.1216538820713255</v>
      </c>
      <c r="M20">
        <v>1.1216586206735513</v>
      </c>
      <c r="N20">
        <v>1.1216586206735513</v>
      </c>
      <c r="O20">
        <v>1.117836919243262</v>
      </c>
      <c r="P20">
        <v>1.1217784251434837</v>
      </c>
      <c r="Q20">
        <v>1.1216684699195401</v>
      </c>
      <c r="R20">
        <v>1.117836919243262</v>
      </c>
      <c r="S20">
        <v>1.1216555813408082</v>
      </c>
      <c r="T20">
        <v>1.1244124305329279</v>
      </c>
      <c r="U20">
        <v>1.1212324007780381</v>
      </c>
      <c r="V20">
        <v>1.1216133953217864</v>
      </c>
      <c r="W20">
        <v>1.1216558264980763</v>
      </c>
      <c r="X20">
        <v>1.1216558264980763</v>
      </c>
      <c r="Y20">
        <v>0.67991509318807197</v>
      </c>
      <c r="Z20">
        <v>1.1216133953217864</v>
      </c>
      <c r="AA20">
        <v>0.67815336921079972</v>
      </c>
      <c r="AB20">
        <v>1.117836919243262</v>
      </c>
      <c r="AC20">
        <v>1.1220929612650166</v>
      </c>
      <c r="AD20">
        <v>1.1216502491474774</v>
      </c>
      <c r="AE20">
        <v>1.1216502491474774</v>
      </c>
      <c r="AF20">
        <v>1.1216591876250925</v>
      </c>
      <c r="AG20">
        <v>1.1216588974223256</v>
      </c>
      <c r="AH20">
        <v>1.1216497547387649</v>
      </c>
      <c r="AI20">
        <v>0.67858905361023236</v>
      </c>
      <c r="AJ20">
        <v>1.117836919243262</v>
      </c>
      <c r="AK20">
        <v>1.1216538820713255</v>
      </c>
      <c r="AL20">
        <v>1.1216417100830174</v>
      </c>
      <c r="AM20">
        <v>0.67813347021889991</v>
      </c>
      <c r="AN20">
        <v>1.1216515620233223</v>
      </c>
      <c r="AO20">
        <v>1.1216538322558196</v>
      </c>
      <c r="AP20">
        <v>0.67805688394864505</v>
      </c>
      <c r="AQ20">
        <v>0.67877456396140023</v>
      </c>
      <c r="AR20">
        <v>1.1216424232578543</v>
      </c>
      <c r="AS20">
        <v>1.1216167100258891</v>
      </c>
      <c r="AT20">
        <v>1.1216570041613203</v>
      </c>
      <c r="AU20">
        <v>1.1169567326926768</v>
      </c>
      <c r="AV20">
        <v>1.117836919243262</v>
      </c>
      <c r="AW20">
        <v>1.117836919243262</v>
      </c>
      <c r="AX20">
        <v>0.67780704721911345</v>
      </c>
      <c r="AY20">
        <v>0.67844698008574866</v>
      </c>
      <c r="AZ20">
        <v>1.1216584353232952</v>
      </c>
      <c r="BA20">
        <v>0.67816309982386369</v>
      </c>
      <c r="BB20">
        <v>0.67815187579107217</v>
      </c>
      <c r="BC20">
        <v>0.67815153479382928</v>
      </c>
      <c r="BD20">
        <v>1.1216546249298227</v>
      </c>
      <c r="BE20">
        <v>5.8147657356118522E-6</v>
      </c>
      <c r="BF20">
        <v>1.1216616800203876</v>
      </c>
      <c r="BG20">
        <v>0.67816381897149991</v>
      </c>
      <c r="BH20">
        <v>1.117836919243262</v>
      </c>
      <c r="BI20">
        <v>1.117836919243262</v>
      </c>
      <c r="BJ20">
        <v>1.121648232181421</v>
      </c>
      <c r="BK20">
        <v>1.1216434934981121</v>
      </c>
      <c r="BL20">
        <v>1.117836919243262</v>
      </c>
      <c r="BM20">
        <v>0.67815016058465905</v>
      </c>
      <c r="BN20">
        <v>1.117836919243262</v>
      </c>
      <c r="BO20">
        <v>1.117836919243262</v>
      </c>
      <c r="BP20">
        <v>1.1216424698499934</v>
      </c>
      <c r="BQ20">
        <v>1.1217038960593022</v>
      </c>
      <c r="BR20">
        <v>0.67908592844028171</v>
      </c>
      <c r="BS20">
        <v>1.1216499392125778</v>
      </c>
      <c r="BT20">
        <v>1.1216376598159625</v>
      </c>
      <c r="BU20">
        <v>1.1216410473189853</v>
      </c>
      <c r="BV20">
        <v>1.1218442591424358</v>
      </c>
      <c r="BW20">
        <v>0</v>
      </c>
      <c r="BX20">
        <v>0</v>
      </c>
      <c r="BY20">
        <v>-2.2238472129575999E-6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6:99" x14ac:dyDescent="0.2">
      <c r="F21">
        <v>0.80806715092375059</v>
      </c>
      <c r="G21">
        <v>1.0573944583420452</v>
      </c>
      <c r="H21">
        <v>1.0573950058249071</v>
      </c>
      <c r="I21">
        <v>1.0574130971610483</v>
      </c>
      <c r="J21">
        <v>1.057395491821022</v>
      </c>
      <c r="K21">
        <v>1.0553005880967856</v>
      </c>
      <c r="L21">
        <v>1.0573930803980665</v>
      </c>
      <c r="M21">
        <v>1.0573899295319911</v>
      </c>
      <c r="N21">
        <v>1.0573899295319911</v>
      </c>
      <c r="O21">
        <v>1.0553005880967856</v>
      </c>
      <c r="P21">
        <v>1.0570134398138491</v>
      </c>
      <c r="Q21">
        <v>1.0574146883009512</v>
      </c>
      <c r="R21">
        <v>1.0553005880967856</v>
      </c>
      <c r="S21">
        <v>1.0573944699114322</v>
      </c>
      <c r="T21">
        <v>1.0554300728315213</v>
      </c>
      <c r="U21">
        <v>1.0570871729460196</v>
      </c>
      <c r="V21">
        <v>1.0573692940689092</v>
      </c>
      <c r="W21">
        <v>1.0573584409360861</v>
      </c>
      <c r="X21">
        <v>1.0573584409360861</v>
      </c>
      <c r="Y21">
        <v>0.80353601922226692</v>
      </c>
      <c r="Z21">
        <v>1.0573692940689092</v>
      </c>
      <c r="AA21">
        <v>0.80806788914293082</v>
      </c>
      <c r="AB21">
        <v>1.0553005880967856</v>
      </c>
      <c r="AC21">
        <v>1.0569926312338185</v>
      </c>
      <c r="AD21">
        <v>1.0574012546914833</v>
      </c>
      <c r="AE21">
        <v>1.0574012546914833</v>
      </c>
      <c r="AF21">
        <v>1.0573969798202689</v>
      </c>
      <c r="AG21">
        <v>1.057401526783061</v>
      </c>
      <c r="AH21">
        <v>1.0573908890717658</v>
      </c>
      <c r="AI21">
        <v>0.80867731388753017</v>
      </c>
      <c r="AJ21">
        <v>1.0553005880967856</v>
      </c>
      <c r="AK21">
        <v>1.0574154761510295</v>
      </c>
      <c r="AL21">
        <v>1.0573908795370799</v>
      </c>
      <c r="AM21">
        <v>0.80803566094265022</v>
      </c>
      <c r="AN21">
        <v>1.0573946280444955</v>
      </c>
      <c r="AO21">
        <v>1.0573954556934437</v>
      </c>
      <c r="AP21">
        <v>0.80789122799853941</v>
      </c>
      <c r="AQ21">
        <v>0.80896575081957045</v>
      </c>
      <c r="AR21">
        <v>1.0573842763677148</v>
      </c>
      <c r="AS21">
        <v>1.0573519734672168</v>
      </c>
      <c r="AT21">
        <v>1.057393216915038</v>
      </c>
      <c r="AU21">
        <v>1.0586082466564921</v>
      </c>
      <c r="AV21">
        <v>1.0553005880967856</v>
      </c>
      <c r="AW21">
        <v>1.0553005880967856</v>
      </c>
      <c r="AX21">
        <v>0.80789122799853919</v>
      </c>
      <c r="AY21">
        <v>0.80853452030402528</v>
      </c>
      <c r="AZ21">
        <v>1.0573869892477632</v>
      </c>
      <c r="BA21">
        <v>0.80806462412005708</v>
      </c>
      <c r="BB21">
        <v>0.80806967836984522</v>
      </c>
      <c r="BC21">
        <v>0.80805540733740466</v>
      </c>
      <c r="BD21">
        <v>1.0573921458749853</v>
      </c>
      <c r="BE21">
        <v>5.4816517384352941E-6</v>
      </c>
      <c r="BF21">
        <v>1.057405924512226</v>
      </c>
      <c r="BG21">
        <v>0.80811627117574036</v>
      </c>
      <c r="BH21">
        <v>1.0553005880967856</v>
      </c>
      <c r="BI21">
        <v>1.0553005880967856</v>
      </c>
      <c r="BJ21">
        <v>1.0573903613427558</v>
      </c>
      <c r="BK21">
        <v>1.0574057422546834</v>
      </c>
      <c r="BL21">
        <v>1.0553005880967856</v>
      </c>
      <c r="BM21">
        <v>0.80805452297128721</v>
      </c>
      <c r="BN21">
        <v>1.0553005880967856</v>
      </c>
      <c r="BO21">
        <v>1.0553005880967856</v>
      </c>
      <c r="BP21">
        <v>1.0573882198672462</v>
      </c>
      <c r="BQ21">
        <v>1.0573727456878972</v>
      </c>
      <c r="BR21">
        <v>0.80912365941820796</v>
      </c>
      <c r="BS21">
        <v>1.0574126251832598</v>
      </c>
      <c r="BT21">
        <v>1.0573782760153401</v>
      </c>
      <c r="BU21">
        <v>1.0573900053935972</v>
      </c>
      <c r="BV21">
        <v>1.0574965893205708</v>
      </c>
      <c r="BW21">
        <v>0</v>
      </c>
      <c r="BX21">
        <v>0</v>
      </c>
      <c r="BY21">
        <v>-2.0964483254713304E-6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6:99" x14ac:dyDescent="0.2">
      <c r="F22">
        <v>0.99421559587470554</v>
      </c>
      <c r="G22">
        <v>1.0013312452957066</v>
      </c>
      <c r="H22">
        <v>1.0013326493414438</v>
      </c>
      <c r="I22">
        <v>1.0013381601903866</v>
      </c>
      <c r="J22">
        <v>1.0013316448229042</v>
      </c>
      <c r="K22">
        <v>0.99939062316450566</v>
      </c>
      <c r="L22">
        <v>1.0013200082431397</v>
      </c>
      <c r="M22">
        <v>1.0013385420472476</v>
      </c>
      <c r="N22">
        <v>1.0013385420472476</v>
      </c>
      <c r="O22">
        <v>0.99939062316450566</v>
      </c>
      <c r="P22">
        <v>1.0013811535078569</v>
      </c>
      <c r="Q22">
        <v>1.0013291120551102</v>
      </c>
      <c r="R22">
        <v>0.99939062316450566</v>
      </c>
      <c r="S22">
        <v>1.0013395117008603</v>
      </c>
      <c r="T22">
        <v>1.0002040806484767</v>
      </c>
      <c r="U22">
        <v>1.000989677864307</v>
      </c>
      <c r="V22">
        <v>1.0013019238512835</v>
      </c>
      <c r="W22">
        <v>1.0012912018570905</v>
      </c>
      <c r="X22">
        <v>1.0012912018570905</v>
      </c>
      <c r="Y22">
        <v>0.99793989484055723</v>
      </c>
      <c r="Z22">
        <v>1.0013019238512835</v>
      </c>
      <c r="AA22">
        <v>0.99421171931861485</v>
      </c>
      <c r="AB22">
        <v>0.99939062316450566</v>
      </c>
      <c r="AC22">
        <v>1.0010279864232368</v>
      </c>
      <c r="AD22">
        <v>1.0013343974659814</v>
      </c>
      <c r="AE22">
        <v>1.0013343974659814</v>
      </c>
      <c r="AF22">
        <v>1.0013359428596946</v>
      </c>
      <c r="AG22">
        <v>1.0013184431488087</v>
      </c>
      <c r="AH22">
        <v>1.0013306327856089</v>
      </c>
      <c r="AI22">
        <v>0.99495195032783035</v>
      </c>
      <c r="AJ22">
        <v>0.99939062316450566</v>
      </c>
      <c r="AK22">
        <v>1.0013400916802662</v>
      </c>
      <c r="AL22">
        <v>1.00132470172356</v>
      </c>
      <c r="AM22">
        <v>0.99420138553289383</v>
      </c>
      <c r="AN22">
        <v>1.0013311928140449</v>
      </c>
      <c r="AO22">
        <v>1.0013380232595206</v>
      </c>
      <c r="AP22">
        <v>0.99382405518783035</v>
      </c>
      <c r="AQ22">
        <v>0.99489739516116515</v>
      </c>
      <c r="AR22">
        <v>1.0013271977895553</v>
      </c>
      <c r="AS22">
        <v>1.0013428366723489</v>
      </c>
      <c r="AT22">
        <v>1.0013357129680087</v>
      </c>
      <c r="AU22">
        <v>0.998968345436408</v>
      </c>
      <c r="AV22">
        <v>0.99939062316450566</v>
      </c>
      <c r="AW22">
        <v>0.99939062316450566</v>
      </c>
      <c r="AX22">
        <v>0.99355567170006687</v>
      </c>
      <c r="AY22">
        <v>0.99469822475325909</v>
      </c>
      <c r="AZ22">
        <v>1.0013316778766446</v>
      </c>
      <c r="BA22">
        <v>0.9942087755797171</v>
      </c>
      <c r="BB22">
        <v>0.99421901180649397</v>
      </c>
      <c r="BC22">
        <v>0.99422083612829748</v>
      </c>
      <c r="BD22">
        <v>1.0013297006832278</v>
      </c>
      <c r="BE22">
        <v>5.1910142275283622E-6</v>
      </c>
      <c r="BF22">
        <v>1.0013425370857871</v>
      </c>
      <c r="BG22">
        <v>0.99424363179251796</v>
      </c>
      <c r="BH22">
        <v>0.99939062316450566</v>
      </c>
      <c r="BI22">
        <v>0.99939062316450566</v>
      </c>
      <c r="BJ22">
        <v>1.0013308252927158</v>
      </c>
      <c r="BK22">
        <v>1.0013388561230196</v>
      </c>
      <c r="BL22">
        <v>0.99939062316450566</v>
      </c>
      <c r="BM22">
        <v>0.99420805777613386</v>
      </c>
      <c r="BN22">
        <v>0.99939062316450566</v>
      </c>
      <c r="BO22">
        <v>0.99939062316450566</v>
      </c>
      <c r="BP22">
        <v>1.0013339754259476</v>
      </c>
      <c r="BQ22">
        <v>1.0013304789143009</v>
      </c>
      <c r="BR22">
        <v>0.99551863855119815</v>
      </c>
      <c r="BS22">
        <v>1.0013592303738137</v>
      </c>
      <c r="BT22">
        <v>1.0013212870105066</v>
      </c>
      <c r="BU22">
        <v>1.0013264457497879</v>
      </c>
      <c r="BV22">
        <v>1.0013936123713532</v>
      </c>
      <c r="BW22">
        <v>0</v>
      </c>
      <c r="BX22">
        <v>0</v>
      </c>
      <c r="BY22">
        <v>-1.9852945297591518E-6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6:99" x14ac:dyDescent="0.2">
      <c r="F23">
        <v>1.4060240205951273</v>
      </c>
      <c r="G23">
        <v>0.9380919291189822</v>
      </c>
      <c r="H23">
        <v>0.93809282561790486</v>
      </c>
      <c r="I23">
        <v>0.93809955389904132</v>
      </c>
      <c r="J23">
        <v>0.93809379338300725</v>
      </c>
      <c r="K23">
        <v>0.93731667141515751</v>
      </c>
      <c r="L23">
        <v>0.93808369580974638</v>
      </c>
      <c r="M23">
        <v>0.93810236881993481</v>
      </c>
      <c r="N23">
        <v>0.93810236881993481</v>
      </c>
      <c r="O23">
        <v>0.93731667141515751</v>
      </c>
      <c r="P23">
        <v>0.93797809352258421</v>
      </c>
      <c r="Q23">
        <v>0.93810665150670614</v>
      </c>
      <c r="R23">
        <v>0.93731667141515751</v>
      </c>
      <c r="S23">
        <v>0.93809720202142277</v>
      </c>
      <c r="T23">
        <v>0.94008252388818569</v>
      </c>
      <c r="U23">
        <v>0.9377474506766087</v>
      </c>
      <c r="V23">
        <v>0.93805164462430113</v>
      </c>
      <c r="W23">
        <v>0.93806063199521972</v>
      </c>
      <c r="X23">
        <v>0.93806063199521972</v>
      </c>
      <c r="Y23">
        <v>1.4061880336389672</v>
      </c>
      <c r="Z23">
        <v>0.93805164462430113</v>
      </c>
      <c r="AA23">
        <v>1.406024474461534</v>
      </c>
      <c r="AB23">
        <v>0.93731667141515751</v>
      </c>
      <c r="AC23">
        <v>0.93822941424125461</v>
      </c>
      <c r="AD23">
        <v>0.938100027987532</v>
      </c>
      <c r="AE23">
        <v>0.938100027987532</v>
      </c>
      <c r="AF23">
        <v>0.93809582265347047</v>
      </c>
      <c r="AG23">
        <v>0.93808113495726664</v>
      </c>
      <c r="AH23">
        <v>0.93808901614414708</v>
      </c>
      <c r="AI23">
        <v>1.4061211773638926</v>
      </c>
      <c r="AJ23">
        <v>0.93731667141515751</v>
      </c>
      <c r="AK23">
        <v>0.93811895018592772</v>
      </c>
      <c r="AL23">
        <v>0.93809456343129305</v>
      </c>
      <c r="AM23">
        <v>1.4060733535047247</v>
      </c>
      <c r="AN23">
        <v>0.9380922402400369</v>
      </c>
      <c r="AO23">
        <v>0.93809533546254009</v>
      </c>
      <c r="AP23">
        <v>1.4053233966025012</v>
      </c>
      <c r="AQ23">
        <v>1.4058948945867178</v>
      </c>
      <c r="AR23">
        <v>0.93808652726767461</v>
      </c>
      <c r="AS23">
        <v>0.93808202506682392</v>
      </c>
      <c r="AT23">
        <v>0.93808861590369041</v>
      </c>
      <c r="AU23">
        <v>0.93942718577463535</v>
      </c>
      <c r="AV23">
        <v>0.93731667141515751</v>
      </c>
      <c r="AW23">
        <v>0.93731667141515751</v>
      </c>
      <c r="AX23">
        <v>1.4072943971587457</v>
      </c>
      <c r="AY23">
        <v>1.4055863271632976</v>
      </c>
      <c r="AZ23">
        <v>0.93809310491936193</v>
      </c>
      <c r="BA23">
        <v>1.4060132259472589</v>
      </c>
      <c r="BB23">
        <v>1.4060335589189725</v>
      </c>
      <c r="BC23">
        <v>1.4059952079130684</v>
      </c>
      <c r="BD23">
        <v>0.93809107797076308</v>
      </c>
      <c r="BE23">
        <v>4.8631733223024482E-6</v>
      </c>
      <c r="BF23">
        <v>0.93809495920581754</v>
      </c>
      <c r="BG23">
        <v>1.4059782827357763</v>
      </c>
      <c r="BH23">
        <v>0.93731667141515751</v>
      </c>
      <c r="BI23">
        <v>0.93731667141515751</v>
      </c>
      <c r="BJ23">
        <v>0.93809275107301038</v>
      </c>
      <c r="BK23">
        <v>0.93810101887169628</v>
      </c>
      <c r="BL23">
        <v>0.93731667141515751</v>
      </c>
      <c r="BM23">
        <v>1.4060136792907161</v>
      </c>
      <c r="BN23">
        <v>0.93731667141515751</v>
      </c>
      <c r="BO23">
        <v>0.93731667141515751</v>
      </c>
      <c r="BP23">
        <v>0.93809539814567444</v>
      </c>
      <c r="BQ23">
        <v>0.93809090615537505</v>
      </c>
      <c r="BR23">
        <v>1.4084745182465102</v>
      </c>
      <c r="BS23">
        <v>0.93810495785602899</v>
      </c>
      <c r="BT23">
        <v>0.93808632241955459</v>
      </c>
      <c r="BU23">
        <v>0.93808404543294699</v>
      </c>
      <c r="BV23">
        <v>0.93818928180748073</v>
      </c>
      <c r="BW23">
        <v>0</v>
      </c>
      <c r="BX23">
        <v>0</v>
      </c>
      <c r="BY23">
        <v>-1.8599123221151649E-6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EF40-A885-2E4C-BB72-A4C0F360461A}">
  <dimension ref="A1:D2"/>
  <sheetViews>
    <sheetView workbookViewId="0">
      <selection activeCell="D6" sqref="D6"/>
    </sheetView>
  </sheetViews>
  <sheetFormatPr baseColWidth="10" defaultRowHeight="16" x14ac:dyDescent="0.2"/>
  <sheetData>
    <row r="1" spans="1:4" ht="17" thickBot="1" x14ac:dyDescent="0.25">
      <c r="A1" s="92" t="s">
        <v>9</v>
      </c>
      <c r="B1" s="93">
        <v>-6.0977999999999997E-2</v>
      </c>
      <c r="C1" s="94" t="s">
        <v>105</v>
      </c>
      <c r="D1" s="95">
        <v>503.15</v>
      </c>
    </row>
    <row r="2" spans="1:4" ht="17" thickBot="1" x14ac:dyDescent="0.25">
      <c r="A2" s="38" t="s">
        <v>51</v>
      </c>
      <c r="B2" s="39">
        <v>-0.15944169053767998</v>
      </c>
      <c r="C2" s="84" t="s">
        <v>146</v>
      </c>
      <c r="D2" s="85">
        <v>95.979301000000007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</vt:lpstr>
      <vt:lpstr>atpm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2024-06-06T18:06:06Z</dcterms:created>
  <dcterms:modified xsi:type="dcterms:W3CDTF">2024-06-06T21:05:30Z</dcterms:modified>
</cp:coreProperties>
</file>