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codeName="ThisWorkbook" defaultThemeVersion="166925"/>
  <mc:AlternateContent xmlns:mc="http://schemas.openxmlformats.org/markup-compatibility/2006">
    <mc:Choice Requires="x15">
      <x15ac:absPath xmlns:x15ac="http://schemas.microsoft.com/office/spreadsheetml/2010/11/ac" url="/Users/ejm6426/Documents/rtRBA-main/suppMat/"/>
    </mc:Choice>
  </mc:AlternateContent>
  <xr:revisionPtr revIDLastSave="0" documentId="8_{2049BEFC-0959-2147-B0E8-40B4508F5DCA}" xr6:coauthVersionLast="47" xr6:coauthVersionMax="47" xr10:uidLastSave="{00000000-0000-0000-0000-000000000000}"/>
  <bookViews>
    <workbookView xWindow="0" yWindow="760" windowWidth="30240" windowHeight="17360" xr2:uid="{6C52A7FF-F534-437B-8841-5CF279F3B083}"/>
  </bookViews>
  <sheets>
    <sheet name="GSM Model" sheetId="1" r:id="rId1"/>
    <sheet name="biomass recalculation example" sheetId="3" r:id="rId2"/>
    <sheet name="polymerization estimate" sheetId="2"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3" l="1"/>
  <c r="K13" i="3"/>
  <c r="M12" i="3"/>
  <c r="N13" i="3" s="1"/>
</calcChain>
</file>

<file path=xl/sharedStrings.xml><?xml version="1.0" encoding="utf-8"?>
<sst xmlns="http://schemas.openxmlformats.org/spreadsheetml/2006/main" count="84" uniqueCount="81">
  <si>
    <t>Reviewed unbounded fluxes. "ALCD2i1_c","ALCD2i2_c" isn't an issue since they're the same rxn in different directions, and like "AKGMALta_m", they don't involve any energy production.</t>
  </si>
  <si>
    <t>Replaced polyprenyl with C90H144 in formulas to make reactions mass-balanced</t>
  </si>
  <si>
    <t>General</t>
  </si>
  <si>
    <t>Updated SBO annotations to add them to genes and reactions which lacked them, and fix some transporters that were labeled as rxns</t>
  </si>
  <si>
    <t>Removed dhlam_m and dhlpro_m and lpam_m and lpro_m and alpam_m and alpro_m and sdhlam_m since in Hoang's SC and RT models, their rxns aren't present despite being in yeast8.3.4 (the model he based his on). Likely removed for simplification of lipid metabolism.</t>
  </si>
  <si>
    <t>Removed "q9_c" since it appears to be copied by mistake. SC doesn't have a cytosolic version.</t>
  </si>
  <si>
    <t>g prot</t>
  </si>
  <si>
    <t>* abundances</t>
  </si>
  <si>
    <t>g DW</t>
  </si>
  <si>
    <t>7.6 mmol ATP</t>
  </si>
  <si>
    <t>original polymerization cost</t>
  </si>
  <si>
    <t>Formula --&gt;</t>
  </si>
  <si>
    <t>Conversion table --&gt;</t>
  </si>
  <si>
    <t>Disconnected Metabolites</t>
  </si>
  <si>
    <t>mmol aa</t>
  </si>
  <si>
    <t>mmol prot</t>
  </si>
  <si>
    <t>2 mmols ATP</t>
  </si>
  <si>
    <t>mmol AA</t>
  </si>
  <si>
    <t>* elongation cost/AA)</t>
  </si>
  <si>
    <t>* 1/mw</t>
  </si>
  <si>
    <t>+ initiation cost (1 ATP + 2 GTP = 3 ATP) ]</t>
  </si>
  <si>
    <t>[ ((lengths -1)</t>
  </si>
  <si>
    <t>Metabolite</t>
  </si>
  <si>
    <t>Coeff</t>
  </si>
  <si>
    <t>Formula</t>
  </si>
  <si>
    <t>MW</t>
  </si>
  <si>
    <t>%wt. in macro</t>
  </si>
  <si>
    <t>epist_c</t>
  </si>
  <si>
    <t>C28H46O1</t>
  </si>
  <si>
    <t>tag_c</t>
  </si>
  <si>
    <t>C3H5O3Acyl3</t>
  </si>
  <si>
    <t>hdca_c</t>
  </si>
  <si>
    <t>C16H31O2</t>
  </si>
  <si>
    <t>ocdca_c</t>
  </si>
  <si>
    <t>C18H35O2</t>
  </si>
  <si>
    <t>ocdcea_c</t>
  </si>
  <si>
    <t>C18H33O2</t>
  </si>
  <si>
    <t>linoea_c</t>
  </si>
  <si>
    <t>C18H31O2</t>
  </si>
  <si>
    <t>linolen_c</t>
  </si>
  <si>
    <t>C18H29O2</t>
  </si>
  <si>
    <t>docosa_c</t>
  </si>
  <si>
    <t>C22H43O2</t>
  </si>
  <si>
    <t>ttcosa_c</t>
  </si>
  <si>
    <t>C24H47O2</t>
  </si>
  <si>
    <t>pail_c</t>
  </si>
  <si>
    <t>C9H16O11P1Acyl2</t>
  </si>
  <si>
    <t>pc_c</t>
  </si>
  <si>
    <t>C8H18N1O6P1Acyl2</t>
  </si>
  <si>
    <t>pe_c</t>
  </si>
  <si>
    <t>C5H12N1O6P1Acyl2</t>
  </si>
  <si>
    <t>ps_c</t>
  </si>
  <si>
    <t>C6H10N1O8P1Acyl2</t>
  </si>
  <si>
    <t>C6H10O8P</t>
  </si>
  <si>
    <t>ipc_g</t>
  </si>
  <si>
    <t>C6H10O8P1Cer</t>
  </si>
  <si>
    <t xml:space="preserve">0.331734 BIO-epist_c + </t>
  </si>
  <si>
    <t xml:space="preserve">0.090846 BIO-tag_c + </t>
  </si>
  <si>
    <t xml:space="preserve">0.00099 BIO-hdca_c + </t>
  </si>
  <si>
    <t xml:space="preserve">0.000731 BIO-ocdca_c + </t>
  </si>
  <si>
    <t xml:space="preserve">0.001333 BIO-ocdcea_c + </t>
  </si>
  <si>
    <t xml:space="preserve">0.002763 BIO-linoea_c + </t>
  </si>
  <si>
    <t xml:space="preserve">0.000736 BIO-linolen_c + </t>
  </si>
  <si>
    <t xml:space="preserve">0.000113 BIO-docosa_c + </t>
  </si>
  <si>
    <t xml:space="preserve">0.000752 BIO-ttcosa_c + </t>
  </si>
  <si>
    <t xml:space="preserve">0.153426 BIO-pail_c + </t>
  </si>
  <si>
    <t xml:space="preserve">0.262549 BIO-pc_c + </t>
  </si>
  <si>
    <t xml:space="preserve">0.06002 BIO-pe_c + </t>
  </si>
  <si>
    <t xml:space="preserve">0.034003 BIO-ps_c + </t>
  </si>
  <si>
    <t>0.060003 BIO-ipc_g</t>
  </si>
  <si>
    <t>ipc_g in GSM biomass rxn</t>
  </si>
  <si>
    <t>Mass Balance</t>
  </si>
  <si>
    <t>Verified that ceramide reactions are mass and charge balanced, when converting  "Cer" in formulas into its respective atoms. Decided against doing this in general, however, since it wouldn't fix the compCer rxn mass balances that show up in MEMOTE w/o changing the stoich., which we couldn't find a way to alter w/o affecting the model's behavior as assessed via FVA.</t>
  </si>
  <si>
    <t>Reactions</t>
  </si>
  <si>
    <t>Blocked CTPS1_c since CTPS2_c is the biochemically correct reaction</t>
  </si>
  <si>
    <t>Blocked PKETF_c b/c 13C_MFA analysis only show xu5p cleaving activity (PMID:22367611)</t>
  </si>
  <si>
    <t>Blocked XYLK_c, XYLI1_c since its genes are inactive under C limitation b/c xylose assimilation in RT follows arabitol pathway (pmid:34491401)</t>
  </si>
  <si>
    <t>Blocked DDPA_m to allow flux only go through the cytosolic copy of DDPA_c</t>
  </si>
  <si>
    <t>Blocked XYLURx_c b/c of unclear physiological role and this being active create a transhydrogenase cycle</t>
  </si>
  <si>
    <t>Blocked ABTLD_c b/c of lack of evidence</t>
  </si>
  <si>
    <t xml:space="preserve">five acyl-CoA oxidase reactions involved in fatty acid degradation (i.e., ACOAO40_x, ACOAO60_x, ACOAO80_x, ACOAO100_x, ACOAO120_x) were turned off to simulate RT’s preference for oxidizing short- and medium-chain fatty acids in the mitochondria.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</si>
</sst>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u/>
      <sz val="11"/>
      <color theme="1"/>
      <name val="Calibri"/>
      <family val="2"/>
      <scheme val="minor"/>
    </font>
    <font>
      <b/>
      <sz val="10"/>
      <name val="Arial"/>
      <family val="2"/>
      <charset val="1"/>
    </font>
  </fonts>
  <fills count="4">
    <fill>
      <patternFill patternType="none"/>
    </fill>
    <fill>
      <patternFill patternType="gray125"/>
    </fill>
    <fill>
      <patternFill patternType="solid">
        <fgColor theme="0"/>
        <bgColor indexed="64"/>
      </patternFill>
    </fill>
    <fill>
      <patternFill patternType="solid">
        <fgColor rgb="FFFF9999"/>
        <bgColor rgb="FFFF8080"/>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1" fillId="0" borderId="0" xfId="0" applyFont="1"/>
    <xf numFmtId="0" fontId="0" fillId="2" borderId="0" xfId="0" applyFill="1"/>
    <xf numFmtId="0" fontId="2" fillId="2" borderId="0" xfId="0" applyFont="1" applyFill="1"/>
    <xf numFmtId="0" fontId="0" fillId="2" borderId="0" xfId="0" quotePrefix="1" applyFill="1"/>
    <xf numFmtId="0" fontId="3" fillId="0" borderId="0" xfId="0" applyFont="1"/>
    <xf numFmtId="0" fontId="0" fillId="3" borderId="1" xfId="0" applyFill="1" applyBorder="1"/>
    <xf numFmtId="164" fontId="0" fillId="3" borderId="2" xfId="0" applyNumberFormat="1" applyFill="1" applyBorder="1"/>
    <xf numFmtId="0" fontId="0" fillId="3" borderId="2" xfId="0" applyFill="1" applyBorder="1"/>
    <xf numFmtId="2" fontId="0" fillId="3" borderId="3" xfId="0" applyNumberFormat="1" applyFill="1" applyBorder="1"/>
    <xf numFmtId="10" fontId="0" fillId="3" borderId="0" xfId="0" applyNumberFormat="1" applyFill="1"/>
    <xf numFmtId="0" fontId="0" fillId="3" borderId="4" xfId="0" applyFill="1" applyBorder="1"/>
    <xf numFmtId="164" fontId="0" fillId="3" borderId="0" xfId="0" applyNumberFormat="1" applyFill="1"/>
    <xf numFmtId="0" fontId="0" fillId="3" borderId="0" xfId="0" applyFill="1"/>
    <xf numFmtId="2" fontId="0" fillId="3" borderId="5" xfId="0" applyNumberFormat="1" applyFill="1" applyBorder="1"/>
    <xf numFmtId="2" fontId="0" fillId="0" borderId="0" xfId="0" applyNumberFormat="1"/>
    <xf numFmtId="0" fontId="0" fillId="3" borderId="6" xfId="0" applyFill="1" applyBorder="1"/>
    <xf numFmtId="164" fontId="0" fillId="3" borderId="7" xfId="0" applyNumberFormat="1" applyFill="1" applyBorder="1"/>
    <xf numFmtId="0" fontId="0" fillId="3" borderId="7" xfId="0" applyFill="1" applyBorder="1"/>
    <xf numFmtId="2" fontId="0" fillId="3" borderId="8" xfId="0" applyNumberForma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4910D8-AFE4-4077-AAAE-E3244DF6D274}" name="Table1" displayName="Table1" ref="A1:D8" totalsRowShown="0">
  <autoFilter ref="A1:D8" xr:uid="{7F4910D8-AFE4-4077-AAAE-E3244DF6D274}"/>
  <tableColumns count="4">
    <tableColumn id="1" xr3:uid="{4D448468-B350-4CCE-A47A-45813A530D65}" name="General"/>
    <tableColumn id="2" xr3:uid="{BEDAB21D-660F-41D7-909D-C23B8429FCAF}" name="Disconnected Metabolites"/>
    <tableColumn id="3" xr3:uid="{E25388F3-4E08-4F1D-814C-7FC6A183D00B}" name="Mass Balance"/>
    <tableColumn id="4" xr3:uid="{915FF79D-E3E4-4E6B-BC92-D38A804ED797}" name="Reactions"/>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B4218-AE0C-4EAE-BF11-D13203423DC4}">
  <sheetPr codeName="Sheet1"/>
  <dimension ref="A1:D8"/>
  <sheetViews>
    <sheetView tabSelected="1" zoomScaleNormal="100" workbookViewId="0">
      <selection activeCell="D9" sqref="D9"/>
    </sheetView>
  </sheetViews>
  <sheetFormatPr baseColWidth="10" defaultColWidth="8.83203125" defaultRowHeight="15" x14ac:dyDescent="0.2"/>
  <cols>
    <col min="1" max="1" width="9.6640625" customWidth="1"/>
    <col min="2" max="2" width="24.1640625" customWidth="1"/>
    <col min="3" max="3" width="10.33203125" customWidth="1"/>
    <col min="4" max="4" width="14" customWidth="1"/>
    <col min="5" max="5" width="22.6640625" customWidth="1"/>
    <col min="6" max="6" width="8.6640625" customWidth="1"/>
    <col min="7" max="7" width="11.5" customWidth="1"/>
    <col min="8" max="8" width="22.5" customWidth="1"/>
    <col min="9" max="9" width="12.6640625" customWidth="1"/>
    <col min="10" max="10" width="13.5" customWidth="1"/>
  </cols>
  <sheetData>
    <row r="1" spans="1:4" x14ac:dyDescent="0.2">
      <c r="A1" s="1" t="s">
        <v>2</v>
      </c>
      <c r="B1" s="1" t="s">
        <v>13</v>
      </c>
      <c r="C1" t="s">
        <v>71</v>
      </c>
      <c r="D1" t="s">
        <v>73</v>
      </c>
    </row>
    <row r="2" spans="1:4" x14ac:dyDescent="0.2">
      <c r="A2" t="s">
        <v>3</v>
      </c>
      <c r="B2" t="s">
        <v>4</v>
      </c>
      <c r="C2" t="s">
        <v>72</v>
      </c>
      <c r="D2" t="s">
        <v>74</v>
      </c>
    </row>
    <row r="3" spans="1:4" x14ac:dyDescent="0.2">
      <c r="B3" t="s">
        <v>5</v>
      </c>
      <c r="D3" t="s">
        <v>76</v>
      </c>
    </row>
    <row r="4" spans="1:4" x14ac:dyDescent="0.2">
      <c r="B4" t="s">
        <v>0</v>
      </c>
      <c r="D4" t="s">
        <v>75</v>
      </c>
    </row>
    <row r="5" spans="1:4" x14ac:dyDescent="0.2">
      <c r="B5" t="s">
        <v>1</v>
      </c>
      <c r="D5" t="s">
        <v>78</v>
      </c>
    </row>
    <row r="6" spans="1:4" x14ac:dyDescent="0.2">
      <c r="D6" t="s">
        <v>79</v>
      </c>
    </row>
    <row r="7" spans="1:4" x14ac:dyDescent="0.2">
      <c r="D7" t="s">
        <v>77</v>
      </c>
    </row>
    <row r="8" spans="1:4" x14ac:dyDescent="0.2">
      <c r="D8" t="s">
        <v>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348F-617C-49C9-A144-995E836E5B69}">
  <dimension ref="A1:O19"/>
  <sheetViews>
    <sheetView workbookViewId="0">
      <selection activeCell="F23" sqref="F23"/>
    </sheetView>
  </sheetViews>
  <sheetFormatPr baseColWidth="10" defaultColWidth="8.83203125" defaultRowHeight="15" x14ac:dyDescent="0.2"/>
  <cols>
    <col min="1" max="1" width="22.33203125" bestFit="1" customWidth="1"/>
    <col min="2" max="2" width="17.5" customWidth="1"/>
  </cols>
  <sheetData>
    <row r="1" spans="1:15" ht="16" thickBot="1" x14ac:dyDescent="0.25">
      <c r="A1" s="5" t="s">
        <v>22</v>
      </c>
      <c r="B1" s="5" t="s">
        <v>23</v>
      </c>
      <c r="C1" s="5" t="s">
        <v>24</v>
      </c>
      <c r="D1" s="5" t="s">
        <v>25</v>
      </c>
      <c r="E1" s="5" t="s">
        <v>26</v>
      </c>
    </row>
    <row r="2" spans="1:15" x14ac:dyDescent="0.2">
      <c r="A2" s="6" t="s">
        <v>27</v>
      </c>
      <c r="B2" s="7">
        <v>-0.10237999079854122</v>
      </c>
      <c r="C2" s="8" t="s">
        <v>28</v>
      </c>
      <c r="D2" s="9">
        <v>398.66424000000001</v>
      </c>
      <c r="E2" s="10">
        <v>0.3317341013050415</v>
      </c>
      <c r="F2" t="s">
        <v>56</v>
      </c>
    </row>
    <row r="3" spans="1:15" x14ac:dyDescent="0.2">
      <c r="A3" s="11" t="s">
        <v>29</v>
      </c>
      <c r="B3" s="12">
        <v>-1.2622450435682135E-2</v>
      </c>
      <c r="C3" s="13" t="s">
        <v>30</v>
      </c>
      <c r="D3" s="14">
        <v>885.51292863263996</v>
      </c>
      <c r="E3" s="10">
        <v>9.0846108982274354E-2</v>
      </c>
      <c r="F3" t="s">
        <v>57</v>
      </c>
    </row>
    <row r="4" spans="1:15" x14ac:dyDescent="0.2">
      <c r="A4" s="11" t="s">
        <v>31</v>
      </c>
      <c r="B4" s="12">
        <v>-4.7710986147841695E-4</v>
      </c>
      <c r="C4" s="13" t="s">
        <v>32</v>
      </c>
      <c r="D4" s="14">
        <v>255.41533999999999</v>
      </c>
      <c r="E4" s="10">
        <v>9.9045128697879364E-4</v>
      </c>
      <c r="F4" t="s">
        <v>58</v>
      </c>
    </row>
    <row r="5" spans="1:15" x14ac:dyDescent="0.2">
      <c r="A5" s="11" t="s">
        <v>33</v>
      </c>
      <c r="B5" s="12">
        <v>-3.174078157952648E-4</v>
      </c>
      <c r="C5" s="13" t="s">
        <v>34</v>
      </c>
      <c r="D5" s="14">
        <v>283.46850000000001</v>
      </c>
      <c r="E5" s="10">
        <v>7.312909057190256E-4</v>
      </c>
      <c r="F5" t="s">
        <v>59</v>
      </c>
    </row>
    <row r="6" spans="1:15" x14ac:dyDescent="0.2">
      <c r="A6" s="11" t="s">
        <v>35</v>
      </c>
      <c r="B6" s="12">
        <v>-5.8291246674350517E-4</v>
      </c>
      <c r="C6" s="13" t="s">
        <v>36</v>
      </c>
      <c r="D6" s="14">
        <v>281.45262000000002</v>
      </c>
      <c r="E6" s="10">
        <v>1.3334489382909257E-3</v>
      </c>
      <c r="F6" t="s">
        <v>60</v>
      </c>
    </row>
    <row r="7" spans="1:15" x14ac:dyDescent="0.2">
      <c r="A7" s="11" t="s">
        <v>37</v>
      </c>
      <c r="B7" s="12">
        <v>-1.2167299605485152E-3</v>
      </c>
      <c r="C7" s="13" t="s">
        <v>38</v>
      </c>
      <c r="D7" s="14">
        <v>279.43673999999999</v>
      </c>
      <c r="E7" s="10">
        <v>2.763410851513045E-3</v>
      </c>
      <c r="F7" t="s">
        <v>61</v>
      </c>
    </row>
    <row r="8" spans="1:15" x14ac:dyDescent="0.2">
      <c r="A8" s="11" t="s">
        <v>39</v>
      </c>
      <c r="B8" s="12">
        <v>-3.2639105586494211E-4</v>
      </c>
      <c r="C8" s="13" t="s">
        <v>40</v>
      </c>
      <c r="D8" s="14">
        <v>277.42086</v>
      </c>
      <c r="E8" s="10">
        <v>7.3594458368150047E-4</v>
      </c>
      <c r="F8" t="s">
        <v>62</v>
      </c>
    </row>
    <row r="9" spans="1:15" x14ac:dyDescent="0.2">
      <c r="A9" s="11" t="s">
        <v>41</v>
      </c>
      <c r="B9" s="12">
        <v>-4.0923649206307732E-5</v>
      </c>
      <c r="C9" s="13" t="s">
        <v>42</v>
      </c>
      <c r="D9" s="14">
        <v>339.57481999999999</v>
      </c>
      <c r="E9" s="10">
        <v>1.1294774974070005E-4</v>
      </c>
      <c r="F9" t="s">
        <v>63</v>
      </c>
    </row>
    <row r="10" spans="1:15" x14ac:dyDescent="0.2">
      <c r="A10" s="11" t="s">
        <v>43</v>
      </c>
      <c r="B10" s="12">
        <v>-2.5153072195096459E-4</v>
      </c>
      <c r="C10" s="13" t="s">
        <v>44</v>
      </c>
      <c r="D10" s="14">
        <v>367.62797999999998</v>
      </c>
      <c r="E10" s="10">
        <v>7.5156638218182401E-4</v>
      </c>
      <c r="F10" t="s">
        <v>64</v>
      </c>
    </row>
    <row r="11" spans="1:15" x14ac:dyDescent="0.2">
      <c r="A11" s="11" t="s">
        <v>45</v>
      </c>
      <c r="B11" s="12">
        <v>-2.1895150463160155E-2</v>
      </c>
      <c r="C11" s="13" t="s">
        <v>46</v>
      </c>
      <c r="D11" s="14">
        <v>862.14885442176001</v>
      </c>
      <c r="E11" s="10">
        <v>0.15342563871067216</v>
      </c>
      <c r="F11" t="s">
        <v>65</v>
      </c>
    </row>
    <row r="12" spans="1:15" x14ac:dyDescent="0.2">
      <c r="A12" s="11" t="s">
        <v>47</v>
      </c>
      <c r="B12" s="12">
        <v>-4.1089340078704004E-2</v>
      </c>
      <c r="C12" s="13" t="s">
        <v>48</v>
      </c>
      <c r="D12" s="14">
        <v>786.16573442176002</v>
      </c>
      <c r="E12" s="10">
        <v>0.26254939846199388</v>
      </c>
      <c r="F12" t="s">
        <v>66</v>
      </c>
      <c r="M12">
        <f>B15*M13/L13</f>
        <v>-4.6447705599728653E-3</v>
      </c>
      <c r="O12" s="15"/>
    </row>
    <row r="13" spans="1:15" x14ac:dyDescent="0.2">
      <c r="A13" s="11" t="s">
        <v>49</v>
      </c>
      <c r="B13" s="12">
        <v>-9.9244840014223838E-3</v>
      </c>
      <c r="C13" s="13" t="s">
        <v>50</v>
      </c>
      <c r="D13" s="14">
        <v>744.08599442176001</v>
      </c>
      <c r="E13" s="10">
        <v>6.0020390479534898E-2</v>
      </c>
      <c r="F13" t="s">
        <v>67</v>
      </c>
      <c r="K13">
        <f>1589-43*12-87*1-14-3.5*16</f>
        <v>916</v>
      </c>
      <c r="L13">
        <v>1589.4235209999999</v>
      </c>
      <c r="M13">
        <f>(L13-L14)/2+L14</f>
        <v>915.26804100000004</v>
      </c>
      <c r="N13">
        <f>L13*M12/SUMPRODUCT(_xlfn.VSTACK($D$60:$D$72,M12),_xlfn.VSTACK($F$60:$F$72,L13))</f>
        <v>1</v>
      </c>
    </row>
    <row r="14" spans="1:15" x14ac:dyDescent="0.2">
      <c r="A14" s="11" t="s">
        <v>51</v>
      </c>
      <c r="B14" s="12">
        <v>-5.3220706723910438E-3</v>
      </c>
      <c r="C14" s="13" t="s">
        <v>52</v>
      </c>
      <c r="D14" s="14">
        <v>786.07881442175994</v>
      </c>
      <c r="E14" s="10">
        <v>3.4002784226653808E-2</v>
      </c>
      <c r="F14" t="s">
        <v>68</v>
      </c>
      <c r="L14">
        <v>241.112561</v>
      </c>
      <c r="O14" t="s">
        <v>53</v>
      </c>
    </row>
    <row r="15" spans="1:15" ht="16" thickBot="1" x14ac:dyDescent="0.25">
      <c r="A15" s="16" t="s">
        <v>54</v>
      </c>
      <c r="B15" s="17">
        <v>-8.0659514447847004E-3</v>
      </c>
      <c r="C15" s="18" t="s">
        <v>55</v>
      </c>
      <c r="D15" s="19">
        <v>915.26344200000005</v>
      </c>
      <c r="E15" s="10">
        <v>6.0002517135723694E-2</v>
      </c>
      <c r="F15" t="s">
        <v>69</v>
      </c>
    </row>
    <row r="19" spans="1:2" x14ac:dyDescent="0.2">
      <c r="A19" t="s">
        <v>70</v>
      </c>
      <c r="B19">
        <v>-8.0809999999999996E-3</v>
      </c>
    </row>
  </sheetData>
  <conditionalFormatting sqref="M1:M15">
    <cfRule type="cellIs" dxfId="0"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94909-AB5A-4BB9-9C11-48E97925A2C0}">
  <dimension ref="A1:M5"/>
  <sheetViews>
    <sheetView workbookViewId="0">
      <selection activeCell="E3" sqref="E3"/>
    </sheetView>
  </sheetViews>
  <sheetFormatPr baseColWidth="10" defaultColWidth="8.83203125" defaultRowHeight="15" x14ac:dyDescent="0.2"/>
  <sheetData>
    <row r="1" spans="1:13" x14ac:dyDescent="0.2">
      <c r="A1" s="2"/>
      <c r="B1" s="2"/>
      <c r="C1" s="2"/>
      <c r="D1" s="2"/>
      <c r="E1" s="2"/>
      <c r="F1" s="2"/>
      <c r="G1" s="2"/>
      <c r="H1" s="2"/>
      <c r="I1" s="2"/>
      <c r="J1" s="2"/>
      <c r="K1" s="2"/>
      <c r="L1" s="2"/>
      <c r="M1" s="2"/>
    </row>
    <row r="2" spans="1:13" x14ac:dyDescent="0.2">
      <c r="A2" s="2" t="s">
        <v>11</v>
      </c>
      <c r="B2" s="2"/>
      <c r="C2" s="2" t="s">
        <v>10</v>
      </c>
      <c r="D2" s="2"/>
      <c r="E2" s="2"/>
      <c r="F2" s="2" t="s">
        <v>21</v>
      </c>
      <c r="G2" s="2" t="s">
        <v>18</v>
      </c>
      <c r="H2" s="4" t="s">
        <v>20</v>
      </c>
      <c r="I2" s="2"/>
      <c r="J2" s="2"/>
      <c r="K2" s="2" t="s">
        <v>19</v>
      </c>
      <c r="L2" s="2" t="s">
        <v>7</v>
      </c>
      <c r="M2" s="2"/>
    </row>
    <row r="3" spans="1:13" x14ac:dyDescent="0.2">
      <c r="A3" s="2" t="s">
        <v>12</v>
      </c>
      <c r="B3" s="2"/>
      <c r="C3" s="3" t="s">
        <v>9</v>
      </c>
      <c r="D3" s="2"/>
      <c r="E3" s="2"/>
      <c r="F3" s="3" t="s">
        <v>14</v>
      </c>
      <c r="G3" s="3" t="s">
        <v>16</v>
      </c>
      <c r="H3" s="2"/>
      <c r="I3" s="2"/>
      <c r="J3" s="2"/>
      <c r="K3" s="3" t="s">
        <v>15</v>
      </c>
      <c r="L3" s="3" t="s">
        <v>6</v>
      </c>
      <c r="M3" s="2"/>
    </row>
    <row r="4" spans="1:13" x14ac:dyDescent="0.2">
      <c r="A4" s="2"/>
      <c r="B4" s="2"/>
      <c r="C4" s="2" t="s">
        <v>8</v>
      </c>
      <c r="D4" s="2"/>
      <c r="E4" s="2"/>
      <c r="F4" s="2" t="s">
        <v>15</v>
      </c>
      <c r="G4" s="2" t="s">
        <v>17</v>
      </c>
      <c r="H4" s="2"/>
      <c r="I4" s="2"/>
      <c r="J4" s="2"/>
      <c r="K4" s="2" t="s">
        <v>6</v>
      </c>
      <c r="L4" s="2" t="s">
        <v>8</v>
      </c>
      <c r="M4" s="2"/>
    </row>
    <row r="5" spans="1:13" x14ac:dyDescent="0.2">
      <c r="A5" s="2"/>
      <c r="B5" s="2"/>
      <c r="C5" s="2"/>
      <c r="D5" s="2"/>
      <c r="E5" s="2"/>
      <c r="F5" s="2"/>
      <c r="G5" s="2"/>
      <c r="H5" s="2"/>
      <c r="I5" s="2"/>
      <c r="J5" s="2"/>
      <c r="K5" s="2"/>
      <c r="L5" s="2"/>
      <c r="M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GSM Model</vt:lpstr>
      <vt:lpstr>biomass recalculation example</vt:lpstr>
      <vt:lpstr>polymerization estimate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Mooney, Eric James</dc:creator>
  <cp:lastModifiedBy>Mooney, Eric James</cp:lastModifiedBy>
  <cp:lastPrinted>2023-12-27T22:37:51Z</cp:lastPrinted>
  <dcterms:created xsi:type="dcterms:W3CDTF">2023-03-28T23:37:47Z</dcterms:created>
  <dcterms:modified xsi:type="dcterms:W3CDTF">2025-08-12T21:42:13Z</dcterms:modified>
</cp:coreProperties>
</file>