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n\Code\Waves\src\"/>
    </mc:Choice>
  </mc:AlternateContent>
  <xr:revisionPtr revIDLastSave="0" documentId="13_ncr:1_{E3AEC335-5A6A-47BA-9D4F-47DA0382C18C}" xr6:coauthVersionLast="45" xr6:coauthVersionMax="45" xr10:uidLastSave="{00000000-0000-0000-0000-000000000000}"/>
  <bookViews>
    <workbookView xWindow="2565" yWindow="7860" windowWidth="15855" windowHeight="21900" xr2:uid="{1F8B8F39-28C3-4355-AAAB-7FA9C73974E0}"/>
  </bookViews>
  <sheets>
    <sheet name="tuning" sheetId="2" r:id="rId1"/>
    <sheet name="exponenti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2" i="2" l="1"/>
  <c r="G112" i="2"/>
  <c r="F112" i="2" s="1"/>
  <c r="G110" i="2"/>
  <c r="G111" i="2" s="1"/>
  <c r="H111" i="2" s="1"/>
  <c r="H109" i="2"/>
  <c r="G109" i="2"/>
  <c r="F109" i="2" s="1"/>
  <c r="G106" i="2"/>
  <c r="H106" i="2" s="1"/>
  <c r="G104" i="2"/>
  <c r="G105" i="2" s="1"/>
  <c r="H105" i="2" s="1"/>
  <c r="G103" i="2"/>
  <c r="H103" i="2" s="1"/>
  <c r="G100" i="2"/>
  <c r="H100" i="2" s="1"/>
  <c r="G97" i="2"/>
  <c r="H97" i="2" s="1"/>
  <c r="H94" i="2"/>
  <c r="G94" i="2"/>
  <c r="F94" i="2" s="1"/>
  <c r="H91" i="2"/>
  <c r="G91" i="2"/>
  <c r="F91" i="2" s="1"/>
  <c r="G88" i="2"/>
  <c r="H88" i="2" s="1"/>
  <c r="H85" i="2"/>
  <c r="G85" i="2"/>
  <c r="F85" i="2" s="1"/>
  <c r="G82" i="2"/>
  <c r="H82" i="2" s="1"/>
  <c r="H79" i="2"/>
  <c r="G79" i="2"/>
  <c r="F79" i="2" s="1"/>
  <c r="H76" i="2"/>
  <c r="G76" i="2"/>
  <c r="F76" i="2" s="1"/>
  <c r="G74" i="2"/>
  <c r="G75" i="2" s="1"/>
  <c r="H75" i="2" s="1"/>
  <c r="G73" i="2"/>
  <c r="H73" i="2" s="1"/>
  <c r="H70" i="2"/>
  <c r="G70" i="2"/>
  <c r="F70" i="2" s="1"/>
  <c r="G68" i="2"/>
  <c r="G69" i="2" s="1"/>
  <c r="H69" i="2" s="1"/>
  <c r="H67" i="2"/>
  <c r="G67" i="2"/>
  <c r="F67" i="2" s="1"/>
  <c r="G65" i="2"/>
  <c r="G66" i="2" s="1"/>
  <c r="H66" i="2" s="1"/>
  <c r="H64" i="2"/>
  <c r="G64" i="2"/>
  <c r="F64" i="2" s="1"/>
  <c r="F61" i="2"/>
  <c r="F58" i="2"/>
  <c r="F55" i="2"/>
  <c r="F49" i="2"/>
  <c r="F7" i="2"/>
  <c r="F13" i="2"/>
  <c r="F19" i="2"/>
  <c r="F25" i="2"/>
  <c r="F31" i="2"/>
  <c r="F37" i="2"/>
  <c r="F43" i="2"/>
  <c r="F52" i="2"/>
  <c r="F46" i="2"/>
  <c r="F40" i="2"/>
  <c r="F34" i="2"/>
  <c r="F28" i="2"/>
  <c r="F22" i="2"/>
  <c r="F10" i="2"/>
  <c r="F4" i="2"/>
  <c r="F16" i="2"/>
  <c r="H4" i="2"/>
  <c r="G5" i="2"/>
  <c r="H5" i="2" s="1"/>
  <c r="C12" i="2"/>
  <c r="C10" i="2"/>
  <c r="C9" i="2"/>
  <c r="C13" i="2" s="1"/>
  <c r="C14" i="2" s="1"/>
  <c r="D6" i="2"/>
  <c r="D5" i="2"/>
  <c r="D4" i="2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3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H110" i="2" l="1"/>
  <c r="G107" i="2"/>
  <c r="F106" i="2"/>
  <c r="F103" i="2"/>
  <c r="H104" i="2"/>
  <c r="G101" i="2"/>
  <c r="F100" i="2"/>
  <c r="G98" i="2"/>
  <c r="F97" i="2"/>
  <c r="G95" i="2"/>
  <c r="G92" i="2"/>
  <c r="G89" i="2"/>
  <c r="F88" i="2"/>
  <c r="G86" i="2"/>
  <c r="G83" i="2"/>
  <c r="F82" i="2"/>
  <c r="G80" i="2"/>
  <c r="G77" i="2"/>
  <c r="F73" i="2"/>
  <c r="H74" i="2"/>
  <c r="G71" i="2"/>
  <c r="H68" i="2"/>
  <c r="H65" i="2"/>
  <c r="G6" i="2"/>
  <c r="G108" i="2" l="1"/>
  <c r="H108" i="2" s="1"/>
  <c r="H107" i="2"/>
  <c r="G102" i="2"/>
  <c r="H102" i="2" s="1"/>
  <c r="H101" i="2"/>
  <c r="G99" i="2"/>
  <c r="H99" i="2" s="1"/>
  <c r="H98" i="2"/>
  <c r="G96" i="2"/>
  <c r="H96" i="2" s="1"/>
  <c r="H95" i="2"/>
  <c r="G93" i="2"/>
  <c r="H93" i="2" s="1"/>
  <c r="H92" i="2"/>
  <c r="G90" i="2"/>
  <c r="H90" i="2" s="1"/>
  <c r="H89" i="2"/>
  <c r="G87" i="2"/>
  <c r="H87" i="2" s="1"/>
  <c r="H86" i="2"/>
  <c r="G84" i="2"/>
  <c r="H84" i="2" s="1"/>
  <c r="H83" i="2"/>
  <c r="G81" i="2"/>
  <c r="H81" i="2" s="1"/>
  <c r="H80" i="2"/>
  <c r="G78" i="2"/>
  <c r="H78" i="2" s="1"/>
  <c r="H77" i="2"/>
  <c r="G72" i="2"/>
  <c r="H72" i="2" s="1"/>
  <c r="H71" i="2"/>
  <c r="H6" i="2"/>
  <c r="G7" i="2"/>
  <c r="G8" i="2" l="1"/>
  <c r="H7" i="2"/>
  <c r="G9" i="2" l="1"/>
  <c r="H8" i="2"/>
  <c r="G10" i="2" l="1"/>
  <c r="H9" i="2"/>
  <c r="G11" i="2" l="1"/>
  <c r="H10" i="2"/>
  <c r="G12" i="2" l="1"/>
  <c r="H11" i="2"/>
  <c r="G13" i="2" l="1"/>
  <c r="H12" i="2"/>
  <c r="G14" i="2" l="1"/>
  <c r="H13" i="2"/>
  <c r="G15" i="2" l="1"/>
  <c r="H14" i="2"/>
  <c r="G16" i="2" l="1"/>
  <c r="H15" i="2"/>
  <c r="G17" i="2" l="1"/>
  <c r="H16" i="2"/>
  <c r="G18" i="2" l="1"/>
  <c r="H17" i="2"/>
  <c r="G19" i="2" l="1"/>
  <c r="H18" i="2"/>
  <c r="G20" i="2" l="1"/>
  <c r="H19" i="2"/>
  <c r="G21" i="2" l="1"/>
  <c r="H20" i="2"/>
  <c r="G22" i="2" l="1"/>
  <c r="H21" i="2"/>
  <c r="G23" i="2" l="1"/>
  <c r="H22" i="2"/>
  <c r="G24" i="2" l="1"/>
  <c r="H23" i="2"/>
  <c r="G25" i="2" l="1"/>
  <c r="H24" i="2"/>
  <c r="G26" i="2" l="1"/>
  <c r="H25" i="2"/>
  <c r="G27" i="2" l="1"/>
  <c r="H26" i="2"/>
  <c r="G28" i="2" l="1"/>
  <c r="H27" i="2"/>
  <c r="G29" i="2" l="1"/>
  <c r="H28" i="2"/>
  <c r="G30" i="2" l="1"/>
  <c r="H29" i="2"/>
  <c r="G31" i="2" l="1"/>
  <c r="H30" i="2"/>
  <c r="G32" i="2" l="1"/>
  <c r="H31" i="2"/>
  <c r="G33" i="2" l="1"/>
  <c r="H32" i="2"/>
  <c r="G34" i="2" l="1"/>
  <c r="H33" i="2"/>
  <c r="G35" i="2" l="1"/>
  <c r="H34" i="2"/>
  <c r="G36" i="2" l="1"/>
  <c r="H35" i="2"/>
  <c r="G37" i="2" l="1"/>
  <c r="H36" i="2"/>
  <c r="G38" i="2" l="1"/>
  <c r="H37" i="2"/>
  <c r="G39" i="2" l="1"/>
  <c r="H38" i="2"/>
  <c r="G40" i="2" l="1"/>
  <c r="H39" i="2"/>
  <c r="G41" i="2" l="1"/>
  <c r="H40" i="2"/>
  <c r="G42" i="2" l="1"/>
  <c r="H41" i="2"/>
  <c r="G43" i="2" l="1"/>
  <c r="H42" i="2"/>
  <c r="G44" i="2" l="1"/>
  <c r="H43" i="2"/>
  <c r="G45" i="2" l="1"/>
  <c r="H44" i="2"/>
  <c r="G46" i="2" l="1"/>
  <c r="H45" i="2"/>
  <c r="G47" i="2" l="1"/>
  <c r="H46" i="2"/>
  <c r="G48" i="2" l="1"/>
  <c r="H47" i="2"/>
  <c r="G49" i="2" l="1"/>
  <c r="H48" i="2"/>
  <c r="G50" i="2" l="1"/>
  <c r="H49" i="2"/>
  <c r="G51" i="2" l="1"/>
  <c r="H50" i="2"/>
  <c r="G52" i="2" l="1"/>
  <c r="H51" i="2"/>
  <c r="G53" i="2" l="1"/>
  <c r="H52" i="2"/>
  <c r="G54" i="2" l="1"/>
  <c r="H53" i="2"/>
  <c r="G55" i="2" l="1"/>
  <c r="H54" i="2"/>
  <c r="G56" i="2" l="1"/>
  <c r="H55" i="2"/>
  <c r="G57" i="2" l="1"/>
  <c r="H56" i="2"/>
  <c r="G58" i="2" l="1"/>
  <c r="H57" i="2"/>
  <c r="G59" i="2" l="1"/>
  <c r="H58" i="2"/>
  <c r="G60" i="2" l="1"/>
  <c r="H59" i="2"/>
  <c r="G61" i="2" l="1"/>
  <c r="H60" i="2"/>
  <c r="G62" i="2" l="1"/>
  <c r="H61" i="2"/>
  <c r="G63" i="2" l="1"/>
  <c r="H62" i="2"/>
  <c r="H63" i="2" l="1"/>
</calcChain>
</file>

<file path=xl/sharedStrings.xml><?xml version="1.0" encoding="utf-8"?>
<sst xmlns="http://schemas.openxmlformats.org/spreadsheetml/2006/main" count="21" uniqueCount="20">
  <si>
    <t>gain</t>
  </si>
  <si>
    <t>y</t>
  </si>
  <si>
    <t>x</t>
  </si>
  <si>
    <t>y'</t>
  </si>
  <si>
    <t>n</t>
  </si>
  <si>
    <t>exp(x) = lim[n-&gt;inf](1 + x / n)^n</t>
  </si>
  <si>
    <t>CV</t>
  </si>
  <si>
    <t>ADC</t>
  </si>
  <si>
    <t>Diff</t>
  </si>
  <si>
    <t>ADC / V</t>
  </si>
  <si>
    <t>0V ADC</t>
  </si>
  <si>
    <t>V = (2745.67 - ADC) / 464.67</t>
  </si>
  <si>
    <t>Vmin</t>
  </si>
  <si>
    <t>Vmax</t>
  </si>
  <si>
    <t>octaves</t>
  </si>
  <si>
    <t>midi</t>
  </si>
  <si>
    <t>freq</t>
  </si>
  <si>
    <t>freq = 440 * 2 ^ ((midi - 69)/12)</t>
  </si>
  <si>
    <t>midi = 60 + CV * 12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</si>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</sst>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6" fontId="0" fillId="0" borderId="0" xfId="0" applyNumberFormat="1"/>
    <xf numFmtId="2" fontId="0" fillId="0" borderId="0" xfId="0" applyNumberFormat="1"/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exponential!$C$7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exponential!$B$8:$B$48</c:f>
              <c:numCache>
                <c:formatCode>0.00000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xVal>
          <c:yVal>
            <c:numRef>
              <c:f>exponential!$C$8:$C$48</c:f>
              <c:numCache>
                <c:formatCode>0.00000</c:formatCode>
                <c:ptCount val="41"/>
                <c:pt idx="0">
                  <c:v>1.0000000000000002E-3</c:v>
                </c:pt>
                <c:pt idx="1">
                  <c:v>1.188502227437019E-3</c:v>
                </c:pt>
                <c:pt idx="2">
                  <c:v>1.412537544622755E-3</c:v>
                </c:pt>
                <c:pt idx="3">
                  <c:v>1.67880401812256E-3</c:v>
                </c:pt>
                <c:pt idx="4">
                  <c:v>1.9952623149688798E-3</c:v>
                </c:pt>
                <c:pt idx="5">
                  <c:v>2.3713737056616558E-3</c:v>
                </c:pt>
                <c:pt idx="6">
                  <c:v>2.8183829312644548E-3</c:v>
                </c:pt>
                <c:pt idx="7">
                  <c:v>3.3496543915782786E-3</c:v>
                </c:pt>
                <c:pt idx="8">
                  <c:v>3.9810717055349717E-3</c:v>
                </c:pt>
                <c:pt idx="9">
                  <c:v>4.7315125896148051E-3</c:v>
                </c:pt>
                <c:pt idx="10">
                  <c:v>5.6234132519034918E-3</c:v>
                </c:pt>
                <c:pt idx="11">
                  <c:v>6.6834391756861421E-3</c:v>
                </c:pt>
                <c:pt idx="12">
                  <c:v>7.943282347242819E-3</c:v>
                </c:pt>
                <c:pt idx="13">
                  <c:v>9.440608762859232E-3</c:v>
                </c:pt>
                <c:pt idx="14">
                  <c:v>1.1220184543019644E-2</c:v>
                </c:pt>
                <c:pt idx="15">
                  <c:v>1.3335214321633242E-2</c:v>
                </c:pt>
                <c:pt idx="16">
                  <c:v>1.5848931924611155E-2</c:v>
                </c:pt>
                <c:pt idx="17">
                  <c:v>1.8836490894898014E-2</c:v>
                </c:pt>
                <c:pt idx="18">
                  <c:v>2.238721138568343E-2</c:v>
                </c:pt>
                <c:pt idx="19">
                  <c:v>2.660725059798812E-2</c:v>
                </c:pt>
                <c:pt idx="20">
                  <c:v>3.1622776601683826E-2</c:v>
                </c:pt>
                <c:pt idx="21">
                  <c:v>3.7583740428844464E-2</c:v>
                </c:pt>
                <c:pt idx="22">
                  <c:v>4.4668359215096369E-2</c:v>
                </c:pt>
                <c:pt idx="23">
                  <c:v>5.3088444423098916E-2</c:v>
                </c:pt>
                <c:pt idx="24">
                  <c:v>6.3095734448019428E-2</c:v>
                </c:pt>
                <c:pt idx="25">
                  <c:v>7.498942093324569E-2</c:v>
                </c:pt>
                <c:pt idx="26">
                  <c:v>8.9125093813374689E-2</c:v>
                </c:pt>
                <c:pt idx="27">
                  <c:v>0.10592537251772907</c:v>
                </c:pt>
                <c:pt idx="28">
                  <c:v>0.12589254117941698</c:v>
                </c:pt>
                <c:pt idx="29">
                  <c:v>0.14962356560944365</c:v>
                </c:pt>
                <c:pt idx="30">
                  <c:v>0.17782794100389268</c:v>
                </c:pt>
                <c:pt idx="31">
                  <c:v>0.21134890398366521</c:v>
                </c:pt>
                <c:pt idx="32">
                  <c:v>0.25118864315095868</c:v>
                </c:pt>
                <c:pt idx="33">
                  <c:v>0.29853826189179677</c:v>
                </c:pt>
                <c:pt idx="34">
                  <c:v>0.35481338923357653</c:v>
                </c:pt>
                <c:pt idx="35">
                  <c:v>0.42169650342858356</c:v>
                </c:pt>
                <c:pt idx="36">
                  <c:v>0.50118723362727391</c:v>
                </c:pt>
                <c:pt idx="37">
                  <c:v>0.59566214352901248</c:v>
                </c:pt>
                <c:pt idx="38">
                  <c:v>0.70794578438414046</c:v>
                </c:pt>
                <c:pt idx="39">
                  <c:v>0.84139514164519824</c:v>
                </c:pt>
                <c:pt idx="40">
                  <c:v>1.0000000000000031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7-4DB9-9BC6-D7201FAB5939}"/>
            </c:ext>
          </c:extLst>
        </c:ser>
        <c:ser>
          <c:idx val="1"/>
          <c:order val="1"/>
          <c:tx>
            <c:strRef>
              <c:f>exponential!$D$7</c:f>
              <c:strCache>
                <c:ptCount val="1"/>
                <c:pt idx="0">
                  <c:v>y'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exponential!$B$8:$B$48</c:f>
              <c:numCache>
                <c:formatCode>0.00000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xVal>
          <c:yVal>
            <c:numRef>
              <c:f>exponential!$D$8:$D$48</c:f>
              <c:numCache>
                <c:formatCode>0.00000</c:formatCode>
                <c:ptCount val="41"/>
                <c:pt idx="0">
                  <c:v>6.6898635725269769E-4</c:v>
                </c:pt>
                <c:pt idx="1">
                  <c:v>8.116425901186201E-4</c:v>
                </c:pt>
                <c:pt idx="2">
                  <c:v>9.8414618910413359E-4</c:v>
                </c:pt>
                <c:pt idx="3">
                  <c:v>1.1926228884239043E-3</c:v>
                </c:pt>
                <c:pt idx="4">
                  <c:v>1.4444313530239869E-3</c:v>
                </c:pt>
                <c:pt idx="5">
                  <c:v>1.7484064747949586E-3</c:v>
                </c:pt>
                <c:pt idx="6">
                  <c:v>2.1151497266224547E-3</c:v>
                </c:pt>
                <c:pt idx="7">
                  <c:v>2.5573754931108089E-3</c:v>
                </c:pt>
                <c:pt idx="8">
                  <c:v>3.0903239527354195E-3</c:v>
                </c:pt>
                <c:pt idx="9">
                  <c:v>3.73225304318819E-3</c:v>
                </c:pt>
                <c:pt idx="10">
                  <c:v>4.5050243533773845E-3</c:v>
                </c:pt>
                <c:pt idx="11">
                  <c:v>5.4348005148614044E-3</c:v>
                </c:pt>
                <c:pt idx="12">
                  <c:v>6.5528748863018646E-3</c:v>
                </c:pt>
                <c:pt idx="13">
                  <c:v>7.8966581234650515E-3</c:v>
                </c:pt>
                <c:pt idx="14">
                  <c:v>9.5108507059857555E-3</c:v>
                </c:pt>
                <c:pt idx="15">
                  <c:v>1.144883576961288E-2</c:v>
                </c:pt>
                <c:pt idx="16">
                  <c:v>1.3774332808482195E-2</c:v>
                </c:pt>
                <c:pt idx="17">
                  <c:v>1.6563360129440392E-2</c:v>
                </c:pt>
                <c:pt idx="18">
                  <c:v>1.9906562550759496E-2</c:v>
                </c:pt>
                <c:pt idx="19">
                  <c:v>2.391197096435789E-2</c:v>
                </c:pt>
                <c:pt idx="20">
                  <c:v>2.8708272285401813E-2</c:v>
                </c:pt>
                <c:pt idx="21">
                  <c:v>3.4448682301535694E-2</c:v>
                </c:pt>
                <c:pt idx="22">
                  <c:v>4.1315530363064748E-2</c:v>
                </c:pt>
                <c:pt idx="23">
                  <c:v>4.9525684142150125E-2</c:v>
                </c:pt>
                <c:pt idx="24">
                  <c:v>5.9336965320186695E-2</c:v>
                </c:pt>
                <c:pt idx="25">
                  <c:v>7.1055733605835475E-2</c:v>
                </c:pt>
                <c:pt idx="26">
                  <c:v>8.5045847603916438E-2</c:v>
                </c:pt>
                <c:pt idx="27">
                  <c:v>0.10173924751941008</c:v>
                </c:pt>
                <c:pt idx="28">
                  <c:v>0.12164844739068011</c:v>
                </c:pt>
                <c:pt idx="29">
                  <c:v>0.14538127454919661</c:v>
                </c:pt>
                <c:pt idx="30">
                  <c:v>0.17365825251911846</c:v>
                </c:pt>
                <c:pt idx="31">
                  <c:v>0.20733309201821398</c:v>
                </c:pt>
                <c:pt idx="32">
                  <c:v>0.24741683475256523</c:v>
                </c:pt>
                <c:pt idx="33">
                  <c:v>0.29510628823057922</c:v>
                </c:pt>
                <c:pt idx="34">
                  <c:v>0.35181749908784321</c:v>
                </c:pt>
                <c:pt idx="35">
                  <c:v>0.4192251400045619</c:v>
                </c:pt>
                <c:pt idx="36">
                  <c:v>0.4993088342212384</c:v>
                </c:pt>
                <c:pt idx="37">
                  <c:v>0.59440761540877296</c:v>
                </c:pt>
                <c:pt idx="38">
                  <c:v>0.70728392327952894</c:v>
                </c:pt>
                <c:pt idx="39">
                  <c:v>0.84119877153664713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D7-4DB9-9BC6-D7201FAB5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55375"/>
        <c:axId val="1056788783"/>
      </c:scatterChart>
      <c:valAx>
        <c:axId val="105205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88783"/>
        <c:crosses val="autoZero"/>
        <c:crossBetween val="midCat"/>
      </c:valAx>
      <c:valAx>
        <c:axId val="10567887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5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6</xdr:row>
      <xdr:rowOff>161925</xdr:rowOff>
    </xdr:from>
    <xdr:to>
      <xdr:col>13</xdr:col>
      <xdr:colOff>561975</xdr:colOff>
      <xdr:row>42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F08A72-BEBF-46FA-BB05-7C664E4A7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63C9-2C87-4851-AD47-0926EAD643CE}">
  <dimension ref="B3:L114"/>
  <sheetViews>
    <sheetView showGridLines="0" tabSelected="1" workbookViewId="0">
      <selection activeCell="A4" sqref="A4"/>
    </sheetView>
  </sheetViews>
  <sheetFormatPr defaultRowHeight="15" x14ac:dyDescent="0.25"/>
  <sheetData>
    <row r="3" spans="2:8" x14ac:dyDescent="0.25">
      <c r="B3" s="2" t="s">
        <v>6</v>
      </c>
      <c r="C3" s="2" t="s">
        <v>7</v>
      </c>
      <c r="D3" s="2" t="s">
        <v>8</v>
      </c>
      <c r="F3" s="5" t="s">
        <v>6</v>
      </c>
      <c r="G3" s="5" t="s">
        <v>15</v>
      </c>
      <c r="H3" s="5" t="s">
        <v>16</v>
      </c>
    </row>
    <row r="4" spans="2:8" x14ac:dyDescent="0.25">
      <c r="B4">
        <v>1</v>
      </c>
      <c r="C4">
        <v>2281</v>
      </c>
      <c r="D4">
        <f>C4-C5</f>
        <v>465</v>
      </c>
      <c r="F4">
        <f>(G4-60)/12</f>
        <v>-3</v>
      </c>
      <c r="G4">
        <v>24</v>
      </c>
      <c r="H4" s="4">
        <f t="shared" ref="H4:H62" si="0">2^((G4-69)/12)*440</f>
        <v>32.703195662574828</v>
      </c>
    </row>
    <row r="5" spans="2:8" x14ac:dyDescent="0.25">
      <c r="B5">
        <v>2</v>
      </c>
      <c r="C5">
        <v>1816</v>
      </c>
      <c r="D5">
        <f>C5-C6</f>
        <v>465</v>
      </c>
      <c r="G5">
        <f>G4+1</f>
        <v>25</v>
      </c>
      <c r="H5" s="4">
        <f t="shared" si="0"/>
        <v>34.647828872109017</v>
      </c>
    </row>
    <row r="6" spans="2:8" x14ac:dyDescent="0.25">
      <c r="B6">
        <v>3</v>
      </c>
      <c r="C6">
        <v>1351</v>
      </c>
      <c r="D6">
        <f>C6-C7</f>
        <v>464</v>
      </c>
      <c r="G6">
        <f t="shared" ref="G6:G66" si="1">G5+1</f>
        <v>26</v>
      </c>
      <c r="H6" s="4">
        <f t="shared" si="0"/>
        <v>36.708095989675947</v>
      </c>
    </row>
    <row r="7" spans="2:8" x14ac:dyDescent="0.25">
      <c r="B7">
        <v>4</v>
      </c>
      <c r="C7">
        <v>887</v>
      </c>
      <c r="F7">
        <f>(G7-60)/12</f>
        <v>-2.75</v>
      </c>
      <c r="G7">
        <f t="shared" si="1"/>
        <v>27</v>
      </c>
      <c r="H7" s="4">
        <f t="shared" si="0"/>
        <v>38.890872965260115</v>
      </c>
    </row>
    <row r="8" spans="2:8" x14ac:dyDescent="0.25">
      <c r="G8">
        <f t="shared" si="1"/>
        <v>28</v>
      </c>
      <c r="H8" s="4">
        <f t="shared" si="0"/>
        <v>41.203444614108754</v>
      </c>
    </row>
    <row r="9" spans="2:8" x14ac:dyDescent="0.25">
      <c r="B9" t="s">
        <v>9</v>
      </c>
      <c r="C9">
        <f>(C4-C7)/(B7-B4)</f>
        <v>464.66666666666669</v>
      </c>
      <c r="G9">
        <f t="shared" si="1"/>
        <v>29</v>
      </c>
      <c r="H9" s="4">
        <f t="shared" si="0"/>
        <v>43.653528929125486</v>
      </c>
    </row>
    <row r="10" spans="2:8" x14ac:dyDescent="0.25">
      <c r="B10" t="s">
        <v>10</v>
      </c>
      <c r="C10">
        <f>C4+C9</f>
        <v>2745.6666666666665</v>
      </c>
      <c r="F10">
        <f>(G10-60)/12</f>
        <v>-2.5</v>
      </c>
      <c r="G10">
        <f t="shared" si="1"/>
        <v>30</v>
      </c>
      <c r="H10" s="4">
        <f t="shared" si="0"/>
        <v>46.249302838954307</v>
      </c>
    </row>
    <row r="11" spans="2:8" x14ac:dyDescent="0.25">
      <c r="B11" t="s">
        <v>11</v>
      </c>
      <c r="G11">
        <f t="shared" si="1"/>
        <v>31</v>
      </c>
      <c r="H11" s="4">
        <f t="shared" si="0"/>
        <v>48.99942949771868</v>
      </c>
    </row>
    <row r="12" spans="2:8" x14ac:dyDescent="0.25">
      <c r="B12" t="s">
        <v>12</v>
      </c>
      <c r="C12" s="3">
        <f>(2745.67-4096)/C9</f>
        <v>-2.906018651362984</v>
      </c>
      <c r="G12">
        <f t="shared" si="1"/>
        <v>32</v>
      </c>
      <c r="H12" s="4">
        <f t="shared" si="0"/>
        <v>51.913087197493141</v>
      </c>
    </row>
    <row r="13" spans="2:8" x14ac:dyDescent="0.25">
      <c r="B13" t="s">
        <v>13</v>
      </c>
      <c r="C13" s="3">
        <f>(2745.67-0)/C9</f>
        <v>5.9089024390243905</v>
      </c>
      <c r="F13">
        <f>(G13-60)/12</f>
        <v>-2.25</v>
      </c>
      <c r="G13">
        <f t="shared" si="1"/>
        <v>33</v>
      </c>
      <c r="H13" s="4">
        <f t="shared" si="0"/>
        <v>55</v>
      </c>
    </row>
    <row r="14" spans="2:8" x14ac:dyDescent="0.25">
      <c r="B14" t="s">
        <v>14</v>
      </c>
      <c r="C14" s="4">
        <f>C13-C12</f>
        <v>8.814921090387374</v>
      </c>
      <c r="G14">
        <f t="shared" si="1"/>
        <v>34</v>
      </c>
      <c r="H14" s="4">
        <f t="shared" si="0"/>
        <v>58.270470189761255</v>
      </c>
    </row>
    <row r="15" spans="2:8" x14ac:dyDescent="0.25">
      <c r="B15" t="s">
        <v>18</v>
      </c>
      <c r="G15">
        <f t="shared" si="1"/>
        <v>35</v>
      </c>
      <c r="H15" s="4">
        <f t="shared" si="0"/>
        <v>61.735412657015516</v>
      </c>
    </row>
    <row r="16" spans="2:8" x14ac:dyDescent="0.25">
      <c r="B16" t="s">
        <v>17</v>
      </c>
      <c r="F16">
        <f>(G16-60)/12</f>
        <v>-2</v>
      </c>
      <c r="G16">
        <f t="shared" si="1"/>
        <v>36</v>
      </c>
      <c r="H16" s="4">
        <f t="shared" si="0"/>
        <v>65.406391325149656</v>
      </c>
    </row>
    <row r="17" spans="6:8" x14ac:dyDescent="0.25">
      <c r="G17">
        <f t="shared" si="1"/>
        <v>37</v>
      </c>
      <c r="H17" s="4">
        <f t="shared" si="0"/>
        <v>69.295657744218019</v>
      </c>
    </row>
    <row r="18" spans="6:8" x14ac:dyDescent="0.25">
      <c r="G18">
        <f t="shared" si="1"/>
        <v>38</v>
      </c>
      <c r="H18" s="4">
        <f t="shared" si="0"/>
        <v>73.416191979351879</v>
      </c>
    </row>
    <row r="19" spans="6:8" x14ac:dyDescent="0.25">
      <c r="F19">
        <f>(G19-60)/12</f>
        <v>-1.75</v>
      </c>
      <c r="G19">
        <f t="shared" si="1"/>
        <v>39</v>
      </c>
      <c r="H19" s="4">
        <f t="shared" si="0"/>
        <v>77.781745930520216</v>
      </c>
    </row>
    <row r="20" spans="6:8" x14ac:dyDescent="0.25">
      <c r="G20">
        <f t="shared" si="1"/>
        <v>40</v>
      </c>
      <c r="H20" s="4">
        <f t="shared" si="0"/>
        <v>82.406889228217494</v>
      </c>
    </row>
    <row r="21" spans="6:8" x14ac:dyDescent="0.25">
      <c r="G21">
        <f t="shared" si="1"/>
        <v>41</v>
      </c>
      <c r="H21" s="4">
        <f t="shared" si="0"/>
        <v>87.307057858250957</v>
      </c>
    </row>
    <row r="22" spans="6:8" x14ac:dyDescent="0.25">
      <c r="F22">
        <f>(G22-60)/12</f>
        <v>-1.5</v>
      </c>
      <c r="G22">
        <f t="shared" si="1"/>
        <v>42</v>
      </c>
      <c r="H22" s="4">
        <f t="shared" si="0"/>
        <v>92.498605677908614</v>
      </c>
    </row>
    <row r="23" spans="6:8" x14ac:dyDescent="0.25">
      <c r="G23">
        <f t="shared" si="1"/>
        <v>43</v>
      </c>
      <c r="H23" s="4">
        <f t="shared" si="0"/>
        <v>97.998858995437345</v>
      </c>
    </row>
    <row r="24" spans="6:8" x14ac:dyDescent="0.25">
      <c r="G24">
        <f t="shared" si="1"/>
        <v>44</v>
      </c>
      <c r="H24" s="4">
        <f t="shared" si="0"/>
        <v>103.82617439498628</v>
      </c>
    </row>
    <row r="25" spans="6:8" x14ac:dyDescent="0.25">
      <c r="F25">
        <f>(G25-60)/12</f>
        <v>-1.25</v>
      </c>
      <c r="G25">
        <f t="shared" si="1"/>
        <v>45</v>
      </c>
      <c r="H25" s="4">
        <f t="shared" si="0"/>
        <v>110</v>
      </c>
    </row>
    <row r="26" spans="6:8" x14ac:dyDescent="0.25">
      <c r="G26">
        <f t="shared" si="1"/>
        <v>46</v>
      </c>
      <c r="H26" s="4">
        <f t="shared" si="0"/>
        <v>116.54094037952248</v>
      </c>
    </row>
    <row r="27" spans="6:8" x14ac:dyDescent="0.25">
      <c r="G27">
        <f t="shared" si="1"/>
        <v>47</v>
      </c>
      <c r="H27" s="4">
        <f t="shared" si="0"/>
        <v>123.47082531403106</v>
      </c>
    </row>
    <row r="28" spans="6:8" x14ac:dyDescent="0.25">
      <c r="F28">
        <f>(G28-60)/12</f>
        <v>-1</v>
      </c>
      <c r="G28">
        <f t="shared" si="1"/>
        <v>48</v>
      </c>
      <c r="H28" s="4">
        <f t="shared" si="0"/>
        <v>130.81278265029931</v>
      </c>
    </row>
    <row r="29" spans="6:8" x14ac:dyDescent="0.25">
      <c r="G29">
        <f t="shared" si="1"/>
        <v>49</v>
      </c>
      <c r="H29" s="4">
        <f t="shared" si="0"/>
        <v>138.59131548843604</v>
      </c>
    </row>
    <row r="30" spans="6:8" x14ac:dyDescent="0.25">
      <c r="G30">
        <f t="shared" si="1"/>
        <v>50</v>
      </c>
      <c r="H30" s="4">
        <f t="shared" si="0"/>
        <v>146.83238395870382</v>
      </c>
    </row>
    <row r="31" spans="6:8" x14ac:dyDescent="0.25">
      <c r="F31">
        <f>(G31-60)/12</f>
        <v>-0.75</v>
      </c>
      <c r="G31">
        <f t="shared" si="1"/>
        <v>51</v>
      </c>
      <c r="H31" s="4">
        <f t="shared" si="0"/>
        <v>155.56349186104046</v>
      </c>
    </row>
    <row r="32" spans="6:8" x14ac:dyDescent="0.25">
      <c r="G32">
        <f t="shared" si="1"/>
        <v>52</v>
      </c>
      <c r="H32" s="4">
        <f t="shared" si="0"/>
        <v>164.81377845643496</v>
      </c>
    </row>
    <row r="33" spans="6:8" x14ac:dyDescent="0.25">
      <c r="G33">
        <f t="shared" si="1"/>
        <v>53</v>
      </c>
      <c r="H33" s="4">
        <f t="shared" si="0"/>
        <v>174.61411571650197</v>
      </c>
    </row>
    <row r="34" spans="6:8" x14ac:dyDescent="0.25">
      <c r="F34">
        <f>(G34-60)/12</f>
        <v>-0.5</v>
      </c>
      <c r="G34">
        <f t="shared" si="1"/>
        <v>54</v>
      </c>
      <c r="H34" s="4">
        <f t="shared" si="0"/>
        <v>184.99721135581723</v>
      </c>
    </row>
    <row r="35" spans="6:8" x14ac:dyDescent="0.25">
      <c r="G35">
        <f t="shared" si="1"/>
        <v>55</v>
      </c>
      <c r="H35" s="4">
        <f t="shared" si="0"/>
        <v>195.99771799087463</v>
      </c>
    </row>
    <row r="36" spans="6:8" x14ac:dyDescent="0.25">
      <c r="G36">
        <f t="shared" si="1"/>
        <v>56</v>
      </c>
      <c r="H36" s="4">
        <f t="shared" si="0"/>
        <v>207.65234878997259</v>
      </c>
    </row>
    <row r="37" spans="6:8" x14ac:dyDescent="0.25">
      <c r="F37">
        <f>(G37-60)/12</f>
        <v>-0.25</v>
      </c>
      <c r="G37">
        <f t="shared" si="1"/>
        <v>57</v>
      </c>
      <c r="H37" s="4">
        <f t="shared" si="0"/>
        <v>220</v>
      </c>
    </row>
    <row r="38" spans="6:8" x14ac:dyDescent="0.25">
      <c r="G38">
        <f t="shared" si="1"/>
        <v>58</v>
      </c>
      <c r="H38" s="4">
        <f t="shared" si="0"/>
        <v>233.08188075904496</v>
      </c>
    </row>
    <row r="39" spans="6:8" x14ac:dyDescent="0.25">
      <c r="G39">
        <f t="shared" si="1"/>
        <v>59</v>
      </c>
      <c r="H39" s="4">
        <f t="shared" si="0"/>
        <v>246.94165062806206</v>
      </c>
    </row>
    <row r="40" spans="6:8" x14ac:dyDescent="0.25">
      <c r="F40">
        <f>(G40-60)/12</f>
        <v>0</v>
      </c>
      <c r="G40">
        <f t="shared" si="1"/>
        <v>60</v>
      </c>
      <c r="H40" s="4">
        <f t="shared" si="0"/>
        <v>261.62556530059862</v>
      </c>
    </row>
    <row r="41" spans="6:8" x14ac:dyDescent="0.25">
      <c r="G41">
        <f t="shared" si="1"/>
        <v>61</v>
      </c>
      <c r="H41" s="4">
        <f t="shared" si="0"/>
        <v>277.18263097687208</v>
      </c>
    </row>
    <row r="42" spans="6:8" x14ac:dyDescent="0.25">
      <c r="G42">
        <f t="shared" si="1"/>
        <v>62</v>
      </c>
      <c r="H42" s="4">
        <f t="shared" si="0"/>
        <v>293.66476791740757</v>
      </c>
    </row>
    <row r="43" spans="6:8" x14ac:dyDescent="0.25">
      <c r="F43">
        <f>(G43-60)/12</f>
        <v>0.25</v>
      </c>
      <c r="G43">
        <f t="shared" si="1"/>
        <v>63</v>
      </c>
      <c r="H43" s="4">
        <f t="shared" si="0"/>
        <v>311.12698372208087</v>
      </c>
    </row>
    <row r="44" spans="6:8" x14ac:dyDescent="0.25">
      <c r="G44">
        <f t="shared" si="1"/>
        <v>64</v>
      </c>
      <c r="H44" s="4">
        <f t="shared" si="0"/>
        <v>329.62755691286992</v>
      </c>
    </row>
    <row r="45" spans="6:8" x14ac:dyDescent="0.25">
      <c r="G45">
        <f t="shared" si="1"/>
        <v>65</v>
      </c>
      <c r="H45" s="4">
        <f t="shared" si="0"/>
        <v>349.22823143300388</v>
      </c>
    </row>
    <row r="46" spans="6:8" x14ac:dyDescent="0.25">
      <c r="F46">
        <f>(G46-60)/12</f>
        <v>0.5</v>
      </c>
      <c r="G46">
        <f t="shared" si="1"/>
        <v>66</v>
      </c>
      <c r="H46" s="4">
        <f t="shared" si="0"/>
        <v>369.99442271163446</v>
      </c>
    </row>
    <row r="47" spans="6:8" x14ac:dyDescent="0.25">
      <c r="G47">
        <f t="shared" si="1"/>
        <v>67</v>
      </c>
      <c r="H47" s="4">
        <f t="shared" si="0"/>
        <v>391.99543598174927</v>
      </c>
    </row>
    <row r="48" spans="6:8" x14ac:dyDescent="0.25">
      <c r="G48">
        <f t="shared" si="1"/>
        <v>68</v>
      </c>
      <c r="H48" s="4">
        <f t="shared" si="0"/>
        <v>415.30469757994513</v>
      </c>
    </row>
    <row r="49" spans="6:12" x14ac:dyDescent="0.25">
      <c r="F49">
        <f>(G49-60)/12</f>
        <v>0.75</v>
      </c>
      <c r="G49">
        <f t="shared" si="1"/>
        <v>69</v>
      </c>
      <c r="H49" s="4">
        <f t="shared" si="0"/>
        <v>440</v>
      </c>
    </row>
    <row r="50" spans="6:12" x14ac:dyDescent="0.25">
      <c r="G50">
        <f t="shared" si="1"/>
        <v>70</v>
      </c>
      <c r="H50" s="4">
        <f t="shared" si="0"/>
        <v>466.16376151808993</v>
      </c>
    </row>
    <row r="51" spans="6:12" x14ac:dyDescent="0.25">
      <c r="G51">
        <f t="shared" si="1"/>
        <v>71</v>
      </c>
      <c r="H51" s="4">
        <f t="shared" si="0"/>
        <v>493.88330125612413</v>
      </c>
      <c r="L51" t="s">
        <v>19</v>
      </c>
    </row>
    <row r="52" spans="6:12" x14ac:dyDescent="0.25">
      <c r="F52">
        <f>(G52-60)/12</f>
        <v>1</v>
      </c>
      <c r="G52">
        <f t="shared" si="1"/>
        <v>72</v>
      </c>
      <c r="H52" s="4">
        <f t="shared" si="0"/>
        <v>523.25113060119725</v>
      </c>
    </row>
    <row r="53" spans="6:12" x14ac:dyDescent="0.25">
      <c r="G53">
        <f t="shared" si="1"/>
        <v>73</v>
      </c>
      <c r="H53" s="4">
        <f t="shared" si="0"/>
        <v>554.36526195374415</v>
      </c>
    </row>
    <row r="54" spans="6:12" x14ac:dyDescent="0.25">
      <c r="G54">
        <f t="shared" si="1"/>
        <v>74</v>
      </c>
      <c r="H54" s="4">
        <f t="shared" si="0"/>
        <v>587.32953583481515</v>
      </c>
    </row>
    <row r="55" spans="6:12" x14ac:dyDescent="0.25">
      <c r="F55">
        <f>(G55-60)/12</f>
        <v>1.25</v>
      </c>
      <c r="G55">
        <f t="shared" si="1"/>
        <v>75</v>
      </c>
      <c r="H55" s="4">
        <f t="shared" si="0"/>
        <v>622.25396744416184</v>
      </c>
    </row>
    <row r="56" spans="6:12" x14ac:dyDescent="0.25">
      <c r="G56">
        <f t="shared" si="1"/>
        <v>76</v>
      </c>
      <c r="H56" s="4">
        <f t="shared" si="0"/>
        <v>659.25511382573984</v>
      </c>
    </row>
    <row r="57" spans="6:12" x14ac:dyDescent="0.25">
      <c r="G57">
        <f t="shared" si="1"/>
        <v>77</v>
      </c>
      <c r="H57" s="4">
        <f t="shared" si="0"/>
        <v>698.45646286600777</v>
      </c>
    </row>
    <row r="58" spans="6:12" x14ac:dyDescent="0.25">
      <c r="F58">
        <f>(G58-60)/12</f>
        <v>1.5</v>
      </c>
      <c r="G58">
        <f t="shared" si="1"/>
        <v>78</v>
      </c>
      <c r="H58" s="4">
        <f t="shared" si="0"/>
        <v>739.9888454232688</v>
      </c>
    </row>
    <row r="59" spans="6:12" x14ac:dyDescent="0.25">
      <c r="G59">
        <f t="shared" si="1"/>
        <v>79</v>
      </c>
      <c r="H59" s="4">
        <f t="shared" si="0"/>
        <v>783.99087196349853</v>
      </c>
    </row>
    <row r="60" spans="6:12" x14ac:dyDescent="0.25">
      <c r="G60">
        <f t="shared" si="1"/>
        <v>80</v>
      </c>
      <c r="H60" s="4">
        <f t="shared" si="0"/>
        <v>830.60939515989025</v>
      </c>
    </row>
    <row r="61" spans="6:12" x14ac:dyDescent="0.25">
      <c r="F61">
        <f>(G61-60)/12</f>
        <v>1.75</v>
      </c>
      <c r="G61">
        <f t="shared" si="1"/>
        <v>81</v>
      </c>
      <c r="H61" s="4">
        <f t="shared" si="0"/>
        <v>880</v>
      </c>
    </row>
    <row r="62" spans="6:12" x14ac:dyDescent="0.25">
      <c r="G62">
        <f t="shared" si="1"/>
        <v>82</v>
      </c>
      <c r="H62" s="4">
        <f t="shared" si="0"/>
        <v>932.32752303617963</v>
      </c>
    </row>
    <row r="63" spans="6:12" x14ac:dyDescent="0.25">
      <c r="G63">
        <f t="shared" si="1"/>
        <v>83</v>
      </c>
      <c r="H63" s="4">
        <f>2^((G63-69)/12)*440</f>
        <v>987.76660251224826</v>
      </c>
    </row>
    <row r="64" spans="6:12" x14ac:dyDescent="0.25">
      <c r="F64">
        <f>(G64-60)/12</f>
        <v>2</v>
      </c>
      <c r="G64">
        <f t="shared" ref="G64:G78" si="2">G63+1</f>
        <v>84</v>
      </c>
      <c r="H64" s="4">
        <f t="shared" ref="H64:H78" si="3">2^((G64-69)/12)*440</f>
        <v>1046.5022612023945</v>
      </c>
    </row>
    <row r="65" spans="6:8" x14ac:dyDescent="0.25">
      <c r="G65">
        <f t="shared" si="2"/>
        <v>85</v>
      </c>
      <c r="H65" s="4">
        <f t="shared" si="3"/>
        <v>1108.7305239074883</v>
      </c>
    </row>
    <row r="66" spans="6:8" x14ac:dyDescent="0.25">
      <c r="G66">
        <f t="shared" si="2"/>
        <v>86</v>
      </c>
      <c r="H66" s="4">
        <f t="shared" si="3"/>
        <v>1174.6590716696303</v>
      </c>
    </row>
    <row r="67" spans="6:8" x14ac:dyDescent="0.25">
      <c r="F67">
        <f>(G67-60)/12</f>
        <v>2.25</v>
      </c>
      <c r="G67">
        <f t="shared" si="2"/>
        <v>87</v>
      </c>
      <c r="H67" s="4">
        <f t="shared" si="3"/>
        <v>1244.5079348883235</v>
      </c>
    </row>
    <row r="68" spans="6:8" x14ac:dyDescent="0.25">
      <c r="G68">
        <f t="shared" si="2"/>
        <v>88</v>
      </c>
      <c r="H68" s="4">
        <f t="shared" si="3"/>
        <v>1318.5102276514795</v>
      </c>
    </row>
    <row r="69" spans="6:8" x14ac:dyDescent="0.25">
      <c r="G69">
        <f t="shared" si="2"/>
        <v>89</v>
      </c>
      <c r="H69" s="4">
        <f t="shared" si="3"/>
        <v>1396.9129257320155</v>
      </c>
    </row>
    <row r="70" spans="6:8" x14ac:dyDescent="0.25">
      <c r="F70">
        <f>(G70-60)/12</f>
        <v>2.5</v>
      </c>
      <c r="G70">
        <f t="shared" si="2"/>
        <v>90</v>
      </c>
      <c r="H70" s="4">
        <f t="shared" si="3"/>
        <v>1479.9776908465376</v>
      </c>
    </row>
    <row r="71" spans="6:8" x14ac:dyDescent="0.25">
      <c r="G71">
        <f t="shared" si="2"/>
        <v>91</v>
      </c>
      <c r="H71" s="4">
        <f t="shared" si="3"/>
        <v>1567.9817439269968</v>
      </c>
    </row>
    <row r="72" spans="6:8" x14ac:dyDescent="0.25">
      <c r="G72">
        <f t="shared" si="2"/>
        <v>92</v>
      </c>
      <c r="H72" s="4">
        <f t="shared" si="3"/>
        <v>1661.2187903197805</v>
      </c>
    </row>
    <row r="73" spans="6:8" x14ac:dyDescent="0.25">
      <c r="F73">
        <f>(G73-60)/12</f>
        <v>2.75</v>
      </c>
      <c r="G73">
        <f t="shared" si="2"/>
        <v>93</v>
      </c>
      <c r="H73" s="4">
        <f t="shared" si="3"/>
        <v>1760</v>
      </c>
    </row>
    <row r="74" spans="6:8" x14ac:dyDescent="0.25">
      <c r="G74">
        <f t="shared" si="2"/>
        <v>94</v>
      </c>
      <c r="H74" s="4">
        <f t="shared" si="3"/>
        <v>1864.6550460723597</v>
      </c>
    </row>
    <row r="75" spans="6:8" x14ac:dyDescent="0.25">
      <c r="G75">
        <f t="shared" si="2"/>
        <v>95</v>
      </c>
      <c r="H75" s="4">
        <f t="shared" si="3"/>
        <v>1975.5332050244961</v>
      </c>
    </row>
    <row r="76" spans="6:8" x14ac:dyDescent="0.25">
      <c r="F76">
        <f>(G76-60)/12</f>
        <v>3</v>
      </c>
      <c r="G76">
        <f t="shared" si="2"/>
        <v>96</v>
      </c>
      <c r="H76" s="4">
        <f t="shared" si="3"/>
        <v>2093.004522404789</v>
      </c>
    </row>
    <row r="77" spans="6:8" x14ac:dyDescent="0.25">
      <c r="G77">
        <f t="shared" si="2"/>
        <v>97</v>
      </c>
      <c r="H77" s="4">
        <f t="shared" si="3"/>
        <v>2217.4610478149771</v>
      </c>
    </row>
    <row r="78" spans="6:8" x14ac:dyDescent="0.25">
      <c r="G78">
        <f t="shared" si="2"/>
        <v>98</v>
      </c>
      <c r="H78" s="4">
        <f t="shared" si="3"/>
        <v>2349.3181433392601</v>
      </c>
    </row>
    <row r="79" spans="6:8" x14ac:dyDescent="0.25">
      <c r="F79">
        <f>(G79-60)/12</f>
        <v>3.25</v>
      </c>
      <c r="G79">
        <f t="shared" ref="G79:G111" si="4">G78+1</f>
        <v>99</v>
      </c>
      <c r="H79" s="4">
        <f t="shared" ref="H79:H111" si="5">2^((G79-69)/12)*440</f>
        <v>2489.0158697766474</v>
      </c>
    </row>
    <row r="80" spans="6:8" x14ac:dyDescent="0.25">
      <c r="G80">
        <f t="shared" si="4"/>
        <v>100</v>
      </c>
      <c r="H80" s="4">
        <f t="shared" si="5"/>
        <v>2637.0204553029598</v>
      </c>
    </row>
    <row r="81" spans="6:8" x14ac:dyDescent="0.25">
      <c r="G81">
        <f t="shared" si="4"/>
        <v>101</v>
      </c>
      <c r="H81" s="4">
        <f t="shared" si="5"/>
        <v>2793.8258514640311</v>
      </c>
    </row>
    <row r="82" spans="6:8" x14ac:dyDescent="0.25">
      <c r="F82">
        <f>(G82-60)/12</f>
        <v>3.5</v>
      </c>
      <c r="G82">
        <f t="shared" si="4"/>
        <v>102</v>
      </c>
      <c r="H82" s="4">
        <f t="shared" si="5"/>
        <v>2959.9553816930757</v>
      </c>
    </row>
    <row r="83" spans="6:8" x14ac:dyDescent="0.25">
      <c r="G83">
        <f t="shared" si="4"/>
        <v>103</v>
      </c>
      <c r="H83" s="4">
        <f t="shared" si="5"/>
        <v>3135.9634878539941</v>
      </c>
    </row>
    <row r="84" spans="6:8" x14ac:dyDescent="0.25">
      <c r="G84">
        <f t="shared" si="4"/>
        <v>104</v>
      </c>
      <c r="H84" s="4">
        <f t="shared" si="5"/>
        <v>3322.4375806395601</v>
      </c>
    </row>
    <row r="85" spans="6:8" x14ac:dyDescent="0.25">
      <c r="F85">
        <f>(G85-60)/12</f>
        <v>3.75</v>
      </c>
      <c r="G85">
        <f t="shared" si="4"/>
        <v>105</v>
      </c>
      <c r="H85" s="4">
        <f t="shared" si="5"/>
        <v>3520</v>
      </c>
    </row>
    <row r="86" spans="6:8" x14ac:dyDescent="0.25">
      <c r="G86">
        <f t="shared" si="4"/>
        <v>106</v>
      </c>
      <c r="H86" s="4">
        <f t="shared" si="5"/>
        <v>3729.3100921447194</v>
      </c>
    </row>
    <row r="87" spans="6:8" x14ac:dyDescent="0.25">
      <c r="G87">
        <f t="shared" si="4"/>
        <v>107</v>
      </c>
      <c r="H87" s="4">
        <f t="shared" si="5"/>
        <v>3951.0664100489917</v>
      </c>
    </row>
    <row r="88" spans="6:8" x14ac:dyDescent="0.25">
      <c r="F88">
        <f>(G88-60)/12</f>
        <v>4</v>
      </c>
      <c r="G88">
        <f t="shared" si="4"/>
        <v>108</v>
      </c>
      <c r="H88" s="4">
        <f t="shared" si="5"/>
        <v>4186.0090448095771</v>
      </c>
    </row>
    <row r="89" spans="6:8" x14ac:dyDescent="0.25">
      <c r="G89">
        <f t="shared" si="4"/>
        <v>109</v>
      </c>
      <c r="H89" s="4">
        <f t="shared" si="5"/>
        <v>4434.9220956299532</v>
      </c>
    </row>
    <row r="90" spans="6:8" x14ac:dyDescent="0.25">
      <c r="G90">
        <f t="shared" si="4"/>
        <v>110</v>
      </c>
      <c r="H90" s="4">
        <f t="shared" si="5"/>
        <v>4698.6362866785194</v>
      </c>
    </row>
    <row r="91" spans="6:8" x14ac:dyDescent="0.25">
      <c r="F91">
        <f>(G91-60)/12</f>
        <v>4.25</v>
      </c>
      <c r="G91">
        <f t="shared" si="4"/>
        <v>111</v>
      </c>
      <c r="H91" s="4">
        <f t="shared" si="5"/>
        <v>4978.0317395532938</v>
      </c>
    </row>
    <row r="92" spans="6:8" x14ac:dyDescent="0.25">
      <c r="G92">
        <f t="shared" si="4"/>
        <v>112</v>
      </c>
      <c r="H92" s="4">
        <f t="shared" si="5"/>
        <v>5274.0409106059187</v>
      </c>
    </row>
    <row r="93" spans="6:8" x14ac:dyDescent="0.25">
      <c r="G93">
        <f t="shared" si="4"/>
        <v>113</v>
      </c>
      <c r="H93" s="4">
        <f t="shared" si="5"/>
        <v>5587.6517029280612</v>
      </c>
    </row>
    <row r="94" spans="6:8" x14ac:dyDescent="0.25">
      <c r="F94">
        <f>(G94-60)/12</f>
        <v>4.5</v>
      </c>
      <c r="G94">
        <f t="shared" si="4"/>
        <v>114</v>
      </c>
      <c r="H94" s="4">
        <f t="shared" si="5"/>
        <v>5919.9107633861504</v>
      </c>
    </row>
    <row r="95" spans="6:8" x14ac:dyDescent="0.25">
      <c r="G95">
        <f t="shared" si="4"/>
        <v>115</v>
      </c>
      <c r="H95" s="4">
        <f t="shared" si="5"/>
        <v>6271.9269757079892</v>
      </c>
    </row>
    <row r="96" spans="6:8" x14ac:dyDescent="0.25">
      <c r="G96">
        <f t="shared" si="4"/>
        <v>116</v>
      </c>
      <c r="H96" s="4">
        <f t="shared" si="5"/>
        <v>6644.8751612791211</v>
      </c>
    </row>
    <row r="97" spans="6:8" x14ac:dyDescent="0.25">
      <c r="F97">
        <f>(G97-60)/12</f>
        <v>4.75</v>
      </c>
      <c r="G97">
        <f t="shared" si="4"/>
        <v>117</v>
      </c>
      <c r="H97" s="4">
        <f t="shared" si="5"/>
        <v>7040</v>
      </c>
    </row>
    <row r="98" spans="6:8" x14ac:dyDescent="0.25">
      <c r="G98">
        <f t="shared" si="4"/>
        <v>118</v>
      </c>
      <c r="H98" s="4">
        <f t="shared" si="5"/>
        <v>7458.6201842894361</v>
      </c>
    </row>
    <row r="99" spans="6:8" x14ac:dyDescent="0.25">
      <c r="G99">
        <f t="shared" si="4"/>
        <v>119</v>
      </c>
      <c r="H99" s="4">
        <f t="shared" si="5"/>
        <v>7902.1328200979879</v>
      </c>
    </row>
    <row r="100" spans="6:8" x14ac:dyDescent="0.25">
      <c r="F100">
        <f>(G100-60)/12</f>
        <v>5</v>
      </c>
      <c r="G100">
        <f t="shared" si="4"/>
        <v>120</v>
      </c>
      <c r="H100" s="4">
        <f t="shared" si="5"/>
        <v>8372.0180896191559</v>
      </c>
    </row>
    <row r="101" spans="6:8" x14ac:dyDescent="0.25">
      <c r="G101">
        <f t="shared" si="4"/>
        <v>121</v>
      </c>
      <c r="H101" s="4">
        <f t="shared" si="5"/>
        <v>8869.8441912599046</v>
      </c>
    </row>
    <row r="102" spans="6:8" x14ac:dyDescent="0.25">
      <c r="G102">
        <f t="shared" si="4"/>
        <v>122</v>
      </c>
      <c r="H102" s="4">
        <f t="shared" si="5"/>
        <v>9397.2725733570442</v>
      </c>
    </row>
    <row r="103" spans="6:8" x14ac:dyDescent="0.25">
      <c r="F103">
        <f>(G103-60)/12</f>
        <v>5.25</v>
      </c>
      <c r="G103">
        <f t="shared" si="4"/>
        <v>123</v>
      </c>
      <c r="H103" s="4">
        <f t="shared" si="5"/>
        <v>9956.0634791065877</v>
      </c>
    </row>
    <row r="104" spans="6:8" x14ac:dyDescent="0.25">
      <c r="G104">
        <f t="shared" si="4"/>
        <v>124</v>
      </c>
      <c r="H104" s="4">
        <f t="shared" si="5"/>
        <v>10548.081821211836</v>
      </c>
    </row>
    <row r="105" spans="6:8" x14ac:dyDescent="0.25">
      <c r="G105">
        <f t="shared" si="4"/>
        <v>125</v>
      </c>
      <c r="H105" s="4">
        <f t="shared" si="5"/>
        <v>11175.303405856126</v>
      </c>
    </row>
    <row r="106" spans="6:8" x14ac:dyDescent="0.25">
      <c r="F106">
        <f>(G106-60)/12</f>
        <v>5.5</v>
      </c>
      <c r="G106">
        <f t="shared" si="4"/>
        <v>126</v>
      </c>
      <c r="H106" s="4">
        <f t="shared" si="5"/>
        <v>11839.821526772301</v>
      </c>
    </row>
    <row r="107" spans="6:8" x14ac:dyDescent="0.25">
      <c r="G107">
        <f t="shared" si="4"/>
        <v>127</v>
      </c>
      <c r="H107" s="4">
        <f t="shared" si="5"/>
        <v>12543.853951415975</v>
      </c>
    </row>
    <row r="108" spans="6:8" x14ac:dyDescent="0.25">
      <c r="G108">
        <f t="shared" si="4"/>
        <v>128</v>
      </c>
      <c r="H108" s="4">
        <f t="shared" si="5"/>
        <v>13289.750322558248</v>
      </c>
    </row>
    <row r="109" spans="6:8" x14ac:dyDescent="0.25">
      <c r="F109">
        <f>(G109-60)/12</f>
        <v>5.75</v>
      </c>
      <c r="G109">
        <f t="shared" si="4"/>
        <v>129</v>
      </c>
      <c r="H109" s="4">
        <f t="shared" si="5"/>
        <v>14080</v>
      </c>
    </row>
    <row r="110" spans="6:8" x14ac:dyDescent="0.25">
      <c r="G110">
        <f t="shared" si="4"/>
        <v>130</v>
      </c>
      <c r="H110" s="4">
        <f t="shared" si="5"/>
        <v>14917.240368578872</v>
      </c>
    </row>
    <row r="111" spans="6:8" x14ac:dyDescent="0.25">
      <c r="G111">
        <f t="shared" si="4"/>
        <v>131</v>
      </c>
      <c r="H111" s="4">
        <f t="shared" si="5"/>
        <v>15804.265640195976</v>
      </c>
    </row>
    <row r="112" spans="6:8" x14ac:dyDescent="0.25">
      <c r="F112">
        <f>(G112-60)/12</f>
        <v>6</v>
      </c>
      <c r="G112">
        <f t="shared" ref="G112:G114" si="6">G111+1</f>
        <v>132</v>
      </c>
      <c r="H112" s="4">
        <f t="shared" ref="H112:H114" si="7">2^((G112-69)/12)*440</f>
        <v>16744.036179238312</v>
      </c>
    </row>
    <row r="113" spans="8:8" x14ac:dyDescent="0.25">
      <c r="H113" s="4"/>
    </row>
    <row r="114" spans="8:8" x14ac:dyDescent="0.25">
      <c r="H1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753C-B0D8-4CD2-AFE4-B3347BA7B966}">
  <dimension ref="B3:J48"/>
  <sheetViews>
    <sheetView showGridLines="0" topLeftCell="A4" workbookViewId="0">
      <selection activeCell="A5" sqref="A5"/>
    </sheetView>
  </sheetViews>
  <sheetFormatPr defaultRowHeight="15" x14ac:dyDescent="0.25"/>
  <cols>
    <col min="2" max="4" width="9.5703125" bestFit="1" customWidth="1"/>
  </cols>
  <sheetData>
    <row r="3" spans="2:10" x14ac:dyDescent="0.25">
      <c r="B3" t="s">
        <v>0</v>
      </c>
      <c r="C3">
        <f>1/1000</f>
        <v>1E-3</v>
      </c>
    </row>
    <row r="4" spans="2:10" x14ac:dyDescent="0.25">
      <c r="B4" t="s">
        <v>4</v>
      </c>
      <c r="C4">
        <v>64</v>
      </c>
      <c r="J4" t="s">
        <v>5</v>
      </c>
    </row>
    <row r="7" spans="2:10" x14ac:dyDescent="0.25">
      <c r="B7" s="2" t="s">
        <v>2</v>
      </c>
      <c r="C7" s="2" t="s">
        <v>1</v>
      </c>
      <c r="D7" s="2" t="s">
        <v>3</v>
      </c>
      <c r="E7" s="1"/>
      <c r="F7" s="1"/>
      <c r="G7" s="1"/>
      <c r="H7" s="1"/>
    </row>
    <row r="8" spans="2:10" x14ac:dyDescent="0.25">
      <c r="B8" s="3">
        <v>0</v>
      </c>
      <c r="C8" s="3">
        <f>EXP(LN(C$3)*(1-B8))</f>
        <v>1.0000000000000002E-3</v>
      </c>
      <c r="D8" s="3">
        <f>(1+(LN(C$3)*(1-B8))/C$4)^C$4</f>
        <v>6.6898635725269769E-4</v>
      </c>
    </row>
    <row r="9" spans="2:10" x14ac:dyDescent="0.25">
      <c r="B9" s="3">
        <f>B8+0.025</f>
        <v>2.5000000000000001E-2</v>
      </c>
      <c r="C9" s="3">
        <f t="shared" ref="C9:C48" si="0">EXP(LN(C$3)*(1-B9))</f>
        <v>1.188502227437019E-3</v>
      </c>
      <c r="D9" s="3">
        <f t="shared" ref="D9:D48" si="1">(1+(LN(C$3)*(1-B9))/C$4)^C$4</f>
        <v>8.116425901186201E-4</v>
      </c>
    </row>
    <row r="10" spans="2:10" x14ac:dyDescent="0.25">
      <c r="B10" s="3">
        <f t="shared" ref="B10:B48" si="2">B9+0.025</f>
        <v>0.05</v>
      </c>
      <c r="C10" s="3">
        <f t="shared" si="0"/>
        <v>1.412537544622755E-3</v>
      </c>
      <c r="D10" s="3">
        <f t="shared" si="1"/>
        <v>9.8414618910413359E-4</v>
      </c>
    </row>
    <row r="11" spans="2:10" x14ac:dyDescent="0.25">
      <c r="B11" s="3">
        <f t="shared" si="2"/>
        <v>7.5000000000000011E-2</v>
      </c>
      <c r="C11" s="3">
        <f t="shared" si="0"/>
        <v>1.67880401812256E-3</v>
      </c>
      <c r="D11" s="3">
        <f t="shared" si="1"/>
        <v>1.1926228884239043E-3</v>
      </c>
    </row>
    <row r="12" spans="2:10" x14ac:dyDescent="0.25">
      <c r="B12" s="3">
        <f t="shared" si="2"/>
        <v>0.1</v>
      </c>
      <c r="C12" s="3">
        <f t="shared" si="0"/>
        <v>1.9952623149688798E-3</v>
      </c>
      <c r="D12" s="3">
        <f t="shared" si="1"/>
        <v>1.4444313530239869E-3</v>
      </c>
    </row>
    <row r="13" spans="2:10" x14ac:dyDescent="0.25">
      <c r="B13" s="3">
        <f t="shared" si="2"/>
        <v>0.125</v>
      </c>
      <c r="C13" s="3">
        <f t="shared" si="0"/>
        <v>2.3713737056616558E-3</v>
      </c>
      <c r="D13" s="3">
        <f t="shared" si="1"/>
        <v>1.7484064747949586E-3</v>
      </c>
    </row>
    <row r="14" spans="2:10" x14ac:dyDescent="0.25">
      <c r="B14" s="3">
        <f t="shared" si="2"/>
        <v>0.15</v>
      </c>
      <c r="C14" s="3">
        <f t="shared" si="0"/>
        <v>2.8183829312644548E-3</v>
      </c>
      <c r="D14" s="3">
        <f t="shared" si="1"/>
        <v>2.1151497266224547E-3</v>
      </c>
    </row>
    <row r="15" spans="2:10" x14ac:dyDescent="0.25">
      <c r="B15" s="3">
        <f t="shared" si="2"/>
        <v>0.17499999999999999</v>
      </c>
      <c r="C15" s="3">
        <f t="shared" si="0"/>
        <v>3.3496543915782786E-3</v>
      </c>
      <c r="D15" s="3">
        <f t="shared" si="1"/>
        <v>2.5573754931108089E-3</v>
      </c>
    </row>
    <row r="16" spans="2:10" x14ac:dyDescent="0.25">
      <c r="B16" s="3">
        <f t="shared" si="2"/>
        <v>0.19999999999999998</v>
      </c>
      <c r="C16" s="3">
        <f t="shared" si="0"/>
        <v>3.9810717055349717E-3</v>
      </c>
      <c r="D16" s="3">
        <f t="shared" si="1"/>
        <v>3.0903239527354195E-3</v>
      </c>
    </row>
    <row r="17" spans="2:4" x14ac:dyDescent="0.25">
      <c r="B17" s="3">
        <f t="shared" si="2"/>
        <v>0.22499999999999998</v>
      </c>
      <c r="C17" s="3">
        <f t="shared" si="0"/>
        <v>4.7315125896148051E-3</v>
      </c>
      <c r="D17" s="3">
        <f t="shared" si="1"/>
        <v>3.73225304318819E-3</v>
      </c>
    </row>
    <row r="18" spans="2:4" x14ac:dyDescent="0.25">
      <c r="B18" s="3">
        <f t="shared" si="2"/>
        <v>0.24999999999999997</v>
      </c>
      <c r="C18" s="3">
        <f t="shared" si="0"/>
        <v>5.6234132519034918E-3</v>
      </c>
      <c r="D18" s="3">
        <f t="shared" si="1"/>
        <v>4.5050243533773845E-3</v>
      </c>
    </row>
    <row r="19" spans="2:4" x14ac:dyDescent="0.25">
      <c r="B19" s="3">
        <f t="shared" si="2"/>
        <v>0.27499999999999997</v>
      </c>
      <c r="C19" s="3">
        <f t="shared" si="0"/>
        <v>6.6834391756861421E-3</v>
      </c>
      <c r="D19" s="3">
        <f t="shared" si="1"/>
        <v>5.4348005148614044E-3</v>
      </c>
    </row>
    <row r="20" spans="2:4" x14ac:dyDescent="0.25">
      <c r="B20" s="3">
        <f t="shared" si="2"/>
        <v>0.3</v>
      </c>
      <c r="C20" s="3">
        <f t="shared" si="0"/>
        <v>7.943282347242819E-3</v>
      </c>
      <c r="D20" s="3">
        <f t="shared" si="1"/>
        <v>6.5528748863018646E-3</v>
      </c>
    </row>
    <row r="21" spans="2:4" x14ac:dyDescent="0.25">
      <c r="B21" s="3">
        <f t="shared" si="2"/>
        <v>0.32500000000000001</v>
      </c>
      <c r="C21" s="3">
        <f t="shared" si="0"/>
        <v>9.440608762859232E-3</v>
      </c>
      <c r="D21" s="3">
        <f t="shared" si="1"/>
        <v>7.8966581234650515E-3</v>
      </c>
    </row>
    <row r="22" spans="2:4" x14ac:dyDescent="0.25">
      <c r="B22" s="3">
        <f t="shared" si="2"/>
        <v>0.35000000000000003</v>
      </c>
      <c r="C22" s="3">
        <f t="shared" si="0"/>
        <v>1.1220184543019644E-2</v>
      </c>
      <c r="D22" s="3">
        <f t="shared" si="1"/>
        <v>9.5108507059857555E-3</v>
      </c>
    </row>
    <row r="23" spans="2:4" x14ac:dyDescent="0.25">
      <c r="B23" s="3">
        <f t="shared" si="2"/>
        <v>0.37500000000000006</v>
      </c>
      <c r="C23" s="3">
        <f t="shared" si="0"/>
        <v>1.3335214321633242E-2</v>
      </c>
      <c r="D23" s="3">
        <f t="shared" si="1"/>
        <v>1.144883576961288E-2</v>
      </c>
    </row>
    <row r="24" spans="2:4" x14ac:dyDescent="0.25">
      <c r="B24" s="3">
        <f t="shared" si="2"/>
        <v>0.40000000000000008</v>
      </c>
      <c r="C24" s="3">
        <f t="shared" si="0"/>
        <v>1.5848931924611155E-2</v>
      </c>
      <c r="D24" s="3">
        <f t="shared" si="1"/>
        <v>1.3774332808482195E-2</v>
      </c>
    </row>
    <row r="25" spans="2:4" x14ac:dyDescent="0.25">
      <c r="B25" s="3">
        <f t="shared" si="2"/>
        <v>0.4250000000000001</v>
      </c>
      <c r="C25" s="3">
        <f t="shared" si="0"/>
        <v>1.8836490894898014E-2</v>
      </c>
      <c r="D25" s="3">
        <f t="shared" si="1"/>
        <v>1.6563360129440392E-2</v>
      </c>
    </row>
    <row r="26" spans="2:4" x14ac:dyDescent="0.25">
      <c r="B26" s="3">
        <f t="shared" si="2"/>
        <v>0.45000000000000012</v>
      </c>
      <c r="C26" s="3">
        <f t="shared" si="0"/>
        <v>2.238721138568343E-2</v>
      </c>
      <c r="D26" s="3">
        <f t="shared" si="1"/>
        <v>1.9906562550759496E-2</v>
      </c>
    </row>
    <row r="27" spans="2:4" x14ac:dyDescent="0.25">
      <c r="B27" s="3">
        <f t="shared" si="2"/>
        <v>0.47500000000000014</v>
      </c>
      <c r="C27" s="3">
        <f t="shared" si="0"/>
        <v>2.660725059798812E-2</v>
      </c>
      <c r="D27" s="3">
        <f t="shared" si="1"/>
        <v>2.391197096435789E-2</v>
      </c>
    </row>
    <row r="28" spans="2:4" x14ac:dyDescent="0.25">
      <c r="B28" s="3">
        <f t="shared" si="2"/>
        <v>0.50000000000000011</v>
      </c>
      <c r="C28" s="3">
        <f t="shared" si="0"/>
        <v>3.1622776601683826E-2</v>
      </c>
      <c r="D28" s="3">
        <f t="shared" si="1"/>
        <v>2.8708272285401813E-2</v>
      </c>
    </row>
    <row r="29" spans="2:4" x14ac:dyDescent="0.25">
      <c r="B29" s="3">
        <f t="shared" si="2"/>
        <v>0.52500000000000013</v>
      </c>
      <c r="C29" s="3">
        <f t="shared" si="0"/>
        <v>3.7583740428844464E-2</v>
      </c>
      <c r="D29" s="3">
        <f t="shared" si="1"/>
        <v>3.4448682301535694E-2</v>
      </c>
    </row>
    <row r="30" spans="2:4" x14ac:dyDescent="0.25">
      <c r="B30" s="3">
        <f t="shared" si="2"/>
        <v>0.55000000000000016</v>
      </c>
      <c r="C30" s="3">
        <f t="shared" si="0"/>
        <v>4.4668359215096369E-2</v>
      </c>
      <c r="D30" s="3">
        <f t="shared" si="1"/>
        <v>4.1315530363064748E-2</v>
      </c>
    </row>
    <row r="31" spans="2:4" x14ac:dyDescent="0.25">
      <c r="B31" s="3">
        <f t="shared" si="2"/>
        <v>0.57500000000000018</v>
      </c>
      <c r="C31" s="3">
        <f t="shared" si="0"/>
        <v>5.3088444423098916E-2</v>
      </c>
      <c r="D31" s="3">
        <f t="shared" si="1"/>
        <v>4.9525684142150125E-2</v>
      </c>
    </row>
    <row r="32" spans="2:4" x14ac:dyDescent="0.25">
      <c r="B32" s="3">
        <f t="shared" si="2"/>
        <v>0.6000000000000002</v>
      </c>
      <c r="C32" s="3">
        <f t="shared" si="0"/>
        <v>6.3095734448019428E-2</v>
      </c>
      <c r="D32" s="3">
        <f t="shared" si="1"/>
        <v>5.9336965320186695E-2</v>
      </c>
    </row>
    <row r="33" spans="2:4" x14ac:dyDescent="0.25">
      <c r="B33" s="3">
        <f t="shared" si="2"/>
        <v>0.62500000000000022</v>
      </c>
      <c r="C33" s="3">
        <f t="shared" si="0"/>
        <v>7.498942093324569E-2</v>
      </c>
      <c r="D33" s="3">
        <f t="shared" si="1"/>
        <v>7.1055733605835475E-2</v>
      </c>
    </row>
    <row r="34" spans="2:4" x14ac:dyDescent="0.25">
      <c r="B34" s="3">
        <f t="shared" si="2"/>
        <v>0.65000000000000024</v>
      </c>
      <c r="C34" s="3">
        <f t="shared" si="0"/>
        <v>8.9125093813374689E-2</v>
      </c>
      <c r="D34" s="3">
        <f t="shared" si="1"/>
        <v>8.5045847603916438E-2</v>
      </c>
    </row>
    <row r="35" spans="2:4" x14ac:dyDescent="0.25">
      <c r="B35" s="3">
        <f t="shared" si="2"/>
        <v>0.67500000000000027</v>
      </c>
      <c r="C35" s="3">
        <f t="shared" si="0"/>
        <v>0.10592537251772907</v>
      </c>
      <c r="D35" s="3">
        <f t="shared" si="1"/>
        <v>0.10173924751941008</v>
      </c>
    </row>
    <row r="36" spans="2:4" x14ac:dyDescent="0.25">
      <c r="B36" s="3">
        <f t="shared" si="2"/>
        <v>0.70000000000000029</v>
      </c>
      <c r="C36" s="3">
        <f t="shared" si="0"/>
        <v>0.12589254117941698</v>
      </c>
      <c r="D36" s="3">
        <f t="shared" si="1"/>
        <v>0.12164844739068011</v>
      </c>
    </row>
    <row r="37" spans="2:4" x14ac:dyDescent="0.25">
      <c r="B37" s="3">
        <f t="shared" si="2"/>
        <v>0.72500000000000031</v>
      </c>
      <c r="C37" s="3">
        <f t="shared" si="0"/>
        <v>0.14962356560944365</v>
      </c>
      <c r="D37" s="3">
        <f t="shared" si="1"/>
        <v>0.14538127454919661</v>
      </c>
    </row>
    <row r="38" spans="2:4" x14ac:dyDescent="0.25">
      <c r="B38" s="3">
        <f t="shared" si="2"/>
        <v>0.75000000000000033</v>
      </c>
      <c r="C38" s="3">
        <f t="shared" si="0"/>
        <v>0.17782794100389268</v>
      </c>
      <c r="D38" s="3">
        <f t="shared" si="1"/>
        <v>0.17365825251911846</v>
      </c>
    </row>
    <row r="39" spans="2:4" x14ac:dyDescent="0.25">
      <c r="B39" s="3">
        <f t="shared" si="2"/>
        <v>0.77500000000000036</v>
      </c>
      <c r="C39" s="3">
        <f t="shared" si="0"/>
        <v>0.21134890398366521</v>
      </c>
      <c r="D39" s="3">
        <f t="shared" si="1"/>
        <v>0.20733309201821398</v>
      </c>
    </row>
    <row r="40" spans="2:4" x14ac:dyDescent="0.25">
      <c r="B40" s="3">
        <f t="shared" si="2"/>
        <v>0.80000000000000038</v>
      </c>
      <c r="C40" s="3">
        <f t="shared" si="0"/>
        <v>0.25118864315095868</v>
      </c>
      <c r="D40" s="3">
        <f t="shared" si="1"/>
        <v>0.24741683475256523</v>
      </c>
    </row>
    <row r="41" spans="2:4" x14ac:dyDescent="0.25">
      <c r="B41" s="3">
        <f t="shared" si="2"/>
        <v>0.8250000000000004</v>
      </c>
      <c r="C41" s="3">
        <f t="shared" si="0"/>
        <v>0.29853826189179677</v>
      </c>
      <c r="D41" s="3">
        <f t="shared" si="1"/>
        <v>0.29510628823057922</v>
      </c>
    </row>
    <row r="42" spans="2:4" x14ac:dyDescent="0.25">
      <c r="B42" s="3">
        <f t="shared" si="2"/>
        <v>0.85000000000000042</v>
      </c>
      <c r="C42" s="3">
        <f t="shared" si="0"/>
        <v>0.35481338923357653</v>
      </c>
      <c r="D42" s="3">
        <f t="shared" si="1"/>
        <v>0.35181749908784321</v>
      </c>
    </row>
    <row r="43" spans="2:4" x14ac:dyDescent="0.25">
      <c r="B43" s="3">
        <f t="shared" si="2"/>
        <v>0.87500000000000044</v>
      </c>
      <c r="C43" s="3">
        <f t="shared" si="0"/>
        <v>0.42169650342858356</v>
      </c>
      <c r="D43" s="3">
        <f t="shared" si="1"/>
        <v>0.4192251400045619</v>
      </c>
    </row>
    <row r="44" spans="2:4" x14ac:dyDescent="0.25">
      <c r="B44" s="3">
        <f t="shared" si="2"/>
        <v>0.90000000000000047</v>
      </c>
      <c r="C44" s="3">
        <f t="shared" si="0"/>
        <v>0.50118723362727391</v>
      </c>
      <c r="D44" s="3">
        <f t="shared" si="1"/>
        <v>0.4993088342212384</v>
      </c>
    </row>
    <row r="45" spans="2:4" x14ac:dyDescent="0.25">
      <c r="B45" s="3">
        <f t="shared" si="2"/>
        <v>0.92500000000000049</v>
      </c>
      <c r="C45" s="3">
        <f t="shared" si="0"/>
        <v>0.59566214352901248</v>
      </c>
      <c r="D45" s="3">
        <f t="shared" si="1"/>
        <v>0.59440761540877296</v>
      </c>
    </row>
    <row r="46" spans="2:4" x14ac:dyDescent="0.25">
      <c r="B46" s="3">
        <f t="shared" si="2"/>
        <v>0.95000000000000051</v>
      </c>
      <c r="C46" s="3">
        <f t="shared" si="0"/>
        <v>0.70794578438414046</v>
      </c>
      <c r="D46" s="3">
        <f t="shared" si="1"/>
        <v>0.70728392327952894</v>
      </c>
    </row>
    <row r="47" spans="2:4" x14ac:dyDescent="0.25">
      <c r="B47" s="3">
        <f t="shared" si="2"/>
        <v>0.97500000000000053</v>
      </c>
      <c r="C47" s="3">
        <f t="shared" si="0"/>
        <v>0.84139514164519824</v>
      </c>
      <c r="D47" s="3">
        <f t="shared" si="1"/>
        <v>0.84119877153664713</v>
      </c>
    </row>
    <row r="48" spans="2:4" x14ac:dyDescent="0.25">
      <c r="B48" s="3">
        <f t="shared" si="2"/>
        <v>1.0000000000000004</v>
      </c>
      <c r="C48" s="3">
        <f t="shared" si="0"/>
        <v>1.0000000000000031</v>
      </c>
      <c r="D48" s="3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tuning</vt:lpstr>
      <vt:lpstr>exponential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Agren</dc:creator>
  <cp:lastModifiedBy>Marten Agren</cp:lastModifiedBy>
  <dcterms:created xsi:type="dcterms:W3CDTF">2019-11-30T04:46:40Z</dcterms:created>
  <dcterms:modified xsi:type="dcterms:W3CDTF">2019-11-30T12:34:51Z</dcterms:modified>
</cp:coreProperties>
</file>