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CordicVCO\"/>
    </mc:Choice>
  </mc:AlternateContent>
  <xr:revisionPtr revIDLastSave="0" documentId="13_ncr:1_{9E1CB233-5446-497E-8EDF-5583CD513B67}" xr6:coauthVersionLast="45" xr6:coauthVersionMax="45" xr10:uidLastSave="{00000000-0000-0000-0000-000000000000}"/>
  <bookViews>
    <workbookView xWindow="17205" yWindow="15300" windowWidth="21600" windowHeight="28035" activeTab="2" xr2:uid="{DAF99840-0FB4-4B5C-8F3C-2FDCEC42588D}"/>
  </bookViews>
  <sheets>
    <sheet name="Sheet1" sheetId="1" r:id="rId1"/>
    <sheet name="Sheet2" sheetId="2" r:id="rId2"/>
    <sheet name="Sheet3" sheetId="3" r:id="rId3"/>
  </sheets>
  <definedNames>
    <definedName name="solver_adj" localSheetId="2" hidden="1">Sheet3!$H$10:$H$11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Sheet3!$H$20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2.9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14" i="3" s="1"/>
  <c r="H7" i="3"/>
  <c r="H13" i="3" s="1"/>
  <c r="E10" i="3"/>
  <c r="E8" i="3"/>
  <c r="E14" i="3" s="1"/>
  <c r="E7" i="3"/>
  <c r="E13" i="3" s="1"/>
  <c r="H15" i="3"/>
  <c r="G15" i="3"/>
  <c r="G14" i="3"/>
  <c r="G13" i="3"/>
  <c r="D15" i="3"/>
  <c r="D14" i="3"/>
  <c r="D13" i="3"/>
  <c r="E15" i="3"/>
  <c r="G17" i="3" l="1"/>
  <c r="G19" i="3" s="1"/>
  <c r="G16" i="3"/>
  <c r="G18" i="3" s="1"/>
  <c r="H17" i="3"/>
  <c r="H19" i="3" s="1"/>
  <c r="H16" i="3"/>
  <c r="H18" i="3" s="1"/>
  <c r="D17" i="3"/>
  <c r="D19" i="3" s="1"/>
  <c r="D16" i="3"/>
  <c r="D18" i="3" s="1"/>
  <c r="E17" i="3"/>
  <c r="E19" i="3" s="1"/>
  <c r="E16" i="3"/>
  <c r="E18" i="3" s="1"/>
  <c r="G20" i="3" l="1"/>
  <c r="H20" i="3"/>
  <c r="D20" i="3"/>
  <c r="E20" i="3"/>
</calcChain>
</file>

<file path=xl/sharedStrings.xml><?xml version="1.0" encoding="utf-8"?>
<sst xmlns="http://schemas.openxmlformats.org/spreadsheetml/2006/main" count="457" uniqueCount="220">
  <si>
    <t>PA4</t>
  </si>
  <si>
    <t xml:space="preserve"> I2S3_WS</t>
  </si>
  <si>
    <t>PA8</t>
  </si>
  <si>
    <t>PA9</t>
  </si>
  <si>
    <t>PA11</t>
  </si>
  <si>
    <t xml:space="preserve"> I2S2_SD</t>
  </si>
  <si>
    <t>PA12</t>
  </si>
  <si>
    <t>PA15</t>
  </si>
  <si>
    <t>PB3</t>
  </si>
  <si>
    <t xml:space="preserve"> I2S3_CK</t>
  </si>
  <si>
    <t>PB5</t>
  </si>
  <si>
    <t xml:space="preserve"> I2S3_SD</t>
  </si>
  <si>
    <t>PB12</t>
  </si>
  <si>
    <t xml:space="preserve"> I2S2_WS</t>
  </si>
  <si>
    <t>PB13</t>
  </si>
  <si>
    <t xml:space="preserve"> I2S2_CK</t>
  </si>
  <si>
    <t>PB15</t>
  </si>
  <si>
    <t>PF0</t>
  </si>
  <si>
    <t>PF1</t>
  </si>
  <si>
    <t>PA5</t>
  </si>
  <si>
    <t xml:space="preserve"> SPI1_SCK</t>
  </si>
  <si>
    <t>PA6</t>
  </si>
  <si>
    <t xml:space="preserve"> SPI1_MISO</t>
  </si>
  <si>
    <t>PA7</t>
  </si>
  <si>
    <t xml:space="preserve"> SPI1_MOSI</t>
  </si>
  <si>
    <t>PA10</t>
  </si>
  <si>
    <t xml:space="preserve"> SPI2_MISO</t>
  </si>
  <si>
    <t xml:space="preserve"> SPI2_MOSI</t>
  </si>
  <si>
    <t xml:space="preserve"> SPI3_SCK</t>
  </si>
  <si>
    <t>PB4</t>
  </si>
  <si>
    <t xml:space="preserve"> SPI3_MISO</t>
  </si>
  <si>
    <t xml:space="preserve"> SPI3_MOSI</t>
  </si>
  <si>
    <t xml:space="preserve"> SPI2_SCK</t>
  </si>
  <si>
    <t>PB14</t>
  </si>
  <si>
    <t>I2S</t>
  </si>
  <si>
    <t>TFT</t>
  </si>
  <si>
    <t>MEM</t>
  </si>
  <si>
    <t>LQFP48</t>
  </si>
  <si>
    <t>Pin name (function after reset)</t>
  </si>
  <si>
    <t>Pin type</t>
  </si>
  <si>
    <t>I/O structure</t>
  </si>
  <si>
    <t>Notes</t>
  </si>
  <si>
    <t>Alternate function</t>
  </si>
  <si>
    <t>-</t>
  </si>
  <si>
    <t>I/O</t>
  </si>
  <si>
    <t>FT</t>
  </si>
  <si>
    <t>VBAT</t>
  </si>
  <si>
    <t>S</t>
  </si>
  <si>
    <t>PC13</t>
  </si>
  <si>
    <t>2,3</t>
  </si>
  <si>
    <t>TIM1_BKIN, TIM1_CH1N, TIM8_CH4N, EVENTOUT</t>
  </si>
  <si>
    <t>PC14- OSC32_IN</t>
  </si>
  <si>
    <t>EVENTOUT</t>
  </si>
  <si>
    <t>PC15- OSC32_OUT</t>
  </si>
  <si>
    <t>PF0-OSC_IN</t>
  </si>
  <si>
    <t>I</t>
  </si>
  <si>
    <t>FT_fa</t>
  </si>
  <si>
    <t>I2C2_SDA, SPI2_NSS, I2S2_WS, TIM1_CH3N, EVENTOUT</t>
  </si>
  <si>
    <t>PF1- OSC_OUT</t>
  </si>
  <si>
    <t>O</t>
  </si>
  <si>
    <t>FT_a</t>
  </si>
  <si>
    <t>SPI2_SCK, I2S2_CK, EVENTOUT</t>
  </si>
  <si>
    <t>PG10-NRST</t>
  </si>
  <si>
    <t>MCO, EVENTOUT</t>
  </si>
  <si>
    <t>TT_a</t>
  </si>
  <si>
    <t>PA0</t>
  </si>
  <si>
    <t>TIM2_CH1, USART2_CTS, COMP1_OUT, TIM8_BKIN, TIM8_ETR, TIM2_ETR, EVENTOUT</t>
  </si>
  <si>
    <t>PA1</t>
  </si>
  <si>
    <t>RTC_REFIN, TIM2_CH2, USART2_RTS_DE, TIM15_CH1N, EVENTOUT</t>
  </si>
  <si>
    <t>PA2</t>
  </si>
  <si>
    <t>TIM2_CH3, USART2_TX, COMP2_OUT, TIM15_CH1, LPUART1_TX, UCPD1_FRSTX, EVENTOUT</t>
  </si>
  <si>
    <t>PA3</t>
  </si>
  <si>
    <t>TIM2_CH4, SAI1_CK1, USART2_RX, TIM15_CH2, LPUART1_RX, SAI1_MCLK_A, EVENTOUT</t>
  </si>
  <si>
    <t>TIM3_CH2, SPI1_NSS, SPI3_NSS, I2S3_WS, USART2_CK, SAI1_FS_B, EVENTOUT</t>
  </si>
  <si>
    <t>TIM2_CH1, TIM2_ETR, SPI1_SCK, UCPD1_FRSTX, EVENTOUT</t>
  </si>
  <si>
    <t>TIM16_CH1, TIM3_CH1, TIM8_BKIN, SPI1_MISO, TIM1_BKIN, COMP1_OUT, LPUART1_CTS, EVENTOUT</t>
  </si>
  <si>
    <t>TIM17_CH1, TIM3_CH2, TIM8_CH1N, SPI1_MOSI, TIM1_CH1N, COMP2_OUT, UCPD1_FRSTX, EVENTOUT</t>
  </si>
  <si>
    <t>PB0</t>
  </si>
  <si>
    <t>TIM3_CH3, TIM8_CH2N, TIM1_CH2N, UCPD1_FRSTX, EVENTOUT</t>
  </si>
  <si>
    <t>PB1</t>
  </si>
  <si>
    <t>TIM3_CH4, TIM8_CH3N, TIM1_CH3N, COMP4_OUT, LPUART1_RTS_DE, EVENTOUT</t>
  </si>
  <si>
    <t>PB2</t>
  </si>
  <si>
    <t>RTC_OUT2, LPTIM1_OUT, I2C3_SMBA, EVENTOUT</t>
  </si>
  <si>
    <t>VSSA</t>
  </si>
  <si>
    <t>VREF+</t>
  </si>
  <si>
    <t>VDDA</t>
  </si>
  <si>
    <t>PB10</t>
  </si>
  <si>
    <t>TIM2_CH3, USART3_TX, LPUART1_RX, TIM1_BKIN, SAI1_SCK_A, EVENTOUT</t>
  </si>
  <si>
    <t>VSS</t>
  </si>
  <si>
    <t>VDD</t>
  </si>
  <si>
    <t>PB11</t>
  </si>
  <si>
    <t>TIM2_CH4, USART3_RX, LPUART1_TX, EVENTOUT</t>
  </si>
  <si>
    <t>I2C2_SMBA, SPI2_NSS, I2S2_WS, TIM1_BKIN, USART3_CK, LPUART1_RTS_DE, EVENTOUT</t>
  </si>
  <si>
    <t>SPI2_SCK, I2S2_CK, TIM1_CH1N, USART3_CTS, LPUART1_CTS, EVENTOUT</t>
  </si>
  <si>
    <t>TIM15_CH1, SPI2_MISO, TIM1_CH2N, USART3_RTS_DE, COMP4_OUT, EVENTOUT</t>
  </si>
  <si>
    <t>RTC_REFIN, TIM15_CH2, TIM15_CH1N, COMP3_OUT, TIM1_CH3N, SPI2_MOSI, I2S2_SD, EVENTOUT</t>
  </si>
  <si>
    <t>FT_f</t>
  </si>
  <si>
    <t>MCO, I2C3_SCL, I2C2_SDA, I2S2_MCK, TIM1_CH1, USART1_CK, TIM4_ETR, SAI1_CK2, SAI1_SCK_A, EVENTOUT</t>
  </si>
  <si>
    <t>FT_fd</t>
  </si>
  <si>
    <t>I2C3_SMBA, I2C2_SCL, I2S3_MCK, TIM1_CH2, USART1_TX, TIM15_BKIN, TIM2_CH3, SAI1_FS_A, EVENTOUT</t>
  </si>
  <si>
    <t>FT_d a</t>
  </si>
  <si>
    <t>TIM17_BKIN, USB_CRS_SYNC, I2C2_SMBA, SPI2_MISO, TIM1_CH3, USART1_RX, TIM2_CH4, TIM8_BKIN, SAI1_D1, SAI1_SD_A, EVENTOUT</t>
  </si>
  <si>
    <t>FT_u</t>
  </si>
  <si>
    <t>SPI2_MOSI, I2S2_SD, TIM1_CH1N, USART1_CTS, COMP1_OUT, FDCAN1_RX, TIM4_CH1, TIM1_CH4, TIM1_BKIN2, EVENTOUT</t>
  </si>
  <si>
    <t>TIM16_CH1, I2SCKIN, TIM1_CH2N, USART1_RTS_DE, COMP2_OUT, FDCAN1_TX, TIM4_CH2, TIM1_ETR, EVENTOUT</t>
  </si>
  <si>
    <t>PA13</t>
  </si>
  <si>
    <t>SWDIO-JTMS, TIM16_CH1N, I2C1_SCL, IR_OUT, USART3_CTS, TIM4_CH3, SAI1_SD_B, EVENTOUT</t>
  </si>
  <si>
    <t>PA14</t>
  </si>
  <si>
    <t>SWCLK-JTCK, LPTIM1_OUT, I2C1_SDA, TIM8_CH2, TIM1_BKIN, USART2_TX, SAI1_FS_B, EVENTOUT</t>
  </si>
  <si>
    <t>JTDI, TIM2_CH1, TIM8_CH1, I2C1_SCL, SPI1_NSS, SPI3_NSS, I2S3_WS, USART2_RX,UART4_RTS_DE, TIM1_BKIN, TIM2_ETR, EVENTOUT</t>
  </si>
  <si>
    <t>JTDO-TRACESWO, TIM2_CH2, TIM4_ETR, USB_CRS_SYNC, TIM8_CH1N, SPI1_SCK, SPI3_SCK, I2S3_CK, USART2_TX, TIM3_ETR, SAI1_SCK_B, EVENTOUT</t>
  </si>
  <si>
    <t>FT_c</t>
  </si>
  <si>
    <t>JTRST, TIM16_CH1, TIM3_CH1, TIM8_CH2N, SPI1_MISO, SPI3_MISO, USART2_RX, TIM17_BKIN, SAI1_MCLK_B, EVENTOUT</t>
  </si>
  <si>
    <t>TIM16_BKIN, TIM3_CH2, TIM8_CH3N, I2C1_SMBA, SPI1_MOSI, SPI3_MOSI, I2S3_SD, USART2_CK, I2C3_SDA, TIM17_CH1, LPTIM1_IN1, SAI1_SD_B, EVENTOUT</t>
  </si>
  <si>
    <t>PB6</t>
  </si>
  <si>
    <t>TIM16_CH1N, TIM4_CH1, TIM8_CH1, TIM8_ETR, USART1_TX, COMP4_OUT, TIM8_BKIN2, LPTIM1_ETR, SAI1_FS_B, EVENTOUT</t>
  </si>
  <si>
    <t>PB7</t>
  </si>
  <si>
    <t>TIM17_CH1N, TIM4_CH2, I2C1_SDA, TIM8_BKIN, USART1_RX, COMP3_OUT, TIM3_CH4, LPTIM1_IN2, UART4_CTS, EVENTOUT</t>
  </si>
  <si>
    <t>PB8-BOOT0</t>
  </si>
  <si>
    <t>TIM16_CH1, TIM4_CH3, SAI1_CK1, I2C1_SCL, USART3_RX, COMP1_OUT, FDCAN1_RX, TIM8_CH2, TIM1_BKIN, SAI1_MCLK_A, EVENTOUT</t>
  </si>
  <si>
    <t>PB9</t>
  </si>
  <si>
    <t>TIM17_CH1, TIM4_CH4, SAI1_D2, I2C1_SDA, IR_OUT, USART3_TX, COMP2_OUT, FDCAN1_TX, TIM8_CH3, TIM1_CH3N, SAI1_FS_A, EVENTOUT</t>
  </si>
  <si>
    <t>Additional functions</t>
  </si>
  <si>
    <t>WKUP2, RTC_TAMP1, RTC_TS, RTC_OUT1</t>
  </si>
  <si>
    <t>OSC32_IN</t>
  </si>
  <si>
    <t>OSC32_OUT</t>
  </si>
  <si>
    <t>ADC1_IN10, OSC_IN</t>
  </si>
  <si>
    <t>ADC2_IN10, COMP3_INM, OSC_OUT</t>
  </si>
  <si>
    <t>NRST</t>
  </si>
  <si>
    <t>ADC12_IN1, COMP1_INM, COMP3_INP, RTC_TAMP2, WKUP1</t>
  </si>
  <si>
    <t>ADC12_IN2, COMP1_INP, OPAMP1_VINP, OPAMP3_VINP</t>
  </si>
  <si>
    <t>ADC1_IN3, COMP2_INM, OPAMP1_VOUT, WKUP4,LSCO</t>
  </si>
  <si>
    <t>ADC1_IN4, COMP2_INP, OPAMP1_VINM/ OPAMP1_VINP</t>
  </si>
  <si>
    <t>ADC2_IN17, DAC1_OUT1, COMP1_INM</t>
  </si>
  <si>
    <t>ADC2_IN13, DAC1_OUT2, COMP2_INM, OPAMP2_VINM</t>
  </si>
  <si>
    <t>ADC2_IN3, OPAMP2_VOUT</t>
  </si>
  <si>
    <t>ADC2_IN4, COMP2_INP, OPAMP1_VINP, OPAMP2_VINP</t>
  </si>
  <si>
    <t>ADC1_IN15, COMP4_INP, OPAMP2_VINP, OPAMP3_VINP</t>
  </si>
  <si>
    <t>ADC1_IN12, COMP1_INP, OPAMP3_VOUT</t>
  </si>
  <si>
    <t>ADC2_IN12, COMP4_INM, OPAMP3_VINM</t>
  </si>
  <si>
    <t>VREFBUF_OUT</t>
  </si>
  <si>
    <t>COMP4_INP</t>
  </si>
  <si>
    <t>COMP4_INM</t>
  </si>
  <si>
    <t>OPAMP3_VINM</t>
  </si>
  <si>
    <t>ADC12_IN14</t>
  </si>
  <si>
    <t>ADC1_IN11</t>
  </si>
  <si>
    <t>OPAMP3_VINP</t>
  </si>
  <si>
    <t>ADC1_IN5, OPAMP2_VINP</t>
  </si>
  <si>
    <t>ADC2_IN15</t>
  </si>
  <si>
    <t>OPAMP2_VINP</t>
  </si>
  <si>
    <t>UCPD1_DBCC1</t>
  </si>
  <si>
    <t>UCPD1_DBCC2</t>
  </si>
  <si>
    <t>USB_DM</t>
  </si>
  <si>
    <t>USB_DP</t>
  </si>
  <si>
    <t>UCPD1_CC2</t>
  </si>
  <si>
    <t>UCPD1_CC1</t>
  </si>
  <si>
    <t>PVD_IN</t>
  </si>
  <si>
    <t>USE</t>
  </si>
  <si>
    <t>ENC</t>
  </si>
  <si>
    <t>ADC12_IN1</t>
  </si>
  <si>
    <t>COMP1_INM</t>
  </si>
  <si>
    <t>COMP3_INP</t>
  </si>
  <si>
    <t>RTC_TAMP2</t>
  </si>
  <si>
    <t>WKUP1</t>
  </si>
  <si>
    <t>ADC12_IN2</t>
  </si>
  <si>
    <t>COMP1_INP</t>
  </si>
  <si>
    <t>OPAMP1_VINP</t>
  </si>
  <si>
    <t>ADC1_IN3</t>
  </si>
  <si>
    <t>COMP2_INM</t>
  </si>
  <si>
    <t>OPAMP1_VOUT</t>
  </si>
  <si>
    <t>WKUP4</t>
  </si>
  <si>
    <t>LSCO</t>
  </si>
  <si>
    <t>ADC1_IN4</t>
  </si>
  <si>
    <t>COMP2_INP</t>
  </si>
  <si>
    <t>OPAMP1_VINM/</t>
  </si>
  <si>
    <t>ADC2_IN17</t>
  </si>
  <si>
    <t>DAC1_OUT1</t>
  </si>
  <si>
    <t>ADC2_IN13</t>
  </si>
  <si>
    <t>DAC1_OUT2</t>
  </si>
  <si>
    <t>OPAMP2_VINM</t>
  </si>
  <si>
    <t>ADC2_IN3</t>
  </si>
  <si>
    <t>OPAMP2_VOUT</t>
  </si>
  <si>
    <t>ADC2_IN4</t>
  </si>
  <si>
    <t>ADC1_IN15</t>
  </si>
  <si>
    <t>ADC1_IN12</t>
  </si>
  <si>
    <t>OPAMP3_VOUT</t>
  </si>
  <si>
    <t>ADC2_IN12</t>
  </si>
  <si>
    <t>ADC1_IN5</t>
  </si>
  <si>
    <t>XTAL</t>
  </si>
  <si>
    <t>VREF</t>
  </si>
  <si>
    <t>BOOT0</t>
  </si>
  <si>
    <t>SWDIO</t>
  </si>
  <si>
    <t>SWCLK</t>
  </si>
  <si>
    <t>RESET</t>
  </si>
  <si>
    <t>ADC12</t>
  </si>
  <si>
    <t>ADC1</t>
  </si>
  <si>
    <t>ADC2</t>
  </si>
  <si>
    <t>CV1A</t>
  </si>
  <si>
    <t>CV1B</t>
  </si>
  <si>
    <t>CV2A</t>
  </si>
  <si>
    <t>CV2B</t>
  </si>
  <si>
    <t>CV3A</t>
  </si>
  <si>
    <t>CV3B</t>
  </si>
  <si>
    <t>CV4A</t>
  </si>
  <si>
    <t>CV4B</t>
  </si>
  <si>
    <t>I2C</t>
  </si>
  <si>
    <t>Rf</t>
  </si>
  <si>
    <t>Vref</t>
  </si>
  <si>
    <t>Rref</t>
  </si>
  <si>
    <t>Rg</t>
  </si>
  <si>
    <t>I(Rref)</t>
  </si>
  <si>
    <t>Vmin</t>
  </si>
  <si>
    <t>Vmax</t>
  </si>
  <si>
    <t>I(Rgmin)</t>
  </si>
  <si>
    <t>I(Rgmax)</t>
  </si>
  <si>
    <t>I(Rfmin)</t>
  </si>
  <si>
    <t>I(Rfmax)</t>
  </si>
  <si>
    <t>V/OCT</t>
  </si>
  <si>
    <t>Parameter</t>
  </si>
  <si>
    <t>0-5V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</si>
</sst>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1" fontId="0" fillId="0" borderId="0" xfId="0" applyNumberFormat="1"/>
    <xf numFmtId="2" fontId="0" fillId="0" borderId="0" xfId="0" applyNumberFormat="1"/>
    <xf numFmtId="165" fontId="5" fillId="0" borderId="0" xfId="1" applyNumberFormat="1" applyFont="1"/>
    <xf numFmtId="2" fontId="5" fillId="0" borderId="0" xfId="0" applyNumberFormat="1" applyFont="1"/>
    <xf numFmtId="2" fontId="6" fillId="0" borderId="0" xfId="0" applyNumberFormat="1" applyFont="1"/>
    <xf numFmtId="165" fontId="6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34</xdr:row>
      <xdr:rowOff>0</xdr:rowOff>
    </xdr:from>
    <xdr:to>
      <xdr:col>4</xdr:col>
      <xdr:colOff>571500</xdr:colOff>
      <xdr:row>34</xdr:row>
      <xdr:rowOff>0</xdr:rowOff>
    </xdr:to>
    <xdr:grpSp>
      <xdr:nvGrpSpPr>
        <xdr:cNvPr id="5" name="Group 6173">
          <a:extLst>
            <a:ext uri="{FF2B5EF4-FFF2-40B4-BE49-F238E27FC236}">
              <a16:creationId xmlns:a16="http://schemas.microsoft.com/office/drawing/2014/main" id="{A8957A09-A1DE-4DB6-8ADE-98332BBC9435}"/>
            </a:ext>
          </a:extLst>
        </xdr:cNvPr>
        <xdr:cNvGrpSpPr>
          <a:grpSpLocks/>
        </xdr:cNvGrpSpPr>
      </xdr:nvGrpSpPr>
      <xdr:grpSpPr bwMode="auto">
        <a:xfrm>
          <a:off x="4048125" y="6477000"/>
          <a:ext cx="285750" cy="0"/>
          <a:chOff x="9936" y="14741"/>
          <a:chExt cx="568" cy="303"/>
        </a:xfrm>
      </xdr:grpSpPr>
      <xdr:sp macro="" textlink="">
        <xdr:nvSpPr>
          <xdr:cNvPr id="6" name="Freeform 6175">
            <a:extLst>
              <a:ext uri="{FF2B5EF4-FFF2-40B4-BE49-F238E27FC236}">
                <a16:creationId xmlns:a16="http://schemas.microsoft.com/office/drawing/2014/main" id="{1F684834-73A8-4281-91EF-9E4C91A56273}"/>
              </a:ext>
            </a:extLst>
          </xdr:cNvPr>
          <xdr:cNvSpPr>
            <a:spLocks/>
          </xdr:cNvSpPr>
        </xdr:nvSpPr>
        <xdr:spPr bwMode="auto">
          <a:xfrm>
            <a:off x="9935" y="14740"/>
            <a:ext cx="568" cy="248"/>
          </a:xfrm>
          <a:custGeom>
            <a:avLst/>
            <a:gdLst>
              <a:gd name="T0" fmla="+- 0 10502 9936"/>
              <a:gd name="T1" fmla="*/ T0 w 568"/>
              <a:gd name="T2" fmla="+- 0 14741 14741"/>
              <a:gd name="T3" fmla="*/ 14741 h 248"/>
              <a:gd name="T4" fmla="+- 0 10087 9936"/>
              <a:gd name="T5" fmla="*/ T4 w 568"/>
              <a:gd name="T6" fmla="+- 0 14741 14741"/>
              <a:gd name="T7" fmla="*/ 14741 h 248"/>
              <a:gd name="T8" fmla="+- 0 10088 9936"/>
              <a:gd name="T9" fmla="*/ T8 w 568"/>
              <a:gd name="T10" fmla="+- 0 14741 14741"/>
              <a:gd name="T11" fmla="*/ 14741 h 248"/>
              <a:gd name="T12" fmla="+- 0 10065 9936"/>
              <a:gd name="T13" fmla="*/ T12 w 568"/>
              <a:gd name="T14" fmla="+- 0 14745 14741"/>
              <a:gd name="T15" fmla="*/ 14745 h 248"/>
              <a:gd name="T16" fmla="+- 0 10045 9936"/>
              <a:gd name="T17" fmla="*/ T16 w 568"/>
              <a:gd name="T18" fmla="+- 0 14754 14741"/>
              <a:gd name="T19" fmla="*/ 14754 h 248"/>
              <a:gd name="T20" fmla="+- 0 10029 9936"/>
              <a:gd name="T21" fmla="*/ T20 w 568"/>
              <a:gd name="T22" fmla="+- 0 14768 14741"/>
              <a:gd name="T23" fmla="*/ 14768 h 248"/>
              <a:gd name="T24" fmla="+- 0 10017 9936"/>
              <a:gd name="T25" fmla="*/ T24 w 568"/>
              <a:gd name="T26" fmla="+- 0 14787 14741"/>
              <a:gd name="T27" fmla="*/ 14787 h 248"/>
              <a:gd name="T28" fmla="+- 0 9937 9936"/>
              <a:gd name="T29" fmla="*/ T28 w 568"/>
              <a:gd name="T30" fmla="+- 0 14982 14741"/>
              <a:gd name="T31" fmla="*/ 14982 h 248"/>
              <a:gd name="T32" fmla="+- 0 9936 9936"/>
              <a:gd name="T33" fmla="*/ T32 w 568"/>
              <a:gd name="T34" fmla="+- 0 14982 14741"/>
              <a:gd name="T35" fmla="*/ 14982 h 248"/>
              <a:gd name="T36" fmla="+- 0 9936 9936"/>
              <a:gd name="T37" fmla="*/ T36 w 568"/>
              <a:gd name="T38" fmla="+- 0 14986 14741"/>
              <a:gd name="T39" fmla="*/ 14986 h 248"/>
              <a:gd name="T40" fmla="+- 0 9938 9936"/>
              <a:gd name="T41" fmla="*/ T40 w 568"/>
              <a:gd name="T42" fmla="+- 0 14988 14741"/>
              <a:gd name="T43" fmla="*/ 14988 h 248"/>
              <a:gd name="T44" fmla="+- 0 10140 9936"/>
              <a:gd name="T45" fmla="*/ T44 w 568"/>
              <a:gd name="T46" fmla="+- 0 14988 14741"/>
              <a:gd name="T47" fmla="*/ 14988 h 248"/>
              <a:gd name="T48" fmla="+- 0 10145 9936"/>
              <a:gd name="T49" fmla="*/ T48 w 568"/>
              <a:gd name="T50" fmla="+- 0 14975 14741"/>
              <a:gd name="T51" fmla="*/ 14975 h 248"/>
              <a:gd name="T52" fmla="+- 0 10067 9936"/>
              <a:gd name="T53" fmla="*/ T52 w 568"/>
              <a:gd name="T54" fmla="+- 0 14901 14741"/>
              <a:gd name="T55" fmla="*/ 14901 h 248"/>
              <a:gd name="T56" fmla="+- 0 10049 9936"/>
              <a:gd name="T57" fmla="*/ T56 w 568"/>
              <a:gd name="T58" fmla="+- 0 14868 14741"/>
              <a:gd name="T59" fmla="*/ 14868 h 248"/>
              <a:gd name="T60" fmla="+- 0 10052 9936"/>
              <a:gd name="T61" fmla="*/ T60 w 568"/>
              <a:gd name="T62" fmla="+- 0 14830 14741"/>
              <a:gd name="T63" fmla="*/ 14830 h 248"/>
              <a:gd name="T64" fmla="+- 0 10076 9936"/>
              <a:gd name="T65" fmla="*/ T64 w 568"/>
              <a:gd name="T66" fmla="+- 0 14798 14741"/>
              <a:gd name="T67" fmla="*/ 14798 h 248"/>
              <a:gd name="T68" fmla="+- 0 10120 9936"/>
              <a:gd name="T69" fmla="*/ T68 w 568"/>
              <a:gd name="T70" fmla="+- 0 14785 14741"/>
              <a:gd name="T71" fmla="*/ 14785 h 248"/>
              <a:gd name="T72" fmla="+- 0 10486 9936"/>
              <a:gd name="T73" fmla="*/ T72 w 568"/>
              <a:gd name="T74" fmla="+- 0 14785 14741"/>
              <a:gd name="T75" fmla="*/ 14785 h 248"/>
              <a:gd name="T76" fmla="+- 0 10488 9936"/>
              <a:gd name="T77" fmla="*/ T76 w 568"/>
              <a:gd name="T78" fmla="+- 0 14783 14741"/>
              <a:gd name="T79" fmla="*/ 14783 h 248"/>
              <a:gd name="T80" fmla="+- 0 10489 9936"/>
              <a:gd name="T81" fmla="*/ T80 w 568"/>
              <a:gd name="T82" fmla="+- 0 14781 14741"/>
              <a:gd name="T83" fmla="*/ 14781 h 248"/>
              <a:gd name="T84" fmla="+- 0 10503 9936"/>
              <a:gd name="T85" fmla="*/ T84 w 568"/>
              <a:gd name="T86" fmla="+- 0 14747 14741"/>
              <a:gd name="T87" fmla="*/ 14747 h 248"/>
              <a:gd name="T88" fmla="+- 0 10503 9936"/>
              <a:gd name="T89" fmla="*/ T88 w 568"/>
              <a:gd name="T90" fmla="+- 0 14743 14741"/>
              <a:gd name="T91" fmla="*/ 14743 h 248"/>
              <a:gd name="T92" fmla="+- 0 10502 9936"/>
              <a:gd name="T93" fmla="*/ T92 w 568"/>
              <a:gd name="T94" fmla="+- 0 14741 14741"/>
              <a:gd name="T95" fmla="*/ 14741 h 248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</a:cxnLst>
            <a:rect l="0" t="0" r="r" b="b"/>
            <a:pathLst>
              <a:path w="568" h="248">
                <a:moveTo>
                  <a:pt x="566" y="0"/>
                </a:moveTo>
                <a:lnTo>
                  <a:pt x="151" y="0"/>
                </a:lnTo>
                <a:lnTo>
                  <a:pt x="152" y="0"/>
                </a:lnTo>
                <a:lnTo>
                  <a:pt x="129" y="4"/>
                </a:lnTo>
                <a:lnTo>
                  <a:pt x="109" y="13"/>
                </a:lnTo>
                <a:lnTo>
                  <a:pt x="93" y="27"/>
                </a:lnTo>
                <a:lnTo>
                  <a:pt x="81" y="46"/>
                </a:lnTo>
                <a:lnTo>
                  <a:pt x="1" y="241"/>
                </a:lnTo>
                <a:lnTo>
                  <a:pt x="0" y="241"/>
                </a:lnTo>
                <a:lnTo>
                  <a:pt x="0" y="245"/>
                </a:lnTo>
                <a:lnTo>
                  <a:pt x="2" y="247"/>
                </a:lnTo>
                <a:lnTo>
                  <a:pt x="204" y="247"/>
                </a:lnTo>
                <a:lnTo>
                  <a:pt x="209" y="234"/>
                </a:lnTo>
                <a:lnTo>
                  <a:pt x="131" y="160"/>
                </a:lnTo>
                <a:lnTo>
                  <a:pt x="113" y="127"/>
                </a:lnTo>
                <a:lnTo>
                  <a:pt x="116" y="89"/>
                </a:lnTo>
                <a:lnTo>
                  <a:pt x="140" y="57"/>
                </a:lnTo>
                <a:lnTo>
                  <a:pt x="184" y="44"/>
                </a:lnTo>
                <a:lnTo>
                  <a:pt x="550" y="44"/>
                </a:lnTo>
                <a:lnTo>
                  <a:pt x="552" y="42"/>
                </a:lnTo>
                <a:lnTo>
                  <a:pt x="553" y="40"/>
                </a:lnTo>
                <a:lnTo>
                  <a:pt x="567" y="6"/>
                </a:lnTo>
                <a:lnTo>
                  <a:pt x="567" y="2"/>
                </a:lnTo>
                <a:lnTo>
                  <a:pt x="566" y="0"/>
                </a:lnTo>
                <a:close/>
              </a:path>
            </a:pathLst>
          </a:custGeom>
          <a:solidFill>
            <a:srgbClr val="00518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0402A01-5D51-4DD0-BF9A-F85316CA36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98" y="14840"/>
            <a:ext cx="365" cy="20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818C-7D90-4487-A5D1-51C44A792BBF}">
  <dimension ref="B4:L24"/>
  <sheetViews>
    <sheetView showGridLines="0" workbookViewId="0"/>
  </sheetViews>
  <sheetFormatPr defaultRowHeight="15" x14ac:dyDescent="0.25"/>
  <cols>
    <col min="9" max="9" width="10.5703125" customWidth="1"/>
  </cols>
  <sheetData>
    <row r="4" spans="2:12" x14ac:dyDescent="0.25">
      <c r="B4" t="s">
        <v>25</v>
      </c>
      <c r="C4" s="4"/>
      <c r="D4" s="4"/>
      <c r="E4" s="4"/>
      <c r="F4" s="4"/>
      <c r="G4" s="3" t="s">
        <v>26</v>
      </c>
      <c r="H4" s="4"/>
      <c r="I4" s="4"/>
      <c r="J4" s="4"/>
      <c r="K4" s="4"/>
      <c r="L4" s="4"/>
    </row>
    <row r="5" spans="2:12" x14ac:dyDescent="0.25">
      <c r="B5" t="s">
        <v>4</v>
      </c>
      <c r="C5" s="4"/>
      <c r="D5" s="4"/>
      <c r="E5" s="4" t="s">
        <v>5</v>
      </c>
      <c r="F5" s="4"/>
      <c r="G5" s="4"/>
      <c r="H5" s="4"/>
      <c r="I5" s="3" t="s">
        <v>27</v>
      </c>
      <c r="J5" s="4"/>
      <c r="K5" s="4"/>
      <c r="L5" s="4"/>
    </row>
    <row r="6" spans="2:12" x14ac:dyDescent="0.25">
      <c r="B6" t="s">
        <v>7</v>
      </c>
      <c r="C6" s="4"/>
      <c r="D6" s="4"/>
      <c r="E6" s="4"/>
      <c r="F6" s="1" t="s">
        <v>1</v>
      </c>
      <c r="G6" s="4"/>
      <c r="H6" s="4"/>
      <c r="I6" s="4"/>
      <c r="J6" s="4"/>
      <c r="K6" s="4"/>
      <c r="L6" s="4"/>
    </row>
    <row r="7" spans="2:12" x14ac:dyDescent="0.25">
      <c r="B7" t="s">
        <v>0</v>
      </c>
      <c r="F7" t="s">
        <v>1</v>
      </c>
    </row>
    <row r="8" spans="2:12" x14ac:dyDescent="0.25">
      <c r="B8" t="s">
        <v>19</v>
      </c>
      <c r="C8" s="5"/>
      <c r="D8" s="5"/>
      <c r="E8" s="5"/>
      <c r="F8" s="5"/>
      <c r="G8" s="5"/>
      <c r="H8" s="5"/>
      <c r="I8" s="5"/>
      <c r="J8" s="5"/>
      <c r="K8" s="2" t="s">
        <v>20</v>
      </c>
      <c r="L8" s="5"/>
    </row>
    <row r="9" spans="2:12" x14ac:dyDescent="0.25">
      <c r="B9" t="s">
        <v>21</v>
      </c>
      <c r="G9" t="s">
        <v>22</v>
      </c>
    </row>
    <row r="10" spans="2:12" x14ac:dyDescent="0.25">
      <c r="B10" t="s">
        <v>23</v>
      </c>
      <c r="C10" s="4"/>
      <c r="D10" s="4"/>
      <c r="E10" s="4"/>
      <c r="F10" s="4"/>
      <c r="G10" s="4"/>
      <c r="H10" s="4"/>
      <c r="I10" s="2" t="s">
        <v>24</v>
      </c>
      <c r="J10" s="4"/>
      <c r="K10" s="4"/>
      <c r="L10" s="4"/>
    </row>
    <row r="11" spans="2:12" x14ac:dyDescent="0.25">
      <c r="B11" t="s">
        <v>12</v>
      </c>
      <c r="F11" t="s">
        <v>13</v>
      </c>
    </row>
    <row r="12" spans="2:12" x14ac:dyDescent="0.25">
      <c r="B12" t="s">
        <v>14</v>
      </c>
      <c r="C12" s="4" t="s">
        <v>15</v>
      </c>
      <c r="D12" s="4"/>
      <c r="E12" s="4"/>
      <c r="F12" s="4"/>
      <c r="G12" s="4"/>
      <c r="H12" s="4"/>
      <c r="I12" s="4"/>
      <c r="J12" s="4"/>
      <c r="K12" s="3" t="s">
        <v>32</v>
      </c>
      <c r="L12" s="4"/>
    </row>
    <row r="13" spans="2:12" x14ac:dyDescent="0.25">
      <c r="B13" t="s">
        <v>33</v>
      </c>
      <c r="G13" t="s">
        <v>26</v>
      </c>
    </row>
    <row r="14" spans="2:12" x14ac:dyDescent="0.25">
      <c r="B14" t="s">
        <v>16</v>
      </c>
      <c r="E14" t="s">
        <v>5</v>
      </c>
      <c r="I14" t="s">
        <v>27</v>
      </c>
    </row>
    <row r="15" spans="2:12" x14ac:dyDescent="0.25">
      <c r="B15" t="s">
        <v>8</v>
      </c>
      <c r="C15" s="1" t="s">
        <v>9</v>
      </c>
      <c r="D15" s="4"/>
      <c r="E15" s="4"/>
      <c r="F15" s="4"/>
      <c r="G15" s="4"/>
      <c r="H15" s="4"/>
      <c r="I15" s="4"/>
      <c r="J15" s="4"/>
      <c r="K15" s="4" t="s">
        <v>20</v>
      </c>
      <c r="L15" s="4" t="s">
        <v>28</v>
      </c>
    </row>
    <row r="16" spans="2:12" x14ac:dyDescent="0.25">
      <c r="B16" t="s">
        <v>29</v>
      </c>
      <c r="G16" t="s">
        <v>22</v>
      </c>
      <c r="H16" t="s">
        <v>30</v>
      </c>
    </row>
    <row r="17" spans="2:12" x14ac:dyDescent="0.25">
      <c r="B17" t="s">
        <v>10</v>
      </c>
      <c r="C17" s="4"/>
      <c r="D17" s="4"/>
      <c r="E17" s="1" t="s">
        <v>11</v>
      </c>
      <c r="F17" s="4"/>
      <c r="G17" s="4"/>
      <c r="H17" s="4"/>
      <c r="I17" s="4" t="s">
        <v>24</v>
      </c>
      <c r="J17" s="4" t="s">
        <v>31</v>
      </c>
      <c r="K17" s="4"/>
      <c r="L17" s="4"/>
    </row>
    <row r="18" spans="2:12" x14ac:dyDescent="0.25">
      <c r="B18" t="s">
        <v>17</v>
      </c>
      <c r="F18" t="s">
        <v>13</v>
      </c>
    </row>
    <row r="19" spans="2:12" x14ac:dyDescent="0.25">
      <c r="B19" t="s">
        <v>18</v>
      </c>
      <c r="C19" t="s">
        <v>15</v>
      </c>
      <c r="K19" t="s">
        <v>32</v>
      </c>
    </row>
    <row r="22" spans="2:12" x14ac:dyDescent="0.25">
      <c r="C22" s="1" t="s">
        <v>34</v>
      </c>
      <c r="D22">
        <v>39</v>
      </c>
      <c r="E22">
        <v>40</v>
      </c>
      <c r="F22">
        <v>41</v>
      </c>
    </row>
    <row r="23" spans="2:12" x14ac:dyDescent="0.25">
      <c r="C23" s="2" t="s">
        <v>35</v>
      </c>
      <c r="D23">
        <v>13</v>
      </c>
      <c r="E23">
        <v>15</v>
      </c>
    </row>
    <row r="24" spans="2:12" x14ac:dyDescent="0.25">
      <c r="C24" s="3" t="s">
        <v>36</v>
      </c>
      <c r="D24">
        <v>32</v>
      </c>
      <c r="E24">
        <v>33</v>
      </c>
      <c r="F24">
        <v>27</v>
      </c>
    </row>
  </sheetData>
  <sortState xmlns:xlrd2="http://schemas.microsoft.com/office/spreadsheetml/2017/richdata2" ref="B4:K19">
    <sortCondition ref="B4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FA78-0A62-4007-8D89-5CCC3EA1AC17}">
  <dimension ref="B3:S58"/>
  <sheetViews>
    <sheetView showGridLines="0" workbookViewId="0">
      <selection activeCell="B59" sqref="B59"/>
    </sheetView>
  </sheetViews>
  <sheetFormatPr defaultRowHeight="15" x14ac:dyDescent="0.25"/>
  <cols>
    <col min="2" max="2" width="14.85546875" bestFit="1" customWidth="1"/>
    <col min="3" max="3" width="7.28515625" bestFit="1" customWidth="1"/>
    <col min="4" max="4" width="26.28515625" bestFit="1" customWidth="1"/>
    <col min="5" max="5" width="7.42578125" bestFit="1" customWidth="1"/>
    <col min="6" max="6" width="11.140625" bestFit="1" customWidth="1"/>
    <col min="7" max="7" width="5.7109375" bestFit="1" customWidth="1"/>
    <col min="8" max="8" width="132.42578125" bestFit="1" customWidth="1"/>
    <col min="9" max="9" width="51.140625" bestFit="1" customWidth="1"/>
    <col min="12" max="12" width="14.140625" bestFit="1" customWidth="1"/>
    <col min="13" max="13" width="14.85546875" bestFit="1" customWidth="1"/>
    <col min="14" max="14" width="15.7109375" bestFit="1" customWidth="1"/>
    <col min="15" max="15" width="14.85546875" bestFit="1" customWidth="1"/>
    <col min="16" max="16" width="7.42578125" bestFit="1" customWidth="1"/>
  </cols>
  <sheetData>
    <row r="3" spans="2:16" x14ac:dyDescent="0.25">
      <c r="B3" s="6" t="s">
        <v>157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7" t="s">
        <v>42</v>
      </c>
      <c r="I3" s="7" t="s">
        <v>122</v>
      </c>
    </row>
    <row r="4" spans="2:16" x14ac:dyDescent="0.25">
      <c r="B4" s="16"/>
      <c r="C4" s="10">
        <v>1</v>
      </c>
      <c r="D4" s="8" t="s">
        <v>46</v>
      </c>
      <c r="E4" s="8" t="s">
        <v>47</v>
      </c>
      <c r="F4" s="8" t="s">
        <v>43</v>
      </c>
      <c r="G4" s="8" t="s">
        <v>43</v>
      </c>
      <c r="H4" s="9" t="s">
        <v>43</v>
      </c>
      <c r="I4" s="9" t="s">
        <v>43</v>
      </c>
      <c r="L4" s="9" t="s">
        <v>43</v>
      </c>
    </row>
    <row r="5" spans="2:16" x14ac:dyDescent="0.25">
      <c r="B5" s="12"/>
      <c r="C5" s="10">
        <v>2</v>
      </c>
      <c r="D5" s="8" t="s">
        <v>48</v>
      </c>
      <c r="E5" s="8" t="s">
        <v>44</v>
      </c>
      <c r="F5" s="8" t="s">
        <v>45</v>
      </c>
      <c r="G5" s="8" t="s">
        <v>49</v>
      </c>
      <c r="H5" s="9" t="s">
        <v>50</v>
      </c>
      <c r="I5" s="9" t="s">
        <v>123</v>
      </c>
      <c r="L5" s="9"/>
    </row>
    <row r="6" spans="2:16" x14ac:dyDescent="0.25">
      <c r="B6" s="12"/>
      <c r="C6" s="10">
        <v>3</v>
      </c>
      <c r="D6" s="8" t="s">
        <v>51</v>
      </c>
      <c r="E6" s="8" t="s">
        <v>44</v>
      </c>
      <c r="F6" s="8" t="s">
        <v>45</v>
      </c>
      <c r="G6" s="8" t="s">
        <v>49</v>
      </c>
      <c r="H6" s="9" t="s">
        <v>52</v>
      </c>
      <c r="I6" s="9" t="s">
        <v>124</v>
      </c>
      <c r="L6" s="9"/>
    </row>
    <row r="7" spans="2:16" x14ac:dyDescent="0.25">
      <c r="B7" s="12"/>
      <c r="C7" s="10">
        <v>4</v>
      </c>
      <c r="D7" s="8" t="s">
        <v>53</v>
      </c>
      <c r="E7" s="8" t="s">
        <v>44</v>
      </c>
      <c r="F7" s="8" t="s">
        <v>45</v>
      </c>
      <c r="G7" s="8" t="s">
        <v>49</v>
      </c>
      <c r="H7" s="9" t="s">
        <v>52</v>
      </c>
      <c r="I7" s="9" t="s">
        <v>125</v>
      </c>
      <c r="L7" s="9"/>
    </row>
    <row r="8" spans="2:16" x14ac:dyDescent="0.25">
      <c r="B8" s="17" t="s">
        <v>188</v>
      </c>
      <c r="C8" s="10">
        <v>5</v>
      </c>
      <c r="D8" s="8" t="s">
        <v>54</v>
      </c>
      <c r="E8" s="8" t="s">
        <v>55</v>
      </c>
      <c r="F8" s="8" t="s">
        <v>56</v>
      </c>
      <c r="G8" s="8" t="s">
        <v>43</v>
      </c>
      <c r="H8" s="9" t="s">
        <v>57</v>
      </c>
      <c r="I8" s="9" t="s">
        <v>126</v>
      </c>
      <c r="L8" s="9"/>
    </row>
    <row r="9" spans="2:16" x14ac:dyDescent="0.25">
      <c r="B9" s="17" t="s">
        <v>188</v>
      </c>
      <c r="C9" s="10">
        <v>6</v>
      </c>
      <c r="D9" s="8" t="s">
        <v>58</v>
      </c>
      <c r="E9" s="8" t="s">
        <v>59</v>
      </c>
      <c r="F9" s="8" t="s">
        <v>60</v>
      </c>
      <c r="G9" s="8" t="s">
        <v>43</v>
      </c>
      <c r="H9" s="9" t="s">
        <v>61</v>
      </c>
      <c r="I9" s="9" t="s">
        <v>127</v>
      </c>
      <c r="L9" s="9"/>
    </row>
    <row r="10" spans="2:16" x14ac:dyDescent="0.25">
      <c r="B10" s="17" t="s">
        <v>193</v>
      </c>
      <c r="C10" s="10">
        <v>7</v>
      </c>
      <c r="D10" s="8" t="s">
        <v>62</v>
      </c>
      <c r="E10" s="8" t="s">
        <v>44</v>
      </c>
      <c r="F10" s="8" t="s">
        <v>45</v>
      </c>
      <c r="G10" s="8" t="s">
        <v>43</v>
      </c>
      <c r="H10" s="9" t="s">
        <v>63</v>
      </c>
      <c r="I10" s="9" t="s">
        <v>128</v>
      </c>
      <c r="L10" s="9"/>
    </row>
    <row r="11" spans="2:16" x14ac:dyDescent="0.25">
      <c r="B11" s="18" t="s">
        <v>197</v>
      </c>
      <c r="C11" s="10">
        <v>8</v>
      </c>
      <c r="D11" s="8" t="s">
        <v>65</v>
      </c>
      <c r="E11" s="8" t="s">
        <v>44</v>
      </c>
      <c r="F11" s="8" t="s">
        <v>64</v>
      </c>
      <c r="G11" s="8" t="s">
        <v>43</v>
      </c>
      <c r="H11" s="9" t="s">
        <v>66</v>
      </c>
      <c r="I11" s="9" t="s">
        <v>129</v>
      </c>
      <c r="L11" s="9" t="s">
        <v>159</v>
      </c>
      <c r="M11" t="s">
        <v>160</v>
      </c>
      <c r="N11" t="s">
        <v>161</v>
      </c>
      <c r="O11" t="s">
        <v>162</v>
      </c>
      <c r="P11" t="s">
        <v>163</v>
      </c>
    </row>
    <row r="12" spans="2:16" x14ac:dyDescent="0.25">
      <c r="B12" s="18" t="s">
        <v>198</v>
      </c>
      <c r="C12" s="10">
        <v>9</v>
      </c>
      <c r="D12" s="8" t="s">
        <v>67</v>
      </c>
      <c r="E12" s="8" t="s">
        <v>44</v>
      </c>
      <c r="F12" s="8" t="s">
        <v>64</v>
      </c>
      <c r="G12" s="8" t="s">
        <v>43</v>
      </c>
      <c r="H12" s="9" t="s">
        <v>68</v>
      </c>
      <c r="I12" s="9" t="s">
        <v>130</v>
      </c>
      <c r="L12" s="9" t="s">
        <v>164</v>
      </c>
      <c r="M12" t="s">
        <v>165</v>
      </c>
      <c r="N12" t="s">
        <v>166</v>
      </c>
      <c r="O12" t="s">
        <v>146</v>
      </c>
    </row>
    <row r="13" spans="2:16" x14ac:dyDescent="0.25">
      <c r="B13" s="18" t="s">
        <v>199</v>
      </c>
      <c r="C13" s="10">
        <v>10</v>
      </c>
      <c r="D13" s="8" t="s">
        <v>69</v>
      </c>
      <c r="E13" s="8" t="s">
        <v>44</v>
      </c>
      <c r="F13" s="8" t="s">
        <v>64</v>
      </c>
      <c r="G13" s="8" t="s">
        <v>43</v>
      </c>
      <c r="H13" s="9" t="s">
        <v>70</v>
      </c>
      <c r="I13" s="9" t="s">
        <v>131</v>
      </c>
      <c r="L13" s="9" t="s">
        <v>167</v>
      </c>
      <c r="M13" t="s">
        <v>168</v>
      </c>
      <c r="N13" t="s">
        <v>169</v>
      </c>
      <c r="O13" t="s">
        <v>170</v>
      </c>
      <c r="P13" t="s">
        <v>171</v>
      </c>
    </row>
    <row r="14" spans="2:16" x14ac:dyDescent="0.25">
      <c r="B14" s="18" t="s">
        <v>201</v>
      </c>
      <c r="C14" s="10">
        <v>11</v>
      </c>
      <c r="D14" s="8" t="s">
        <v>71</v>
      </c>
      <c r="E14" s="8" t="s">
        <v>44</v>
      </c>
      <c r="F14" s="8" t="s">
        <v>64</v>
      </c>
      <c r="G14" s="8" t="s">
        <v>43</v>
      </c>
      <c r="H14" s="9" t="s">
        <v>72</v>
      </c>
      <c r="I14" s="9" t="s">
        <v>132</v>
      </c>
      <c r="L14" s="9" t="s">
        <v>172</v>
      </c>
      <c r="M14" t="s">
        <v>173</v>
      </c>
      <c r="N14" t="s">
        <v>174</v>
      </c>
      <c r="O14" t="s">
        <v>166</v>
      </c>
    </row>
    <row r="15" spans="2:16" x14ac:dyDescent="0.25">
      <c r="B15" s="12"/>
      <c r="C15" s="10">
        <v>12</v>
      </c>
      <c r="D15" s="8" t="s">
        <v>0</v>
      </c>
      <c r="E15" s="8" t="s">
        <v>44</v>
      </c>
      <c r="F15" s="8" t="s">
        <v>64</v>
      </c>
      <c r="G15" s="8" t="s">
        <v>43</v>
      </c>
      <c r="H15" s="9" t="s">
        <v>73</v>
      </c>
      <c r="I15" s="9" t="s">
        <v>133</v>
      </c>
      <c r="L15" s="9" t="s">
        <v>175</v>
      </c>
      <c r="M15" t="s">
        <v>176</v>
      </c>
      <c r="N15" t="s">
        <v>160</v>
      </c>
    </row>
    <row r="16" spans="2:16" x14ac:dyDescent="0.25">
      <c r="B16" s="13" t="s">
        <v>35</v>
      </c>
      <c r="C16" s="11">
        <v>13</v>
      </c>
      <c r="D16" s="8" t="s">
        <v>19</v>
      </c>
      <c r="E16" s="8" t="s">
        <v>44</v>
      </c>
      <c r="F16" s="8" t="s">
        <v>64</v>
      </c>
      <c r="G16" s="8" t="s">
        <v>43</v>
      </c>
      <c r="H16" s="9" t="s">
        <v>74</v>
      </c>
      <c r="I16" s="9" t="s">
        <v>134</v>
      </c>
      <c r="L16" s="9" t="s">
        <v>177</v>
      </c>
      <c r="M16" t="s">
        <v>178</v>
      </c>
      <c r="N16" t="s">
        <v>168</v>
      </c>
      <c r="O16" t="s">
        <v>179</v>
      </c>
    </row>
    <row r="17" spans="2:15" x14ac:dyDescent="0.25">
      <c r="B17" s="18" t="s">
        <v>200</v>
      </c>
      <c r="C17" s="11">
        <v>14</v>
      </c>
      <c r="D17" s="8" t="s">
        <v>21</v>
      </c>
      <c r="E17" s="8" t="s">
        <v>44</v>
      </c>
      <c r="F17" s="8" t="s">
        <v>64</v>
      </c>
      <c r="G17" s="8" t="s">
        <v>43</v>
      </c>
      <c r="H17" s="9" t="s">
        <v>75</v>
      </c>
      <c r="I17" s="9" t="s">
        <v>135</v>
      </c>
      <c r="L17" s="9" t="s">
        <v>180</v>
      </c>
      <c r="M17" t="s">
        <v>181</v>
      </c>
    </row>
    <row r="18" spans="2:15" x14ac:dyDescent="0.25">
      <c r="B18" s="13" t="s">
        <v>35</v>
      </c>
      <c r="C18" s="11">
        <v>15</v>
      </c>
      <c r="D18" s="8" t="s">
        <v>23</v>
      </c>
      <c r="E18" s="8" t="s">
        <v>44</v>
      </c>
      <c r="F18" s="8" t="s">
        <v>64</v>
      </c>
      <c r="G18" s="8" t="s">
        <v>43</v>
      </c>
      <c r="H18" s="9" t="s">
        <v>76</v>
      </c>
      <c r="I18" s="9" t="s">
        <v>136</v>
      </c>
      <c r="L18" s="9" t="s">
        <v>182</v>
      </c>
      <c r="M18" t="s">
        <v>173</v>
      </c>
      <c r="N18" t="s">
        <v>166</v>
      </c>
      <c r="O18" t="s">
        <v>149</v>
      </c>
    </row>
    <row r="19" spans="2:15" x14ac:dyDescent="0.25">
      <c r="B19" s="18" t="s">
        <v>203</v>
      </c>
      <c r="C19" s="11">
        <v>16</v>
      </c>
      <c r="D19" s="8" t="s">
        <v>77</v>
      </c>
      <c r="E19" s="8" t="s">
        <v>44</v>
      </c>
      <c r="F19" s="8" t="s">
        <v>64</v>
      </c>
      <c r="G19" s="8" t="s">
        <v>43</v>
      </c>
      <c r="H19" s="9" t="s">
        <v>78</v>
      </c>
      <c r="I19" s="9" t="s">
        <v>137</v>
      </c>
      <c r="L19" s="9" t="s">
        <v>183</v>
      </c>
      <c r="M19" t="s">
        <v>141</v>
      </c>
      <c r="N19" t="s">
        <v>149</v>
      </c>
      <c r="O19" t="s">
        <v>146</v>
      </c>
    </row>
    <row r="20" spans="2:15" x14ac:dyDescent="0.25">
      <c r="B20" s="13" t="s">
        <v>35</v>
      </c>
      <c r="C20" s="11">
        <v>17</v>
      </c>
      <c r="D20" s="8" t="s">
        <v>79</v>
      </c>
      <c r="E20" s="8" t="s">
        <v>44</v>
      </c>
      <c r="F20" s="8" t="s">
        <v>64</v>
      </c>
      <c r="G20" s="8" t="s">
        <v>43</v>
      </c>
      <c r="H20" s="9" t="s">
        <v>80</v>
      </c>
      <c r="I20" s="9" t="s">
        <v>138</v>
      </c>
      <c r="L20" s="9" t="s">
        <v>184</v>
      </c>
      <c r="M20" t="s">
        <v>165</v>
      </c>
      <c r="N20" t="s">
        <v>185</v>
      </c>
    </row>
    <row r="21" spans="2:15" x14ac:dyDescent="0.25">
      <c r="B21" s="12"/>
      <c r="C21" s="11">
        <v>18</v>
      </c>
      <c r="D21" s="8" t="s">
        <v>81</v>
      </c>
      <c r="E21" s="8" t="s">
        <v>44</v>
      </c>
      <c r="F21" s="8" t="s">
        <v>64</v>
      </c>
      <c r="G21" s="8" t="s">
        <v>43</v>
      </c>
      <c r="H21" s="9" t="s">
        <v>82</v>
      </c>
      <c r="I21" s="9" t="s">
        <v>139</v>
      </c>
      <c r="L21" s="9" t="s">
        <v>186</v>
      </c>
      <c r="M21" t="s">
        <v>142</v>
      </c>
      <c r="N21" t="s">
        <v>143</v>
      </c>
    </row>
    <row r="22" spans="2:15" x14ac:dyDescent="0.25">
      <c r="B22" s="16"/>
      <c r="C22" s="11">
        <v>19</v>
      </c>
      <c r="D22" s="8" t="s">
        <v>83</v>
      </c>
      <c r="E22" s="8" t="s">
        <v>47</v>
      </c>
      <c r="F22" s="8" t="s">
        <v>43</v>
      </c>
      <c r="G22" s="8" t="s">
        <v>43</v>
      </c>
      <c r="H22" s="9" t="s">
        <v>43</v>
      </c>
      <c r="I22" s="9" t="s">
        <v>43</v>
      </c>
      <c r="L22" s="9" t="s">
        <v>43</v>
      </c>
    </row>
    <row r="23" spans="2:15" x14ac:dyDescent="0.25">
      <c r="B23" s="17" t="s">
        <v>189</v>
      </c>
      <c r="C23" s="11">
        <v>20</v>
      </c>
      <c r="D23" s="8" t="s">
        <v>84</v>
      </c>
      <c r="E23" s="8" t="s">
        <v>47</v>
      </c>
      <c r="F23" s="8" t="s">
        <v>43</v>
      </c>
      <c r="G23" s="8" t="s">
        <v>43</v>
      </c>
      <c r="H23" s="9" t="s">
        <v>43</v>
      </c>
      <c r="I23" s="9" t="s">
        <v>140</v>
      </c>
      <c r="L23" s="9" t="s">
        <v>140</v>
      </c>
    </row>
    <row r="24" spans="2:15" x14ac:dyDescent="0.25">
      <c r="B24" s="16"/>
      <c r="C24" s="11">
        <v>21</v>
      </c>
      <c r="D24" s="8" t="s">
        <v>85</v>
      </c>
      <c r="E24" s="8" t="s">
        <v>47</v>
      </c>
      <c r="F24" s="8" t="s">
        <v>43</v>
      </c>
      <c r="G24" s="8" t="s">
        <v>43</v>
      </c>
      <c r="H24" s="9" t="s">
        <v>43</v>
      </c>
      <c r="I24" s="9" t="s">
        <v>43</v>
      </c>
      <c r="L24" s="9" t="s">
        <v>43</v>
      </c>
    </row>
    <row r="25" spans="2:15" x14ac:dyDescent="0.25">
      <c r="B25" s="12"/>
      <c r="C25" s="11">
        <v>22</v>
      </c>
      <c r="D25" s="8" t="s">
        <v>86</v>
      </c>
      <c r="E25" s="8" t="s">
        <v>44</v>
      </c>
      <c r="F25" s="8" t="s">
        <v>64</v>
      </c>
      <c r="G25" s="8" t="s">
        <v>43</v>
      </c>
      <c r="H25" s="9" t="s">
        <v>87</v>
      </c>
      <c r="I25" s="9" t="s">
        <v>143</v>
      </c>
      <c r="L25" s="9" t="s">
        <v>143</v>
      </c>
    </row>
    <row r="26" spans="2:15" x14ac:dyDescent="0.25">
      <c r="B26" s="16"/>
      <c r="C26" s="11">
        <v>23</v>
      </c>
      <c r="D26" s="8" t="s">
        <v>88</v>
      </c>
      <c r="E26" s="8" t="s">
        <v>47</v>
      </c>
      <c r="F26" s="8" t="s">
        <v>43</v>
      </c>
      <c r="G26" s="8" t="s">
        <v>43</v>
      </c>
      <c r="H26" s="9" t="s">
        <v>43</v>
      </c>
      <c r="I26" s="9" t="s">
        <v>43</v>
      </c>
      <c r="L26" s="9" t="s">
        <v>43</v>
      </c>
    </row>
    <row r="27" spans="2:15" x14ac:dyDescent="0.25">
      <c r="B27" s="16"/>
      <c r="C27" s="11">
        <v>24</v>
      </c>
      <c r="D27" s="8" t="s">
        <v>89</v>
      </c>
      <c r="E27" s="8" t="s">
        <v>47</v>
      </c>
      <c r="F27" s="8" t="s">
        <v>43</v>
      </c>
      <c r="G27" s="8" t="s">
        <v>43</v>
      </c>
      <c r="H27" s="9" t="s">
        <v>43</v>
      </c>
      <c r="I27" s="9" t="s">
        <v>43</v>
      </c>
      <c r="L27" s="9" t="s">
        <v>43</v>
      </c>
    </row>
    <row r="28" spans="2:15" x14ac:dyDescent="0.25">
      <c r="B28" s="18" t="s">
        <v>202</v>
      </c>
      <c r="C28" s="10">
        <v>25</v>
      </c>
      <c r="D28" s="8" t="s">
        <v>90</v>
      </c>
      <c r="E28" s="8" t="s">
        <v>44</v>
      </c>
      <c r="F28" s="8" t="s">
        <v>60</v>
      </c>
      <c r="G28" s="8" t="s">
        <v>43</v>
      </c>
      <c r="H28" s="9" t="s">
        <v>91</v>
      </c>
      <c r="I28" s="9" t="s">
        <v>144</v>
      </c>
      <c r="L28" s="9" t="s">
        <v>144</v>
      </c>
    </row>
    <row r="29" spans="2:15" x14ac:dyDescent="0.25">
      <c r="B29" s="14" t="s">
        <v>36</v>
      </c>
      <c r="C29" s="10">
        <v>26</v>
      </c>
      <c r="D29" s="8" t="s">
        <v>12</v>
      </c>
      <c r="E29" s="8" t="s">
        <v>44</v>
      </c>
      <c r="F29" s="8" t="s">
        <v>60</v>
      </c>
      <c r="G29" s="8" t="s">
        <v>43</v>
      </c>
      <c r="H29" s="9" t="s">
        <v>92</v>
      </c>
      <c r="I29" s="9" t="s">
        <v>145</v>
      </c>
      <c r="L29" s="9" t="s">
        <v>145</v>
      </c>
    </row>
    <row r="30" spans="2:15" x14ac:dyDescent="0.25">
      <c r="B30" s="14" t="s">
        <v>36</v>
      </c>
      <c r="C30" s="10">
        <v>27</v>
      </c>
      <c r="D30" s="8" t="s">
        <v>14</v>
      </c>
      <c r="E30" s="8" t="s">
        <v>44</v>
      </c>
      <c r="F30" s="8" t="s">
        <v>64</v>
      </c>
      <c r="G30" s="8" t="s">
        <v>43</v>
      </c>
      <c r="H30" s="9" t="s">
        <v>93</v>
      </c>
      <c r="I30" s="9" t="s">
        <v>146</v>
      </c>
      <c r="L30" s="9" t="s">
        <v>146</v>
      </c>
    </row>
    <row r="31" spans="2:15" x14ac:dyDescent="0.25">
      <c r="B31" s="12"/>
      <c r="C31" s="10">
        <v>28</v>
      </c>
      <c r="D31" s="8" t="s">
        <v>33</v>
      </c>
      <c r="E31" s="8" t="s">
        <v>44</v>
      </c>
      <c r="F31" s="8" t="s">
        <v>64</v>
      </c>
      <c r="G31" s="8" t="s">
        <v>43</v>
      </c>
      <c r="H31" s="9" t="s">
        <v>94</v>
      </c>
      <c r="I31" s="9" t="s">
        <v>147</v>
      </c>
      <c r="L31" s="9" t="s">
        <v>187</v>
      </c>
      <c r="M31" t="s">
        <v>149</v>
      </c>
    </row>
    <row r="32" spans="2:15" x14ac:dyDescent="0.25">
      <c r="B32" s="18" t="s">
        <v>204</v>
      </c>
      <c r="C32" s="10">
        <v>29</v>
      </c>
      <c r="D32" s="8" t="s">
        <v>16</v>
      </c>
      <c r="E32" s="8" t="s">
        <v>44</v>
      </c>
      <c r="F32" s="8" t="s">
        <v>60</v>
      </c>
      <c r="G32" s="8" t="s">
        <v>43</v>
      </c>
      <c r="H32" s="9" t="s">
        <v>95</v>
      </c>
      <c r="I32" s="9" t="s">
        <v>148</v>
      </c>
      <c r="L32" s="9" t="s">
        <v>148</v>
      </c>
    </row>
    <row r="33" spans="2:12" x14ac:dyDescent="0.25">
      <c r="B33" s="19" t="s">
        <v>205</v>
      </c>
      <c r="C33" s="10">
        <v>30</v>
      </c>
      <c r="D33" s="8" t="s">
        <v>2</v>
      </c>
      <c r="E33" s="8" t="s">
        <v>44</v>
      </c>
      <c r="F33" s="8" t="s">
        <v>96</v>
      </c>
      <c r="G33" s="8" t="s">
        <v>43</v>
      </c>
      <c r="H33" s="9" t="s">
        <v>97</v>
      </c>
      <c r="I33" s="9" t="s">
        <v>43</v>
      </c>
      <c r="L33" s="9" t="s">
        <v>43</v>
      </c>
    </row>
    <row r="34" spans="2:12" x14ac:dyDescent="0.25">
      <c r="B34" s="19" t="s">
        <v>205</v>
      </c>
      <c r="C34" s="10">
        <v>31</v>
      </c>
      <c r="D34" s="8" t="s">
        <v>3</v>
      </c>
      <c r="E34" s="8" t="s">
        <v>44</v>
      </c>
      <c r="F34" s="8" t="s">
        <v>98</v>
      </c>
      <c r="G34" s="8" t="s">
        <v>43</v>
      </c>
      <c r="H34" s="9" t="s">
        <v>99</v>
      </c>
      <c r="I34" s="9" t="s">
        <v>150</v>
      </c>
      <c r="L34" s="9" t="s">
        <v>150</v>
      </c>
    </row>
    <row r="35" spans="2:12" x14ac:dyDescent="0.25">
      <c r="B35" s="14" t="s">
        <v>36</v>
      </c>
      <c r="C35" s="10">
        <v>32</v>
      </c>
      <c r="D35" s="8" t="s">
        <v>25</v>
      </c>
      <c r="E35" s="8" t="s">
        <v>44</v>
      </c>
      <c r="F35" s="8" t="s">
        <v>100</v>
      </c>
      <c r="G35" s="8" t="s">
        <v>43</v>
      </c>
      <c r="H35" s="9" t="s">
        <v>101</v>
      </c>
      <c r="I35" s="9" t="s">
        <v>151</v>
      </c>
      <c r="L35" s="9" t="s">
        <v>151</v>
      </c>
    </row>
    <row r="36" spans="2:12" x14ac:dyDescent="0.25">
      <c r="B36" s="14" t="s">
        <v>36</v>
      </c>
      <c r="C36" s="10">
        <v>33</v>
      </c>
      <c r="D36" s="8" t="s">
        <v>4</v>
      </c>
      <c r="E36" s="8" t="s">
        <v>44</v>
      </c>
      <c r="F36" s="8" t="s">
        <v>102</v>
      </c>
      <c r="G36" s="8" t="s">
        <v>43</v>
      </c>
      <c r="H36" s="9" t="s">
        <v>103</v>
      </c>
      <c r="I36" s="9" t="s">
        <v>152</v>
      </c>
      <c r="L36" s="9" t="s">
        <v>152</v>
      </c>
    </row>
    <row r="37" spans="2:12" x14ac:dyDescent="0.25">
      <c r="B37" s="12"/>
      <c r="C37" s="10">
        <v>34</v>
      </c>
      <c r="D37" s="8" t="s">
        <v>6</v>
      </c>
      <c r="E37" s="8" t="s">
        <v>44</v>
      </c>
      <c r="F37" s="8" t="s">
        <v>102</v>
      </c>
      <c r="G37" s="8" t="s">
        <v>43</v>
      </c>
      <c r="H37" s="9" t="s">
        <v>104</v>
      </c>
      <c r="I37" s="9" t="s">
        <v>153</v>
      </c>
      <c r="L37" s="9" t="s">
        <v>153</v>
      </c>
    </row>
    <row r="38" spans="2:12" x14ac:dyDescent="0.25">
      <c r="B38" s="16"/>
      <c r="C38" s="10">
        <v>35</v>
      </c>
      <c r="D38" s="8" t="s">
        <v>88</v>
      </c>
      <c r="E38" s="8" t="s">
        <v>47</v>
      </c>
      <c r="F38" s="8" t="s">
        <v>43</v>
      </c>
      <c r="G38" s="8" t="s">
        <v>43</v>
      </c>
      <c r="H38" s="9" t="s">
        <v>43</v>
      </c>
      <c r="I38" s="9" t="s">
        <v>43</v>
      </c>
      <c r="L38" s="9" t="s">
        <v>43</v>
      </c>
    </row>
    <row r="39" spans="2:12" x14ac:dyDescent="0.25">
      <c r="B39" s="16"/>
      <c r="C39" s="10">
        <v>36</v>
      </c>
      <c r="D39" s="8" t="s">
        <v>89</v>
      </c>
      <c r="E39" s="8" t="s">
        <v>47</v>
      </c>
      <c r="F39" s="8" t="s">
        <v>43</v>
      </c>
      <c r="G39" s="8" t="s">
        <v>43</v>
      </c>
      <c r="H39" s="9" t="s">
        <v>43</v>
      </c>
      <c r="I39" s="9" t="s">
        <v>43</v>
      </c>
      <c r="L39" s="9" t="s">
        <v>43</v>
      </c>
    </row>
    <row r="40" spans="2:12" x14ac:dyDescent="0.25">
      <c r="B40" s="17" t="s">
        <v>191</v>
      </c>
      <c r="C40" s="11">
        <v>37</v>
      </c>
      <c r="D40" s="8" t="s">
        <v>105</v>
      </c>
      <c r="E40" s="8" t="s">
        <v>44</v>
      </c>
      <c r="F40" s="8" t="s">
        <v>96</v>
      </c>
      <c r="G40" s="8">
        <v>-4</v>
      </c>
      <c r="H40" s="9" t="s">
        <v>106</v>
      </c>
      <c r="I40" s="9" t="s">
        <v>43</v>
      </c>
      <c r="L40" s="9" t="s">
        <v>43</v>
      </c>
    </row>
    <row r="41" spans="2:12" x14ac:dyDescent="0.25">
      <c r="B41" s="17" t="s">
        <v>192</v>
      </c>
      <c r="C41" s="11">
        <v>38</v>
      </c>
      <c r="D41" s="8" t="s">
        <v>107</v>
      </c>
      <c r="E41" s="8" t="s">
        <v>44</v>
      </c>
      <c r="F41" s="8" t="s">
        <v>96</v>
      </c>
      <c r="G41" s="8">
        <v>-4</v>
      </c>
      <c r="H41" s="9" t="s">
        <v>108</v>
      </c>
      <c r="I41" s="9" t="s">
        <v>43</v>
      </c>
      <c r="L41" s="9" t="s">
        <v>43</v>
      </c>
    </row>
    <row r="42" spans="2:12" x14ac:dyDescent="0.25">
      <c r="B42" s="15" t="s">
        <v>34</v>
      </c>
      <c r="C42" s="11">
        <v>39</v>
      </c>
      <c r="D42" s="8" t="s">
        <v>7</v>
      </c>
      <c r="E42" s="8" t="s">
        <v>44</v>
      </c>
      <c r="F42" s="8" t="s">
        <v>96</v>
      </c>
      <c r="G42" s="8">
        <v>-4</v>
      </c>
      <c r="H42" s="9" t="s">
        <v>109</v>
      </c>
      <c r="I42" s="9" t="s">
        <v>43</v>
      </c>
      <c r="L42" s="9" t="s">
        <v>43</v>
      </c>
    </row>
    <row r="43" spans="2:12" x14ac:dyDescent="0.25">
      <c r="B43" s="15" t="s">
        <v>34</v>
      </c>
      <c r="C43" s="11">
        <v>40</v>
      </c>
      <c r="D43" s="8" t="s">
        <v>8</v>
      </c>
      <c r="E43" s="8" t="s">
        <v>44</v>
      </c>
      <c r="F43" s="8" t="s">
        <v>45</v>
      </c>
      <c r="G43" s="8">
        <v>-4</v>
      </c>
      <c r="H43" s="9" t="s">
        <v>110</v>
      </c>
      <c r="I43" s="9" t="s">
        <v>43</v>
      </c>
      <c r="L43" s="9" t="s">
        <v>43</v>
      </c>
    </row>
    <row r="44" spans="2:12" x14ac:dyDescent="0.25">
      <c r="B44" s="13" t="s">
        <v>35</v>
      </c>
      <c r="C44" s="11">
        <v>41</v>
      </c>
      <c r="D44" s="8" t="s">
        <v>29</v>
      </c>
      <c r="E44" s="8" t="s">
        <v>44</v>
      </c>
      <c r="F44" s="8" t="s">
        <v>111</v>
      </c>
      <c r="G44" s="8">
        <v>-4</v>
      </c>
      <c r="H44" s="9" t="s">
        <v>112</v>
      </c>
      <c r="I44" s="9" t="s">
        <v>154</v>
      </c>
      <c r="L44" s="9" t="s">
        <v>154</v>
      </c>
    </row>
    <row r="45" spans="2:12" x14ac:dyDescent="0.25">
      <c r="B45" s="15" t="s">
        <v>34</v>
      </c>
      <c r="C45" s="11">
        <v>42</v>
      </c>
      <c r="D45" s="8" t="s">
        <v>10</v>
      </c>
      <c r="E45" s="8" t="s">
        <v>44</v>
      </c>
      <c r="F45" s="8" t="s">
        <v>96</v>
      </c>
      <c r="G45" s="8" t="s">
        <v>43</v>
      </c>
      <c r="H45" s="9" t="s">
        <v>113</v>
      </c>
      <c r="I45" s="9" t="s">
        <v>43</v>
      </c>
      <c r="L45" s="9" t="s">
        <v>43</v>
      </c>
    </row>
    <row r="46" spans="2:12" x14ac:dyDescent="0.25">
      <c r="B46" s="11" t="s">
        <v>158</v>
      </c>
      <c r="C46" s="11">
        <v>43</v>
      </c>
      <c r="D46" s="8" t="s">
        <v>114</v>
      </c>
      <c r="E46" s="8" t="s">
        <v>44</v>
      </c>
      <c r="F46" s="8" t="s">
        <v>111</v>
      </c>
      <c r="G46" s="8" t="s">
        <v>43</v>
      </c>
      <c r="H46" s="9" t="s">
        <v>115</v>
      </c>
      <c r="I46" s="9" t="s">
        <v>155</v>
      </c>
      <c r="L46" s="9" t="s">
        <v>155</v>
      </c>
    </row>
    <row r="47" spans="2:12" x14ac:dyDescent="0.25">
      <c r="B47" s="11" t="s">
        <v>158</v>
      </c>
      <c r="C47" s="11">
        <v>44</v>
      </c>
      <c r="D47" s="8" t="s">
        <v>116</v>
      </c>
      <c r="E47" s="8" t="s">
        <v>44</v>
      </c>
      <c r="F47" s="8" t="s">
        <v>96</v>
      </c>
      <c r="G47" s="8" t="s">
        <v>43</v>
      </c>
      <c r="H47" s="9" t="s">
        <v>117</v>
      </c>
      <c r="I47" s="9" t="s">
        <v>156</v>
      </c>
      <c r="L47" s="9" t="s">
        <v>156</v>
      </c>
    </row>
    <row r="48" spans="2:12" x14ac:dyDescent="0.25">
      <c r="B48" s="17" t="s">
        <v>190</v>
      </c>
      <c r="C48" s="11">
        <v>45</v>
      </c>
      <c r="D48" s="8" t="s">
        <v>118</v>
      </c>
      <c r="E48" s="8" t="s">
        <v>44</v>
      </c>
      <c r="F48" s="8" t="s">
        <v>96</v>
      </c>
      <c r="G48" s="8">
        <v>-5</v>
      </c>
      <c r="H48" s="9" t="s">
        <v>119</v>
      </c>
      <c r="I48" s="9" t="s">
        <v>43</v>
      </c>
      <c r="L48" s="9" t="s">
        <v>43</v>
      </c>
    </row>
    <row r="49" spans="2:19" x14ac:dyDescent="0.25">
      <c r="B49" s="11" t="s">
        <v>158</v>
      </c>
      <c r="C49" s="11">
        <v>46</v>
      </c>
      <c r="D49" s="8" t="s">
        <v>120</v>
      </c>
      <c r="E49" s="8" t="s">
        <v>44</v>
      </c>
      <c r="F49" s="8" t="s">
        <v>96</v>
      </c>
      <c r="G49" s="8" t="s">
        <v>43</v>
      </c>
      <c r="H49" s="9" t="s">
        <v>121</v>
      </c>
      <c r="I49" s="9" t="s">
        <v>43</v>
      </c>
      <c r="L49" s="9" t="s">
        <v>43</v>
      </c>
    </row>
    <row r="50" spans="2:19" x14ac:dyDescent="0.25">
      <c r="B50" s="16"/>
      <c r="C50" s="11">
        <v>47</v>
      </c>
      <c r="D50" s="8" t="s">
        <v>88</v>
      </c>
      <c r="E50" s="8" t="s">
        <v>47</v>
      </c>
      <c r="F50" s="8" t="s">
        <v>43</v>
      </c>
      <c r="G50" s="8" t="s">
        <v>43</v>
      </c>
      <c r="H50" s="9" t="s">
        <v>43</v>
      </c>
      <c r="I50" s="9" t="s">
        <v>43</v>
      </c>
      <c r="L50" s="9" t="s">
        <v>43</v>
      </c>
    </row>
    <row r="51" spans="2:19" x14ac:dyDescent="0.25">
      <c r="B51" s="16"/>
      <c r="C51" s="11">
        <v>48</v>
      </c>
      <c r="D51" s="8" t="s">
        <v>89</v>
      </c>
      <c r="E51" s="8" t="s">
        <v>47</v>
      </c>
      <c r="F51" s="8" t="s">
        <v>43</v>
      </c>
      <c r="G51" s="8" t="s">
        <v>43</v>
      </c>
      <c r="H51" s="9" t="s">
        <v>43</v>
      </c>
      <c r="I51" s="9" t="s">
        <v>43</v>
      </c>
      <c r="L51" s="9" t="s">
        <v>43</v>
      </c>
    </row>
    <row r="56" spans="2:19" x14ac:dyDescent="0.25">
      <c r="L56" t="s">
        <v>194</v>
      </c>
      <c r="M56">
        <v>1</v>
      </c>
      <c r="N56">
        <v>2</v>
      </c>
    </row>
    <row r="57" spans="2:19" x14ac:dyDescent="0.25">
      <c r="L57" t="s">
        <v>195</v>
      </c>
      <c r="M57">
        <v>3</v>
      </c>
      <c r="N57">
        <v>4</v>
      </c>
      <c r="O57">
        <v>5</v>
      </c>
      <c r="P57">
        <v>11</v>
      </c>
      <c r="Q57">
        <v>12</v>
      </c>
      <c r="R57">
        <v>15</v>
      </c>
    </row>
    <row r="58" spans="2:19" x14ac:dyDescent="0.25">
      <c r="L58" t="s">
        <v>196</v>
      </c>
      <c r="M58">
        <v>3</v>
      </c>
      <c r="N58">
        <v>4</v>
      </c>
      <c r="O58">
        <v>12</v>
      </c>
      <c r="P58">
        <v>13</v>
      </c>
      <c r="Q58">
        <v>14</v>
      </c>
      <c r="R58">
        <v>15</v>
      </c>
      <c r="S58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6A00-F8AB-4AD2-8006-DF1A653A4978}">
  <dimension ref="C6:H20"/>
  <sheetViews>
    <sheetView showGridLines="0" tabSelected="1" workbookViewId="0">
      <selection activeCell="F1" sqref="F1"/>
    </sheetView>
  </sheetViews>
  <sheetFormatPr defaultRowHeight="15" x14ac:dyDescent="0.25"/>
  <cols>
    <col min="3" max="3" width="10.28515625" bestFit="1" customWidth="1"/>
    <col min="4" max="4" width="11.5703125" bestFit="1" customWidth="1"/>
    <col min="5" max="5" width="9.140625" customWidth="1"/>
  </cols>
  <sheetData>
    <row r="6" spans="3:8" x14ac:dyDescent="0.25">
      <c r="C6" s="26" t="s">
        <v>218</v>
      </c>
      <c r="D6" s="27" t="s">
        <v>217</v>
      </c>
      <c r="E6" s="27"/>
      <c r="F6" s="26"/>
      <c r="G6" s="28" t="s">
        <v>219</v>
      </c>
      <c r="H6" s="27"/>
    </row>
    <row r="7" spans="3:8" x14ac:dyDescent="0.25">
      <c r="C7" t="s">
        <v>211</v>
      </c>
      <c r="D7" s="23">
        <v>-3</v>
      </c>
      <c r="E7" s="24">
        <f>D7</f>
        <v>-3</v>
      </c>
      <c r="G7" s="23">
        <v>0</v>
      </c>
      <c r="H7" s="24">
        <f>G7</f>
        <v>0</v>
      </c>
    </row>
    <row r="8" spans="3:8" x14ac:dyDescent="0.25">
      <c r="C8" t="s">
        <v>212</v>
      </c>
      <c r="D8" s="23">
        <v>6</v>
      </c>
      <c r="E8" s="24">
        <f>D8</f>
        <v>6</v>
      </c>
      <c r="G8" s="23">
        <v>5</v>
      </c>
      <c r="H8" s="24">
        <f>G8</f>
        <v>5</v>
      </c>
    </row>
    <row r="9" spans="3:8" x14ac:dyDescent="0.25">
      <c r="C9" t="s">
        <v>209</v>
      </c>
      <c r="D9" s="22">
        <v>102413.60973314675</v>
      </c>
      <c r="E9" s="22">
        <v>100000</v>
      </c>
      <c r="G9" s="22">
        <v>100000</v>
      </c>
      <c r="H9" s="22">
        <v>100000</v>
      </c>
    </row>
    <row r="10" spans="3:8" x14ac:dyDescent="0.25">
      <c r="C10" t="s">
        <v>206</v>
      </c>
      <c r="D10" s="22">
        <v>33000</v>
      </c>
      <c r="E10" s="25">
        <f>D10</f>
        <v>33000</v>
      </c>
      <c r="G10" s="22">
        <v>57999.95336225965</v>
      </c>
      <c r="H10" s="22">
        <v>56000</v>
      </c>
    </row>
    <row r="11" spans="3:8" x14ac:dyDescent="0.25">
      <c r="C11" t="s">
        <v>208</v>
      </c>
      <c r="D11" s="22">
        <v>170689.46344817404</v>
      </c>
      <c r="E11" s="22">
        <v>169000</v>
      </c>
      <c r="G11" s="22">
        <v>199999.68545147291</v>
      </c>
      <c r="H11" s="22">
        <v>199999.68545147291</v>
      </c>
    </row>
    <row r="12" spans="3:8" x14ac:dyDescent="0.25">
      <c r="C12" t="s">
        <v>207</v>
      </c>
      <c r="D12" s="21">
        <v>-10</v>
      </c>
      <c r="E12" s="21">
        <v>-10</v>
      </c>
      <c r="G12" s="21">
        <v>-10</v>
      </c>
      <c r="H12" s="21">
        <v>-10</v>
      </c>
    </row>
    <row r="13" spans="3:8" x14ac:dyDescent="0.25">
      <c r="C13" t="s">
        <v>213</v>
      </c>
      <c r="D13" s="20">
        <f>D7/D9</f>
        <v>-2.9292981741556885E-5</v>
      </c>
      <c r="E13" s="20">
        <f>E7/E9</f>
        <v>-3.0000000000000001E-5</v>
      </c>
      <c r="G13" s="20">
        <f>G7/G9</f>
        <v>0</v>
      </c>
      <c r="H13" s="20">
        <f>H7/H9</f>
        <v>0</v>
      </c>
    </row>
    <row r="14" spans="3:8" x14ac:dyDescent="0.25">
      <c r="C14" t="s">
        <v>214</v>
      </c>
      <c r="D14" s="20">
        <f>D8/D9</f>
        <v>5.8585963483113769E-5</v>
      </c>
      <c r="E14" s="20">
        <f>E8/E9</f>
        <v>6.0000000000000002E-5</v>
      </c>
      <c r="G14" s="20">
        <f>G8/G9</f>
        <v>5.0000000000000002E-5</v>
      </c>
      <c r="H14" s="20">
        <f>H8/H9</f>
        <v>5.0000000000000002E-5</v>
      </c>
    </row>
    <row r="15" spans="3:8" x14ac:dyDescent="0.25">
      <c r="C15" t="s">
        <v>210</v>
      </c>
      <c r="D15" s="20">
        <f>D12/D11</f>
        <v>-5.85859243914975E-5</v>
      </c>
      <c r="E15" s="20">
        <f>E12/E11</f>
        <v>-5.9171597633136094E-5</v>
      </c>
      <c r="G15" s="20">
        <f>G12/G11</f>
        <v>-5.0000078637255449E-5</v>
      </c>
      <c r="H15" s="20">
        <f>H12/H11</f>
        <v>-5.0000078637255449E-5</v>
      </c>
    </row>
    <row r="16" spans="3:8" x14ac:dyDescent="0.25">
      <c r="C16" t="s">
        <v>215</v>
      </c>
      <c r="D16" s="20">
        <f>-(D13+D15)</f>
        <v>8.7878906133054388E-5</v>
      </c>
      <c r="E16" s="20">
        <f>-(E13+E15)</f>
        <v>8.9171597633136098E-5</v>
      </c>
      <c r="G16" s="20">
        <f>-(G13+G15)</f>
        <v>5.0000078637255449E-5</v>
      </c>
      <c r="H16" s="20">
        <f>-(H13+H15)</f>
        <v>5.0000078637255449E-5</v>
      </c>
    </row>
    <row r="17" spans="3:8" x14ac:dyDescent="0.25">
      <c r="C17" t="s">
        <v>216</v>
      </c>
      <c r="D17" s="20">
        <f>-(D14+D15)</f>
        <v>-3.9091616269438904E-11</v>
      </c>
      <c r="E17" s="20">
        <f>-(E14+E15)</f>
        <v>-8.2840236686390742E-7</v>
      </c>
      <c r="G17" s="20">
        <f>-(G14+G15)</f>
        <v>7.8637255446201409E-11</v>
      </c>
      <c r="H17" s="20">
        <f>-(H14+H15)</f>
        <v>7.8637255446201409E-11</v>
      </c>
    </row>
    <row r="18" spans="3:8" x14ac:dyDescent="0.25">
      <c r="C18" t="s">
        <v>211</v>
      </c>
      <c r="D18" s="21">
        <f>D16*D10</f>
        <v>2.9000039023907949</v>
      </c>
      <c r="E18" s="21">
        <f>E16*E10</f>
        <v>2.9426627218934911</v>
      </c>
      <c r="G18" s="21">
        <f>G16*G10</f>
        <v>2.9000022290701311</v>
      </c>
      <c r="H18" s="21">
        <f>H16*H10</f>
        <v>2.8000044036863052</v>
      </c>
    </row>
    <row r="19" spans="3:8" x14ac:dyDescent="0.25">
      <c r="C19" t="s">
        <v>212</v>
      </c>
      <c r="D19" s="21">
        <f>D17*D10</f>
        <v>-1.2900233368914838E-6</v>
      </c>
      <c r="E19" s="21">
        <f>E17*E10</f>
        <v>-2.7337278106508944E-2</v>
      </c>
      <c r="G19" s="21">
        <f>G17*G10</f>
        <v>4.5609571484157805E-6</v>
      </c>
      <c r="H19" s="21">
        <f>H17*H10</f>
        <v>4.4036863049872789E-6</v>
      </c>
    </row>
    <row r="20" spans="3:8" x14ac:dyDescent="0.25">
      <c r="D20" s="20">
        <f>(D18-2.9)^2+D19^2</f>
        <v>1.689281412625095E-11</v>
      </c>
      <c r="E20" s="20">
        <f>(E18-2.9)^2+E19^2</f>
        <v>2.5674346136339852E-3</v>
      </c>
      <c r="G20" s="20">
        <f>(G18-2.9)^2+G19^2</f>
        <v>2.5771083759240544E-11</v>
      </c>
      <c r="H20" s="20">
        <f>(H18-2.9)^2+H19^2</f>
        <v>9.9991193015238466E-3</v>
      </c>
    </row>
  </sheetData>
  <mergeCells count="2">
    <mergeCell ref="D6:E6"/>
    <mergeCell ref="G6:H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2019-10-19T15:13:16Z</dcterms:created>
  <dcterms:modified xsi:type="dcterms:W3CDTF">2019-10-20T09:35:04Z</dcterms:modified>
</cp:coreProperties>
</file>