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VD" sheetId="1" r:id="rId4"/>
  </sheets>
  <definedNames/>
  <calcPr/>
  <extLst>
    <ext uri="GoogleSheetsCustomDataVersion1">
      <go:sheetsCustomData xmlns:go="http://customooxmlschemas.google.com/" r:id="rId5" roundtripDataSignature="AMtx7mi7gyca33x27BmZa368vlP1TkYNzg=="/>
    </ext>
  </extLst>
</workbook>
</file>

<file path=xl/sharedStrings.xml><?xml version="1.0" encoding="utf-8"?>
<sst xmlns="http://schemas.openxmlformats.org/spreadsheetml/2006/main" count="3455" uniqueCount="1813">
  <si>
    <t>No.</t>
  </si>
  <si>
    <t>Titre</t>
  </si>
  <si>
    <t>Digital</t>
  </si>
  <si>
    <t>Date d'achat</t>
  </si>
  <si>
    <t>Magasin</t>
  </si>
  <si>
    <t>Prix HT</t>
  </si>
  <si>
    <t>Prix TTC</t>
  </si>
  <si>
    <t>Note</t>
  </si>
  <si>
    <t>Contact</t>
  </si>
  <si>
    <t>Archambault, Laval</t>
  </si>
  <si>
    <t>Dark City</t>
  </si>
  <si>
    <t>Aventure, Laval</t>
  </si>
  <si>
    <t>Road Warrior</t>
  </si>
  <si>
    <t>MusicWorld, Carr. du Nord</t>
  </si>
  <si>
    <t>The Right Stuff</t>
  </si>
  <si>
    <t>Forbidden Planet</t>
  </si>
  <si>
    <t>Brazil</t>
  </si>
  <si>
    <t>The Fifth Element</t>
  </si>
  <si>
    <t>Gattaca</t>
  </si>
  <si>
    <t>HMV, Carrefour Laval</t>
  </si>
  <si>
    <t>Screamers</t>
  </si>
  <si>
    <t>Mad Max</t>
  </si>
  <si>
    <t>Mad Max; Beyond Thunderdome</t>
  </si>
  <si>
    <t>Gratuit à l'achat des 3 précédents</t>
  </si>
  <si>
    <t>James Bond 007: Tomorrow Never Dies</t>
  </si>
  <si>
    <t>Club Price, Laval</t>
  </si>
  <si>
    <t>Predator</t>
  </si>
  <si>
    <t>Star Trek; First Contact</t>
  </si>
  <si>
    <t>Cadeau de Noël 1998 de Paule</t>
  </si>
  <si>
    <t>Amadeus</t>
  </si>
  <si>
    <t>? Approx.</t>
  </si>
  <si>
    <t>Cadeau d'anniversaire (43 ans) de Paule</t>
  </si>
  <si>
    <t>2010; The Year We Make Contact</t>
  </si>
  <si>
    <t>Cadeau d'anniversaire (44 ans) de maman</t>
  </si>
  <si>
    <t>The Hunt for Red October</t>
  </si>
  <si>
    <t>Le violon rouge</t>
  </si>
  <si>
    <t>19-22</t>
  </si>
  <si>
    <t>Lethal Weapon - The Complete Series (4)</t>
  </si>
  <si>
    <t>Club Price, Saint-Jérôme</t>
  </si>
  <si>
    <t>• Lethal Weapon</t>
  </si>
  <si>
    <t>• Lethal Weapon 2</t>
  </si>
  <si>
    <t>• Lethal Weapon 3</t>
  </si>
  <si>
    <t>• Lethal Weapon 4</t>
  </si>
  <si>
    <t>23-27</t>
  </si>
  <si>
    <t>The Alien Legacy, 20th Anniversary Edition (5)</t>
  </si>
  <si>
    <t>• Alien</t>
  </si>
  <si>
    <t>• Aliens</t>
  </si>
  <si>
    <t>• Alien 3</t>
  </si>
  <si>
    <t>• Alien Resurrection</t>
  </si>
  <si>
    <t>• The Alien Legacy</t>
  </si>
  <si>
    <t>Titanic</t>
  </si>
  <si>
    <t>Wal-Mart, Lawton</t>
  </si>
  <si>
    <t>Matrix</t>
  </si>
  <si>
    <t>Thin Red Line</t>
  </si>
  <si>
    <t>Pink Floyd The Wall</t>
  </si>
  <si>
    <t>Saving Private Ryan</t>
  </si>
  <si>
    <t>Life is Beautiful</t>
  </si>
  <si>
    <t>The Abyss Special Edition (2)</t>
  </si>
  <si>
    <t>The Sixth Sense</t>
  </si>
  <si>
    <t>James Bond 007: The World Is Not Enough</t>
  </si>
  <si>
    <t>Cadeau de la Fête des Pères de Dominique</t>
  </si>
  <si>
    <t>37-41</t>
  </si>
  <si>
    <t>NASA 25 Years; Triumph and Tragedies (5)</t>
  </si>
  <si>
    <t>Cadeau d'anniversaire (45 ans) de Marie-France</t>
  </si>
  <si>
    <t>42-48</t>
  </si>
  <si>
    <t>Stanley Kubrick Collection (7)</t>
  </si>
  <si>
    <t>Cadeau d'anniversaire (45 ans) de Dominique</t>
  </si>
  <si>
    <t>• Full Metal Jacket</t>
  </si>
  <si>
    <t>• The Shining</t>
  </si>
  <si>
    <t>• Barry Lyndon</t>
  </si>
  <si>
    <t>• A Clockwork Orange</t>
  </si>
  <si>
    <t>• 2001: A Space Odyssey</t>
  </si>
  <si>
    <t>• Dr. Strangelove</t>
  </si>
  <si>
    <t>• Lolita</t>
  </si>
  <si>
    <t>Men In Black, Collector's Series</t>
  </si>
  <si>
    <t>The Big Blue</t>
  </si>
  <si>
    <t>Jurassic Park, Collector's Edition</t>
  </si>
  <si>
    <t>The Lost World, Collector's Edition</t>
  </si>
  <si>
    <t>Léon The Professional, Uncut International Version00/10/14</t>
  </si>
  <si>
    <t>American Beauty</t>
  </si>
  <si>
    <t>Costco, Laval</t>
  </si>
  <si>
    <t>U-571</t>
  </si>
  <si>
    <t>Platoon</t>
  </si>
  <si>
    <t>Future Shop, Saint-Jérôme</t>
  </si>
  <si>
    <t>Fight Club (2)</t>
  </si>
  <si>
    <t>La Femme Nikita</t>
  </si>
  <si>
    <t>59-63</t>
  </si>
  <si>
    <t>Bruce Lee (5)</t>
  </si>
  <si>
    <t>Costco, Saint-Jérôme</t>
  </si>
  <si>
    <t>• Fists of Fury</t>
  </si>
  <si>
    <t>• The Chinese Connection</t>
  </si>
  <si>
    <t>• Return of the Dragon</t>
  </si>
  <si>
    <t>• Game of Death</t>
  </si>
  <si>
    <t>• Bruce Lee The Legend</t>
  </si>
  <si>
    <t>Gladiator</t>
  </si>
  <si>
    <t>Cadeau de Noël 2000 de Paule</t>
  </si>
  <si>
    <t>The Rock</t>
  </si>
  <si>
    <t>Cadeau de Noël 2000 de maman</t>
  </si>
  <si>
    <t>A Fistful of Dollars</t>
  </si>
  <si>
    <t>2 titres pour $29.99</t>
  </si>
  <si>
    <t>The Good, The Bad and the Ugly</t>
  </si>
  <si>
    <t>The Cell</t>
  </si>
  <si>
    <t>Bullitt</t>
  </si>
  <si>
    <t>One Flew Over The Cuckoo's Nest</t>
  </si>
  <si>
    <t>The Graduate, Special Edition</t>
  </si>
  <si>
    <t>Deliverance</t>
  </si>
  <si>
    <t>Sphere, Special Edition</t>
  </si>
  <si>
    <t>The Exorcist, The Version You've Never Seen</t>
  </si>
  <si>
    <t>Top Gun</t>
  </si>
  <si>
    <t>The Great Escape</t>
  </si>
  <si>
    <t>MusicWorld, Saint-Jérôme</t>
  </si>
  <si>
    <t>Das Boot, The Director's Cut</t>
  </si>
  <si>
    <t>Lawrence of Arabia (2)</t>
  </si>
  <si>
    <t>Close Encounters of the Third Kind, Collector's Edit.</t>
  </si>
  <si>
    <t>City Slickers, Temporary Classics</t>
  </si>
  <si>
    <t>Crouching Tiger, Hidden Dragon</t>
  </si>
  <si>
    <t>For a Few Dollars More</t>
  </si>
  <si>
    <t>HMV Laval</t>
  </si>
  <si>
    <t>De Dominique pour la Fête des Pères</t>
  </si>
  <si>
    <t>Charlie's Angels, Special Edition</t>
  </si>
  <si>
    <t>Costco</t>
  </si>
  <si>
    <t>De MF et Paule pour mon anniversaire</t>
  </si>
  <si>
    <t>Traffic</t>
  </si>
  <si>
    <t>The 6th Day</t>
  </si>
  <si>
    <t>Chinatown</t>
  </si>
  <si>
    <t>De maman pour mon anniversaire</t>
  </si>
  <si>
    <t>Jaws, Anniversary Collector's Edition</t>
  </si>
  <si>
    <t>Rambo First Blood</t>
  </si>
  <si>
    <t>Rambo First Blood II</t>
  </si>
  <si>
    <t>Rambo III</t>
  </si>
  <si>
    <t>91-96</t>
  </si>
  <si>
    <t>The Prisoner</t>
  </si>
  <si>
    <t>• Volume 1</t>
  </si>
  <si>
    <t>• Volume 2</t>
  </si>
  <si>
    <t>• Volume 3</t>
  </si>
  <si>
    <t>• Volume 4</t>
  </si>
  <si>
    <t>• Volume 5</t>
  </si>
  <si>
    <t>Future Shop, Marché Central</t>
  </si>
  <si>
    <t>• Volume 6</t>
  </si>
  <si>
    <t>• Volume 7</t>
  </si>
  <si>
    <t>• Volume 8</t>
  </si>
  <si>
    <t>• Volume 9</t>
  </si>
  <si>
    <t>www.futureshop.ca</t>
  </si>
  <si>
    <t>• Volume 10</t>
  </si>
  <si>
    <t>Raging Bull</t>
  </si>
  <si>
    <t>The Magnificent Seven</t>
  </si>
  <si>
    <t>Chocolat, Collector's Series</t>
  </si>
  <si>
    <t>Walt Disney Platinum Edition: Blanche Neige (2)</t>
  </si>
  <si>
    <t>Cadeau de Claude et Domi à Anmin</t>
  </si>
  <si>
    <t>Le voleur et le cordonnier</t>
  </si>
  <si>
    <t>Céréales Kellogg</t>
  </si>
  <si>
    <t>Babar</t>
  </si>
  <si>
    <t>Tobby</t>
  </si>
  <si>
    <t>Tobby 2</t>
  </si>
  <si>
    <t>107-110</t>
  </si>
  <si>
    <t>The Godfather</t>
  </si>
  <si>
    <t>De Dominique pour mon anniversaire</t>
  </si>
  <si>
    <t>• The Godfather</t>
  </si>
  <si>
    <t>• The Godfather Part II (2)</t>
  </si>
  <si>
    <t>• The Godfather Part III</t>
  </si>
  <si>
    <t>• The Godfather Bonus Materials</t>
  </si>
  <si>
    <t>Taxi</t>
  </si>
  <si>
    <t>Citizen Kane (2)</t>
  </si>
  <si>
    <t>Costco, Marché Central</t>
  </si>
  <si>
    <t>Star Wars I: The Phantom Menace (2)</t>
  </si>
  <si>
    <t>Basic Instinct</t>
  </si>
  <si>
    <t>Thirteen Days</t>
  </si>
  <si>
    <t>The Silence of the Lambs, Special Edition</t>
  </si>
  <si>
    <t>The Terminator, Special Edition</t>
  </si>
  <si>
    <t>Final Fantasy; The Spirits Within (2)</t>
  </si>
  <si>
    <t>Shrek Special Edition (2)</t>
  </si>
  <si>
    <t>Cadeau du Père Noël à Anmin</t>
  </si>
  <si>
    <t>Blade Runner; The Director's Cut</t>
  </si>
  <si>
    <t>Cadeau de Noël 2001 de maman à Claude</t>
  </si>
  <si>
    <t>Empire of the Sun</t>
  </si>
  <si>
    <t>Cadeau de Noël 2001 de Paule à Claude</t>
  </si>
  <si>
    <t>Spartacus</t>
  </si>
  <si>
    <t>Paquet de 2 DVD</t>
  </si>
  <si>
    <t>The Deer Hunter</t>
  </si>
  <si>
    <t>126-127</t>
  </si>
  <si>
    <t>French Connection</t>
  </si>
  <si>
    <t>• The French Connection (2)</t>
  </si>
  <si>
    <t>• The French Connection II</t>
  </si>
  <si>
    <t>Terminator T2 - Judgment Day, The Ultimate Edition</t>
  </si>
  <si>
    <t>The Game</t>
  </si>
  <si>
    <t>Maxi, Saint-Laurent (?)</t>
  </si>
  <si>
    <t>Le Fabuleux Destin d'Amélie Poulain</t>
  </si>
  <si>
    <t>Harry Potter à l'école des sorciers (2)</t>
  </si>
  <si>
    <t>The Thing; Collector's Edition</t>
  </si>
  <si>
    <t>Maxi, Saint-Laurent</t>
  </si>
  <si>
    <t>A Beautiful Mind; 2-Disc Awards Edition</t>
  </si>
  <si>
    <t>Cyrano de Bergerac; version restaurée</t>
  </si>
  <si>
    <t>The Others; Collector's Series</t>
  </si>
  <si>
    <t>Blue Velvet; Special Edition</t>
  </si>
  <si>
    <t>Le dîner de cons</t>
  </si>
  <si>
    <t>Maxi, Saint-Jérôme</t>
  </si>
  <si>
    <t>Cadeau d'anniversaire de maman à Claude</t>
  </si>
  <si>
    <t>Rashomon; The Criterion Collection</t>
  </si>
  <si>
    <t>La Boîte Noire (?)</t>
  </si>
  <si>
    <t>K-Pax; Collector's Edition</t>
  </si>
  <si>
    <t>Cadeau d'anniversaire de Marie-France à Claude</t>
  </si>
  <si>
    <t>Crimson Tide</t>
  </si>
  <si>
    <t>Maxi, Saint-Jérôme (?)</t>
  </si>
  <si>
    <t>Apocalypse Now Redux</t>
  </si>
  <si>
    <t>Cadeau d'anniversaire de Paule à Claude</t>
  </si>
  <si>
    <t>Ben-Hur</t>
  </si>
  <si>
    <t>The Bridge on the River Kwai</t>
  </si>
  <si>
    <t>Natural Born Killers; Director's Cut</t>
  </si>
  <si>
    <t>Not One Less</t>
  </si>
  <si>
    <t>Tora! Tora! Tora!</t>
  </si>
  <si>
    <t>Kundun</t>
  </si>
  <si>
    <t>Fatal Attraction; Special Collector's Edition</t>
  </si>
  <si>
    <t>Heat</t>
  </si>
  <si>
    <t>The Lord of the Rings (WS) (2)</t>
  </si>
  <si>
    <t>Ran</t>
  </si>
  <si>
    <t>Last Emperor</t>
  </si>
  <si>
    <t>Diva</t>
  </si>
  <si>
    <t>Monsters, Inc.</t>
  </si>
  <si>
    <t>YiYi</t>
  </si>
  <si>
    <t>The Road Home</t>
  </si>
  <si>
    <t>La Belle et la Bête - Edition Spéciale (2)</t>
  </si>
  <si>
    <t>Le Pacte des Loups</t>
  </si>
  <si>
    <t>Taxi Driver - Collector's Edition</t>
  </si>
  <si>
    <t>La mystérieuse Mademoiselle C</t>
  </si>
  <si>
    <t>Star Wars II; Attack of the Clones</t>
  </si>
  <si>
    <t>162-163</t>
  </si>
  <si>
    <t>The Mummy Collection</t>
  </si>
  <si>
    <t>• The Mummy</t>
  </si>
  <si>
    <t>• The Mummy Returns</t>
  </si>
  <si>
    <t>Dune Special Edition - Director's Cut (3)</t>
  </si>
  <si>
    <t>Astérix et Obélix; mission Cléopâtre</t>
  </si>
  <si>
    <t>Lilo et Stitch</t>
  </si>
  <si>
    <t>Cadeau du Père Noël à Shao</t>
  </si>
  <si>
    <t>L'ère de Glace</t>
  </si>
  <si>
    <t>Cadeau du Père Noël à Meili</t>
  </si>
  <si>
    <t>Outer Limits - Original Series Season 1 (4)</t>
  </si>
  <si>
    <t>Cadeau de Noël 2002 de maman à Claude</t>
  </si>
  <si>
    <t>169-172</t>
  </si>
  <si>
    <t>Akira Kurosawa 4 Samourai Classics</t>
  </si>
  <si>
    <t>• The Seven Samourai</t>
  </si>
  <si>
    <t>• The Hidden Fortress</t>
  </si>
  <si>
    <t>• Sanjuro</t>
  </si>
  <si>
    <t>• Yojimbo</t>
  </si>
  <si>
    <t>The Twilight Zone - Volume 1</t>
  </si>
  <si>
    <t>TBD</t>
  </si>
  <si>
    <t>The Twilight Zone - Volume 2</t>
  </si>
  <si>
    <t>Minority Report (2)</t>
  </si>
  <si>
    <t>K-19</t>
  </si>
  <si>
    <t>176-178</t>
  </si>
  <si>
    <t>Back to the Future Trilogy</t>
  </si>
  <si>
    <t>• Back to the Future</t>
  </si>
  <si>
    <t>• Back to the Future Part II</t>
  </si>
  <si>
    <t>• Back to the Future Part III</t>
  </si>
  <si>
    <t>Signs</t>
  </si>
  <si>
    <t>Unbreakable (2)</t>
  </si>
  <si>
    <t>Atarnajuat (2)</t>
  </si>
  <si>
    <t>Mulholland Dr</t>
  </si>
  <si>
    <t>183-191</t>
  </si>
  <si>
    <t>The Twilight Zone Collection - 1</t>
  </si>
  <si>
    <t>HMV, Laval</t>
  </si>
  <si>
    <t>The Bourne Identity - Collector's Edition</t>
  </si>
  <si>
    <t>Quatre saisons dans la vie de Ludovic</t>
  </si>
  <si>
    <t>194-202</t>
  </si>
  <si>
    <t>The Twilight Zone Collection - 4</t>
  </si>
  <si>
    <t>• Volume 28</t>
  </si>
  <si>
    <t>• Volume 29</t>
  </si>
  <si>
    <t>• Volume 30</t>
  </si>
  <si>
    <t>• Volume 31</t>
  </si>
  <si>
    <t>• Volume 32</t>
  </si>
  <si>
    <t>• Volume 33</t>
  </si>
  <si>
    <t>• Volume 34</t>
  </si>
  <si>
    <t>• Volume 35</t>
  </si>
  <si>
    <t>• Volume 36</t>
  </si>
  <si>
    <t>203-211</t>
  </si>
  <si>
    <t>The Twilight Zone Collection - 2</t>
  </si>
  <si>
    <t>• Volume 11</t>
  </si>
  <si>
    <t>• Volume 12</t>
  </si>
  <si>
    <t>• Volume 13</t>
  </si>
  <si>
    <t>• Volume 14</t>
  </si>
  <si>
    <t>• Volume 15</t>
  </si>
  <si>
    <t>• Volume 16</t>
  </si>
  <si>
    <t>• Volume 17</t>
  </si>
  <si>
    <t>• Volume 18</t>
  </si>
  <si>
    <t>The Dish</t>
  </si>
  <si>
    <t>mars 2003</t>
  </si>
  <si>
    <t>De Paule à Claude pour aide reçue</t>
  </si>
  <si>
    <t>Harry Potter et la Chambre des Secrets (2)</t>
  </si>
  <si>
    <t>Quest for Fire</t>
  </si>
  <si>
    <t>Apollo 13; Collector's Edition (WS)</t>
  </si>
  <si>
    <t>12 Monkeys; Collector's Edition (WS)</t>
  </si>
  <si>
    <t>Tomb Raider; Special Collector's Edition (WS)</t>
  </si>
  <si>
    <t>Die Another Day</t>
  </si>
  <si>
    <t>La Mission; Special Edition (2)</t>
  </si>
  <si>
    <t>Il était une fois en Amérique; Special Edition (2)</t>
  </si>
  <si>
    <t>Mars Attacks!</t>
  </si>
  <si>
    <t>Zellers, Saint-Jérôme</t>
  </si>
  <si>
    <t>222-230</t>
  </si>
  <si>
    <t>The Twilight Zone Collection - 3</t>
  </si>
  <si>
    <t>• Volume 19</t>
  </si>
  <si>
    <t>• Volume 20</t>
  </si>
  <si>
    <t>• Volume 21</t>
  </si>
  <si>
    <t>• Volume 22</t>
  </si>
  <si>
    <t>• Volume 23</t>
  </si>
  <si>
    <t>• Volume 24</t>
  </si>
  <si>
    <t>• Volume 25</t>
  </si>
  <si>
    <t>• Volume 26</t>
  </si>
  <si>
    <t>• Volume 27</t>
  </si>
  <si>
    <t>Scent of a Woman (WS)</t>
  </si>
  <si>
    <t>De Paule pour mon anniversaire</t>
  </si>
  <si>
    <t>Casablanca</t>
  </si>
  <si>
    <t>Le peuple migrateur</t>
  </si>
  <si>
    <t>Animatrix</t>
  </si>
  <si>
    <t>Costco, Saint-Jérôme (?)</t>
  </si>
  <si>
    <t>De Alex et M.-A. pour mon anniversaire</t>
  </si>
  <si>
    <t>Solaris</t>
  </si>
  <si>
    <t>The Day the Earth Stood Still</t>
  </si>
  <si>
    <t>American Graffiti</t>
  </si>
  <si>
    <t>Ferris Bueller's Day Off</t>
  </si>
  <si>
    <t>Total Recall</t>
  </si>
  <si>
    <t>240-248</t>
  </si>
  <si>
    <t>The Twilight Zone Collection - 5</t>
  </si>
  <si>
    <t>• Volume 37</t>
  </si>
  <si>
    <t>• Volume 38</t>
  </si>
  <si>
    <t>• Volume 39</t>
  </si>
  <si>
    <t>• Volume 40</t>
  </si>
  <si>
    <t>• Volume 41</t>
  </si>
  <si>
    <t>• Volume 42</t>
  </si>
  <si>
    <t>• Volume 43</t>
  </si>
  <si>
    <t>• Treasures of the Twilight Zone</t>
  </si>
  <si>
    <t>• More Treasures of the Twilight Zone</t>
  </si>
  <si>
    <t>Microcosmos - le peuple de l'herbe</t>
  </si>
  <si>
    <t>Balzac et la petite tailleuse chinoise</t>
  </si>
  <si>
    <t>West Side Story - Special Edition - Collector's Set</t>
  </si>
  <si>
    <t>The Lord of the Rings - The Two Towers (WS) (2)</t>
  </si>
  <si>
    <t>L'expérience</t>
  </si>
  <si>
    <t>Gangs of New York (WS) (2)</t>
  </si>
  <si>
    <t xml:space="preserve">Chicago (WS) </t>
  </si>
  <si>
    <t>Outer Limits - Original Series Season 2 (3)</t>
  </si>
  <si>
    <t>Métro Vidéo</t>
  </si>
  <si>
    <t>Lorie</t>
  </si>
  <si>
    <t>Des Bouissou à Anmin pour son anniversaire</t>
  </si>
  <si>
    <t>Matrix Reloaded (WS) (2)</t>
  </si>
  <si>
    <t>259-262</t>
  </si>
  <si>
    <t>The Adventures of Indiana Jones (WS)</t>
  </si>
  <si>
    <t>• Raiders of the Lost Ark</t>
  </si>
  <si>
    <t>• The Temple of Doom</t>
  </si>
  <si>
    <t>• The Last Crusade</t>
  </si>
  <si>
    <t>• Bonus Material</t>
  </si>
  <si>
    <t>Finding Nemo (WS) (2)</t>
  </si>
  <si>
    <t>A Shao à cause de ses boucles d'oreilles</t>
  </si>
  <si>
    <t>Terminator 3 Rise of the Machines (WS) (2)</t>
  </si>
  <si>
    <t>Tomb Raider The Cradle of Life, Special Collector's Edition (WS) (2)</t>
  </si>
  <si>
    <t>Looney Tunes, Collection Or (4)</t>
  </si>
  <si>
    <t>Cadeau du Père Noël aux trois filles</t>
  </si>
  <si>
    <t>Metropolis, Restored Authorized Edition</t>
  </si>
  <si>
    <t>Boîte Noire, Montréal</t>
  </si>
  <si>
    <t>Cadeau de Noël 2003 de maman à Claude</t>
  </si>
  <si>
    <t>Bagdad Café</t>
  </si>
  <si>
    <t>Boîte Noire, Montréal ?Approx.</t>
  </si>
  <si>
    <t>Buena Vista Social Club</t>
  </si>
  <si>
    <t>Dreams</t>
  </si>
  <si>
    <t>Hiroshima Mon Amour, Criterion Collection</t>
  </si>
  <si>
    <t>Millennium Actress</t>
  </si>
  <si>
    <t>Fahrenheit 451</t>
  </si>
  <si>
    <t>Once Upon a Time in the West - Special Collector's Edition (WS) (2)</t>
  </si>
  <si>
    <t>Beverly Hills Cop, Special Collector's Edition (WS)</t>
  </si>
  <si>
    <t>Sleepy Hollow, Widescreen Edition</t>
  </si>
  <si>
    <t>Escape from New York, Special Edition (2)</t>
  </si>
  <si>
    <t>Robocop</t>
  </si>
  <si>
    <t>Wal-Mart, Centre Laval</t>
  </si>
  <si>
    <t>Le Roi Lion 1½</t>
  </si>
  <si>
    <t>A Fish Called Wanda</t>
  </si>
  <si>
    <t>Matrix Revolutions (WS) (2)</t>
  </si>
  <si>
    <t>Pirates of the Caribbean - The Curse of Black Pearl, Collector's Edition (WS) (2)</t>
  </si>
  <si>
    <t>Le show du Refuge … depuis le début</t>
  </si>
  <si>
    <t>Kill Bill Volume 1 (WS)</t>
  </si>
  <si>
    <t>Soylent Green (WS)</t>
  </si>
  <si>
    <t>Master and Commander - The Far Side of the World (WS)</t>
  </si>
  <si>
    <t>The Last Samourai (WS) (2)</t>
  </si>
  <si>
    <t>Gaz bar Blues (WS)</t>
  </si>
  <si>
    <t>Silent Running (WS)</t>
  </si>
  <si>
    <t>Good Will Hunting (WS)</t>
  </si>
  <si>
    <t>American History X (WS)</t>
  </si>
  <si>
    <t>The Lord of the Rings - The Return of the King (WS) (2)</t>
  </si>
  <si>
    <t>Time Bandits - Criterion Collection</t>
  </si>
  <si>
    <t>Solaris - Criterion Collection (2)</t>
  </si>
  <si>
    <t>Midnight Cowboy</t>
  </si>
  <si>
    <t>Costco, Saint-Jérôme ?Approx.</t>
  </si>
  <si>
    <t>Dead Poets Society (WS)</t>
  </si>
  <si>
    <t>De M.-F. et Serge pour mon anniversaire</t>
  </si>
  <si>
    <t>Sex, lies, and videotape</t>
  </si>
  <si>
    <t>All the President's Men</t>
  </si>
  <si>
    <t>City of God</t>
  </si>
  <si>
    <t>La grande séduction</t>
  </si>
  <si>
    <t>21 Grams</t>
  </si>
  <si>
    <t>Reservoir Dogs - Special Edition (2)</t>
  </si>
  <si>
    <t>Battle of Britain</t>
  </si>
  <si>
    <t>Vertigo - Collector's Edition (WS)</t>
  </si>
  <si>
    <t>Ronin</t>
  </si>
  <si>
    <t>A Room with a View - Special Edition (2)</t>
  </si>
  <si>
    <t>The Grapes of Wrath - Studio Classics</t>
  </si>
  <si>
    <t>Airplane (WS)</t>
  </si>
  <si>
    <t>Marathon Man (WS)</t>
  </si>
  <si>
    <t>Catch-22 (WS)</t>
  </si>
  <si>
    <t>Goodfellas - Special Edition (WS) (2)</t>
  </si>
  <si>
    <t>Midnight Express - 20th Anniversary Edition (FS&amp;WS)</t>
  </si>
  <si>
    <t>314-317</t>
  </si>
  <si>
    <t>Star Wars Trilogy (WS)</t>
  </si>
  <si>
    <t>• Star Wars IV - A New Hope</t>
  </si>
  <si>
    <t>• Star Wars V - The Empire Strikes Back</t>
  </si>
  <si>
    <t>• Star Wars VI - Return of the Jedi</t>
  </si>
  <si>
    <t>• Star Wars Trilogy - Bonus Material</t>
  </si>
  <si>
    <t>Psycho - Collector's Edition (WS)</t>
  </si>
  <si>
    <t>THX 1138 - Director's Cut (WS) (2)</t>
  </si>
  <si>
    <t>Duel - Collector's Edition (FS)</t>
  </si>
  <si>
    <t>Spirited Away (WS) (2)</t>
  </si>
  <si>
    <t>Commandé 04-10-02</t>
  </si>
  <si>
    <t>Ella Enchanted (FS)</t>
  </si>
  <si>
    <t>Cadeau d'anniversaire de papa &amp; maman à Shao</t>
  </si>
  <si>
    <t>Freaky Friday (FS)</t>
  </si>
  <si>
    <t>Cadeau du Père Noël 2004 de Loulou à Anmin</t>
  </si>
  <si>
    <t>Cheaper by the Dozen (FS &amp; WS)</t>
  </si>
  <si>
    <t>Cadeau d'anniversaire d'Alexandre à Anmin</t>
  </si>
  <si>
    <t>Bruce Almighty (WS)</t>
  </si>
  <si>
    <t>Cadeau d'anniversaire de Paule à Anmin</t>
  </si>
  <si>
    <t>Aladdin, Platinum Edition (WS) (2)</t>
  </si>
  <si>
    <t>Cadeau d'anniversaire de Paule à Shao</t>
  </si>
  <si>
    <t>L'incomparable mademoiselle C; Une nouvelle aventure (WS)</t>
  </si>
  <si>
    <t>Cadeau du Père Noël 2004 de M.-F. à Shao</t>
  </si>
  <si>
    <t>Shrek 2 (WS)</t>
  </si>
  <si>
    <t>Cadeau du Père Noël 2004 de M.-F. à Meili</t>
  </si>
  <si>
    <t>The War of the Worlds</t>
  </si>
  <si>
    <t>Future Shop, Sainte-Dorothée</t>
  </si>
  <si>
    <t>The Elephant Man (WS)</t>
  </si>
  <si>
    <t>37.2 Le Matin (WS)</t>
  </si>
  <si>
    <t>Harry Potter et le prisonnier d'Alkazan (WS) (2)</t>
  </si>
  <si>
    <t>Dans une galaxie près de chez-vous</t>
  </si>
  <si>
    <t>The Manchurian Candidate (WS)</t>
  </si>
  <si>
    <t>Hero (WS)</t>
  </si>
  <si>
    <t>The Bourne Supremacy (WS)</t>
  </si>
  <si>
    <t>I, Robot (WS)</t>
  </si>
  <si>
    <t>Collateral (WS) (2)</t>
  </si>
  <si>
    <t>Outer Limits - Original Series Season 3 (5)</t>
  </si>
  <si>
    <t>Spy Kids 2: The Island of Lost Dreams Collector's Series (WS)</t>
  </si>
  <si>
    <t>Saint-Jérôme ? Approx.</t>
  </si>
  <si>
    <t>Cadeau d'anniversaire de Loulou à Shao</t>
  </si>
  <si>
    <t>Last Tango in Paris (WS)</t>
  </si>
  <si>
    <t>Renaud-Bray, Saint-Jérôme</t>
  </si>
  <si>
    <t>L'Amant (WS)</t>
  </si>
  <si>
    <t>The Village (WS)</t>
  </si>
  <si>
    <t>Sky Captain and the World of Tomorrow - Special's Collector Edition (WS)</t>
  </si>
  <si>
    <t>Cold Mountain (WS)</t>
  </si>
  <si>
    <t>Shark Tale (WS)</t>
  </si>
  <si>
    <t>Aux filles pour Saint-Valentin</t>
  </si>
  <si>
    <t>Lost in Translation (WS)</t>
  </si>
  <si>
    <t>Sinbad - La légende des sept mers (FS)</t>
  </si>
  <si>
    <t>Wal-Mart, Centre Laval (?)</t>
  </si>
  <si>
    <t>Cadeau d'anniversaire de Paule à Meili</t>
  </si>
  <si>
    <t>The Incredible (WS)</t>
  </si>
  <si>
    <t>Cadeau de Pâques aux 3 filles</t>
  </si>
  <si>
    <t>Les rivières pourpres; Les anges de l'Apocalypse - Edition Spéciale (WS)</t>
  </si>
  <si>
    <t>The SpongeBob SquarePants Movie (WS)</t>
  </si>
  <si>
    <t>Cadeau scolaire à Shao</t>
  </si>
  <si>
    <t>Barbie Fairytopia (WS)</t>
  </si>
  <si>
    <t>Cadeau scolaire à Meili</t>
  </si>
  <si>
    <t>House of Flying Daggers (WS)</t>
  </si>
  <si>
    <t>Lemony Snicket's A Series of Unfortunate Events (WS)</t>
  </si>
  <si>
    <t>Romancing the Stone (WS)</t>
  </si>
  <si>
    <t>The Jewel of the Nile (WS)</t>
  </si>
  <si>
    <t>The Aviator (WS) (2)</t>
  </si>
  <si>
    <t>Saturday Night Fever (WS) 25th Anniversary Ed.</t>
  </si>
  <si>
    <t>A.I. 2-Disc Special Edition (WS)</t>
  </si>
  <si>
    <t>Almost Famous - Director's Edition (WS) (2)</t>
  </si>
  <si>
    <t>New York, New York - Special Edition (LB)</t>
  </si>
  <si>
    <t>Mash (WS)</t>
  </si>
  <si>
    <t>Les Choristes</t>
  </si>
  <si>
    <t>Cadeau d'anniversaire de Claude à Dominique</t>
  </si>
  <si>
    <t>364-365</t>
  </si>
  <si>
    <t>Coffret Marcel Pagnol (WS)</t>
  </si>
  <si>
    <t>• A la gloire de mon père</t>
  </si>
  <si>
    <t>• Le château de ma mère</t>
  </si>
  <si>
    <t>Casino - Anniversary Edition (WS)</t>
  </si>
  <si>
    <t>Butch Cassidy and the Sundance Kid</t>
  </si>
  <si>
    <t>Highlander (WS)</t>
  </si>
  <si>
    <t>Pulp Fiction - Collector's Edition (WS) (2)</t>
  </si>
  <si>
    <t>Taxi II  (FS)</t>
  </si>
  <si>
    <t>Maelström (WS)</t>
  </si>
  <si>
    <t>Les Visiteurs (WS)</t>
  </si>
  <si>
    <t>L'auberge espagnole (WS) (2)</t>
  </si>
  <si>
    <t>374-375</t>
  </si>
  <si>
    <t>Coffret Les Ripoux</t>
  </si>
  <si>
    <t>• Les Ripoux</t>
  </si>
  <si>
    <t>• Ripoux contre ripoux (FS)</t>
  </si>
  <si>
    <t>Les rivières pourpres - Edition Spéciale (WS)</t>
  </si>
  <si>
    <t>Groundhog Day - Special Edition (WS)</t>
  </si>
  <si>
    <t>The Running Man - Special Edition (WS) (2)</t>
  </si>
  <si>
    <t>Grease (WS)</t>
  </si>
  <si>
    <t>Future Shop, Laval</t>
  </si>
  <si>
    <t>Crocodile Dundee (WS)</t>
  </si>
  <si>
    <t>Easy Rider - Special Edition 30th Anniversary</t>
  </si>
  <si>
    <t>Black Hawk Down (WS)</t>
  </si>
  <si>
    <t>Million Dollar Baby (WS) (2)</t>
  </si>
  <si>
    <t>Sin City (WS)</t>
  </si>
  <si>
    <t>385-386</t>
  </si>
  <si>
    <t>Coffret Ghostbusters</t>
  </si>
  <si>
    <t>• Ghostbusters (FS)</t>
  </si>
  <si>
    <t>• Ghostbusters 2 (WS)</t>
  </si>
  <si>
    <t>Au revoir Lénine (WS)</t>
  </si>
  <si>
    <t>L'arche russe (WS)</t>
  </si>
  <si>
    <t>Pelle the Conqueror (WS)</t>
  </si>
  <si>
    <t>Zhou Yu's Train (WS)</t>
  </si>
  <si>
    <t>Hitchhiker's Guide to the Galaxy (WS)</t>
  </si>
  <si>
    <t>Robots (WS)</t>
  </si>
  <si>
    <t>Batman and Robin - Special Edition (WS) (2)</t>
  </si>
  <si>
    <t>Batman Begins - Deluxe Edition (WS) (2)</t>
  </si>
  <si>
    <t>Kingdom of Heaven (WS) (2)</t>
  </si>
  <si>
    <t>The Fly - Collector's Edition (WS) (2)</t>
  </si>
  <si>
    <t>Days of Thunder (WS)</t>
  </si>
  <si>
    <t>Yvon Deschamps Volume 2</t>
  </si>
  <si>
    <t>Mémoires affectives (WS) (2)</t>
  </si>
  <si>
    <t>The Fly 2 - Collector's Edition (WS) (2)</t>
  </si>
  <si>
    <t>401-404</t>
  </si>
  <si>
    <t>Insectia 2</t>
  </si>
  <si>
    <t>Cadeau du Père Noël 2006 à Anmin</t>
  </si>
  <si>
    <t xml:space="preserve">    - Episode 1: </t>
  </si>
  <si>
    <t xml:space="preserve">    - Episode 2: </t>
  </si>
  <si>
    <t xml:space="preserve">    - Episode 3: </t>
  </si>
  <si>
    <t xml:space="preserve">    - Episode 4: </t>
  </si>
  <si>
    <t xml:space="preserve">    - Episode 5: </t>
  </si>
  <si>
    <t xml:space="preserve">    - Episode 6: </t>
  </si>
  <si>
    <t xml:space="preserve">    - Episode 7: </t>
  </si>
  <si>
    <t xml:space="preserve">    - Episode 8: </t>
  </si>
  <si>
    <t xml:space="preserve">    - Episode 9: </t>
  </si>
  <si>
    <t xml:space="preserve">    - Episode 10: </t>
  </si>
  <si>
    <t xml:space="preserve">    - Episode 11: </t>
  </si>
  <si>
    <t xml:space="preserve">    - Episode 12: </t>
  </si>
  <si>
    <t xml:space="preserve">    - Episode 13: </t>
  </si>
  <si>
    <t>C.R.A.Z.Y. (WS)</t>
  </si>
  <si>
    <t>Star Wars III - Revenge of the Sith (WS) (2)</t>
  </si>
  <si>
    <t>Charlie &amp; The Chocolate Factory - 2-Disc Deluxe Edition (WS)</t>
  </si>
  <si>
    <t>Cadeau du Père Noël 2005 à Shao</t>
  </si>
  <si>
    <t>Rocky (WS)</t>
  </si>
  <si>
    <t>Top Secret - Widescreen Collection</t>
  </si>
  <si>
    <t>Frankenstein (WS)</t>
  </si>
  <si>
    <t>Cube - Special Edition (WS)</t>
  </si>
  <si>
    <t>War of the Worlds - 2-Disc Limited Ed. (WS) (2)</t>
  </si>
  <si>
    <t>Mr. &amp; Mrs. Smith (WS)</t>
  </si>
  <si>
    <t>La marche de l'empereur (WS) (2)</t>
  </si>
  <si>
    <t>Cadeau du Père Noël 2005 à Anmin</t>
  </si>
  <si>
    <t>Sky High</t>
  </si>
  <si>
    <t>Cadeau du Père Noël 2005 à Meili</t>
  </si>
  <si>
    <t>Yvon Deschamps Volume 1 (3)</t>
  </si>
  <si>
    <t>Le papillon bleu</t>
  </si>
  <si>
    <t>Métro-Vidéo, Carrefour Laval</t>
  </si>
  <si>
    <t>Retourné; offert à Anmin par Bernard pour anniv.</t>
  </si>
  <si>
    <t>The Island</t>
  </si>
  <si>
    <t>Madagascar (WS)</t>
  </si>
  <si>
    <t>Cadeau d'anniversaire de Bernard(?) à Meili</t>
  </si>
  <si>
    <t>JFK</t>
  </si>
  <si>
    <t>Cadeau de Noël 2005 de S. Bergeron à Claude</t>
  </si>
  <si>
    <t>2046 (WS)</t>
  </si>
  <si>
    <t>422-424</t>
  </si>
  <si>
    <t>Coffret Die Hard</t>
  </si>
  <si>
    <t>• Die Hard (WS) (2)</t>
  </si>
  <si>
    <t>• Die Hard 2 - Die Harder (WS) (2)</t>
  </si>
  <si>
    <t>• Die Hard with a Vengeance (WS) (2)</t>
  </si>
  <si>
    <t>425-427</t>
  </si>
  <si>
    <t>Sol et Gobelet - Coffret 1</t>
  </si>
  <si>
    <t>• Sol et Gobelet 1</t>
  </si>
  <si>
    <t>• Sol et Gobelet 2</t>
  </si>
  <si>
    <t>• Sol et Gobelet 3</t>
  </si>
  <si>
    <t>428-433</t>
  </si>
  <si>
    <t>The Pink Panther Film Collection</t>
  </si>
  <si>
    <t>• The Pink Panther - Special Edition (WS)</t>
  </si>
  <si>
    <t>• A Shot in the Dark (WS)</t>
  </si>
  <si>
    <t>• The Pink Panther Strikes Again (WS)</t>
  </si>
  <si>
    <t>• Revenge of the Pink Panther (WS)</t>
  </si>
  <si>
    <t>• Trail of the Pink Panther (WS)</t>
  </si>
  <si>
    <t>• Bonus Disc</t>
  </si>
  <si>
    <t>Schindler's List (WS)</t>
  </si>
  <si>
    <t>Ray (WS)</t>
  </si>
  <si>
    <t>Barbie et le Cheval Magique (3D)</t>
  </si>
  <si>
    <t>Wal-Mart</t>
  </si>
  <si>
    <t>Cadeau d'anniversaire de maman à Meili</t>
  </si>
  <si>
    <t>437-438</t>
  </si>
  <si>
    <t>Karaoke Jukebox</t>
  </si>
  <si>
    <t>• Greatest Hits Volume 3</t>
  </si>
  <si>
    <t>• Grands succès francophones Volume 4</t>
  </si>
  <si>
    <t>Corpse Bride (WS)</t>
  </si>
  <si>
    <t>Wallace &amp; Gromit - The Curse of the Were-Rabbit (WS)</t>
  </si>
  <si>
    <t>X2 - X-Men United (WS)</t>
  </si>
  <si>
    <t>Daredevil (WS)</t>
  </si>
  <si>
    <t>Harry Potter and The Goblet of Fire (WS)</t>
  </si>
  <si>
    <t>Wal-Mart, Saint-Jérôme</t>
  </si>
  <si>
    <t>$10 réduction due à une erreur d'affichage</t>
  </si>
  <si>
    <t>Barbie Fairytopia - Mermaidia (WS)</t>
  </si>
  <si>
    <t>Time Tunnel - Volume 1 (FS) (4)</t>
  </si>
  <si>
    <t>Lost in Space - Season II - Volume 2 (FS) (4)</t>
  </si>
  <si>
    <t>Lost in Space - Season III - Volume 1 (FS) (4)</t>
  </si>
  <si>
    <t>Yvon Deschamps Volume 3 (3)</t>
  </si>
  <si>
    <t>Lost in Space - Season II - Volume 1 (FS) (4)</t>
  </si>
  <si>
    <t>The Chronicles of Narnia - The Lion, The Witch and The Wardrobe (WS)</t>
  </si>
  <si>
    <t>Cavalia</t>
  </si>
  <si>
    <t>452-454</t>
  </si>
  <si>
    <t>Once Upon A Time In China Collection (WS) (3)</t>
  </si>
  <si>
    <t>• Once Upon A Time In China</t>
  </si>
  <si>
    <t>• Once Upon A Time In China II</t>
  </si>
  <si>
    <t>• Once Upon A Time In China III</t>
  </si>
  <si>
    <t>Le déclin de l'empire américain (WS)</t>
  </si>
  <si>
    <t>Zatoichi le samurai, Coll. Signature (WS) (2)</t>
  </si>
  <si>
    <t>Heaven &amp; Earth - Oliver Stone Collection (WS)</t>
  </si>
  <si>
    <t>Cadeau d'anniversaire de M.-F. à Claude</t>
  </si>
  <si>
    <t>Fellini's Roma (WS)</t>
  </si>
  <si>
    <t>Babette's Feast (WS)</t>
  </si>
  <si>
    <t>Akira (WS)</t>
  </si>
  <si>
    <t>Downfall (WS)</t>
  </si>
  <si>
    <t>La Dolce Vita (WS) (2)</t>
  </si>
  <si>
    <t>Run Lola Run</t>
  </si>
  <si>
    <t>Paris, Texas</t>
  </si>
  <si>
    <t>The Pianist (WS) (2)</t>
  </si>
  <si>
    <t>Time Tunnel - Volume 2 (FS) (4)</t>
  </si>
  <si>
    <t>Geisha - Special Edition (WS) (2)</t>
  </si>
  <si>
    <t>X-Men (WS)</t>
  </si>
  <si>
    <t>The Blues Brothers - Collector's Edition (WS)</t>
  </si>
  <si>
    <t>470-471</t>
  </si>
  <si>
    <t>The Complete Quest - Franchise Collection (WS)</t>
  </si>
  <si>
    <t>• Conan the Barbarian</t>
  </si>
  <si>
    <t>• Conan the Destroyer</t>
  </si>
  <si>
    <t>Fantastic 4 (WS)</t>
  </si>
  <si>
    <t>Scarface - Anniversary (2) (WS)</t>
  </si>
  <si>
    <t>Mes Aïeux - Tire-toi une bûche (WS)</t>
  </si>
  <si>
    <t>Costco, Boisbriand</t>
  </si>
  <si>
    <t>Cadeau de Noël 2006 de Paule à Anmin</t>
  </si>
  <si>
    <t>475-477</t>
  </si>
  <si>
    <t>Tom Cruise - Mission: Impossible - Ultimate Missions Collection (WS) (3)</t>
  </si>
  <si>
    <t>Costco, Saint-Jérôme (-$10.00)</t>
  </si>
  <si>
    <t>• Mission: Impossible</t>
  </si>
  <si>
    <t>• M:i-2</t>
  </si>
  <si>
    <t>• M:i:III</t>
  </si>
  <si>
    <t>Pirates of the Caribbean II - The Dead Man's Chest, Collector's Edition (WS) (2)</t>
  </si>
  <si>
    <t>Wal-Mart, Laval</t>
  </si>
  <si>
    <t>479-481</t>
  </si>
  <si>
    <t>Sol et Gobelet - Coffret 2</t>
  </si>
  <si>
    <t>Cadeau de Noël 2006 de maman à Claude</t>
  </si>
  <si>
    <t>Barbie - Le bal des 12 princesses (WS)</t>
  </si>
  <si>
    <t>Toys'R'Us, Boisbriand</t>
  </si>
  <si>
    <t>Cadeau du Père Noël 2006 de Paule à Meili</t>
  </si>
  <si>
    <t>Da Vinci Code Deluxe (WS) (2)</t>
  </si>
  <si>
    <t>Joyeux Noël (WS)</t>
  </si>
  <si>
    <t>Cadeau du Père Noël 2006 à Dominique</t>
  </si>
  <si>
    <t>Coffret - Le coeur a ses raisons II (FS) (3!)</t>
  </si>
  <si>
    <t>Cadeau du Père Noël 2006 à Shao</t>
  </si>
  <si>
    <t>Coffret - Le coeur a ses raisons I (FS) (3)</t>
  </si>
  <si>
    <t>487-492</t>
  </si>
  <si>
    <t>• Disc 1</t>
  </si>
  <si>
    <t>• Disc 2</t>
  </si>
  <si>
    <t>• Disc 3</t>
  </si>
  <si>
    <t>• Disc 4</t>
  </si>
  <si>
    <t>• Disc 5</t>
  </si>
  <si>
    <t>• Disc 6</t>
  </si>
  <si>
    <t>Bon Cop, Bad Cop (WS)</t>
  </si>
  <si>
    <t>BestBuy, Laval</t>
  </si>
  <si>
    <t>Cadeau de Noël 2006 de Dominique à Claude</t>
  </si>
  <si>
    <t>When Harry met Sally (WS)</t>
  </si>
  <si>
    <t>Four Weddings and a Funeral (FS)</t>
  </si>
  <si>
    <t>Some Like It Hot - Special Edition (WS)</t>
  </si>
  <si>
    <t>A Bridge Too Far (WS)</t>
  </si>
  <si>
    <t>Escape From Alcatraz (WS)</t>
  </si>
  <si>
    <t>Lévesque &amp; Turcotte - L'intégrale () ()</t>
  </si>
  <si>
    <t>Cadeau de Noël 2006 d'Alexandre à Claude</t>
  </si>
  <si>
    <t>Ding et Dong aux lundis des Ha! Ha! - Edition cuirette</t>
  </si>
  <si>
    <t>Lady in the Water (WS)</t>
  </si>
  <si>
    <t>Yvon Deschamps Volume 4 - Années 90-2000 (2)</t>
  </si>
  <si>
    <t>Sur le seuil (WS)</t>
  </si>
  <si>
    <t>Zorba the Greek</t>
  </si>
  <si>
    <t>The X Files - Fight the Future (WS)</t>
  </si>
  <si>
    <t>Maurice Richard (WS)</t>
  </si>
  <si>
    <t>Oliver Twist (WS)</t>
  </si>
  <si>
    <t>Les invasions barbares (WS) (2)</t>
  </si>
  <si>
    <t>Avatar Book 1 - Volume 1: L'Eau (FS)</t>
  </si>
  <si>
    <t>Cadeau d'anniversaire 2007 à Meili</t>
  </si>
  <si>
    <t>Avatar Book 1 - Volume 2: L'Eau (FS)</t>
  </si>
  <si>
    <t>Avatar Book 1 - Volume 3: L'Eau (FS)</t>
  </si>
  <si>
    <t>Avatar Book 1 - Volume 4: L'Eau (FS)</t>
  </si>
  <si>
    <t>Avatar Book 1 - Volume 5: L'Eau (FS)</t>
  </si>
  <si>
    <t>Avatar Book 2 - Volume 1: La Terre (FS)</t>
  </si>
  <si>
    <t>515-517</t>
  </si>
  <si>
    <t>Coffret Sol en spectacle</t>
  </si>
  <si>
    <t>Casino Royale (WS) (2)</t>
  </si>
  <si>
    <t>FutureShop, Sainte-Dorothée</t>
  </si>
  <si>
    <t>X-Men: The Last Stand (WS)</t>
  </si>
  <si>
    <t>Flyboys (WS)</t>
  </si>
  <si>
    <t>Volver (WS)</t>
  </si>
  <si>
    <t>Curse of the Golden Flower (WS)</t>
  </si>
  <si>
    <t>Happy Feet</t>
  </si>
  <si>
    <t>Costco, Saint-Jérôme ? Approx.</t>
  </si>
  <si>
    <t>Cadeau de Pâques 2007 de M.-F. aux enfants</t>
  </si>
  <si>
    <t>Avatar Book 2 - Volume 2: La Terre (FS)</t>
  </si>
  <si>
    <t>Achat de Meili</t>
  </si>
  <si>
    <t>Les bons débarras (FS)</t>
  </si>
  <si>
    <t>Les ordres (FS)</t>
  </si>
  <si>
    <t>Québec-Montréal (WS)</t>
  </si>
  <si>
    <t>Cadeau de la Fête des Pères 2007 de Dominique</t>
  </si>
  <si>
    <t>Les aimants (WS)</t>
  </si>
  <si>
    <t>Congorama (WS)</t>
  </si>
  <si>
    <t>Costco, Saint-Jérôme (?) Approx.</t>
  </si>
  <si>
    <t>Cadeau de la Fête des Pères 2007 de maman</t>
  </si>
  <si>
    <t>Pan's Labyrinth (WS)</t>
  </si>
  <si>
    <t>Cruising Bar (FS)</t>
  </si>
  <si>
    <t>Planet Earth (WS) (5)</t>
  </si>
  <si>
    <t>Babel (WS)</t>
  </si>
  <si>
    <t>Borat (WS)</t>
  </si>
  <si>
    <t>Zardoz</t>
  </si>
  <si>
    <t>536-538</t>
  </si>
  <si>
    <t>Triple Feature (WS) (3)</t>
  </si>
  <si>
    <t>• Witness</t>
  </si>
  <si>
    <t>• Patriot Games</t>
  </si>
  <si>
    <t>• What Lies Beneath</t>
  </si>
  <si>
    <t>Star Trek - The Original Series: The Complete First Season (FS) (8)</t>
  </si>
  <si>
    <t>Star Trek - The Original Series: The Complete Third Season (FS) (7)</t>
  </si>
  <si>
    <t>Bridge to Terabithia (WS)</t>
  </si>
  <si>
    <t>Star Trek - The Original Series: The Complete Second Season (FS) (7)</t>
  </si>
  <si>
    <t>Avatar Book 2 - Volume 3: La Terre (FS)</t>
  </si>
  <si>
    <t>Avatar Book 2 - Volume 4: La Terre (FS)</t>
  </si>
  <si>
    <t>Rain Man (WS)</t>
  </si>
  <si>
    <t>Dead Man Walking (WS)</t>
  </si>
  <si>
    <t>Hotel Rwanda (WS)</t>
  </si>
  <si>
    <t>The Butterfly Effect (WS)</t>
  </si>
  <si>
    <t>549-552</t>
  </si>
  <si>
    <t>Les Boys - La collection complète</t>
  </si>
  <si>
    <t>Coupon rabais -$7.00 (non inclus)</t>
  </si>
  <si>
    <t>• Les Boys (FS) (2)</t>
  </si>
  <si>
    <t>• Les Boys II (?S) (1)</t>
  </si>
  <si>
    <t>• Les Boys III (WS) (2)</t>
  </si>
  <si>
    <t>• Les Boys IV (WS) (1)</t>
  </si>
  <si>
    <t>High School Musical - Remix Edition (FS) (2)</t>
  </si>
  <si>
    <t>Cadeau du Père Noël 2007 à Meili</t>
  </si>
  <si>
    <t>Nell (WS)</t>
  </si>
  <si>
    <t>Witness - Special Collector's Edition(WS)</t>
  </si>
  <si>
    <t>Pirates of the Caribbean III - At World's End, 2-Disc Limited Edition (WS) (2)</t>
  </si>
  <si>
    <t>Cadeau du Père Noël 2007 à Anmin</t>
  </si>
  <si>
    <t>Hairspray (WS)</t>
  </si>
  <si>
    <t>Cadeau de Noël 2007 de Paule à Anmin</t>
  </si>
  <si>
    <t>Stardust (WS)</t>
  </si>
  <si>
    <t>Harry Potter and the Order of the Phoenix - 2-Disc Special Edition (WS) (2)</t>
  </si>
  <si>
    <t>Cadeau du Père Noël 2007 à Shao</t>
  </si>
  <si>
    <t>AeonFlux (WS)</t>
  </si>
  <si>
    <t>Nanny Diaries</t>
  </si>
  <si>
    <t>Best Buy, Laval</t>
  </si>
  <si>
    <t>Cadeau de Noël 2007 de Paule à Shao</t>
  </si>
  <si>
    <t>562-563</t>
  </si>
  <si>
    <t>Double Feature (WS) (2)</t>
  </si>
  <si>
    <t>• Footloose</t>
  </si>
  <si>
    <t>• Flash Dance</t>
  </si>
  <si>
    <t>Ratatouille (WS)</t>
  </si>
  <si>
    <t>Cadeau de Noël 2007 de Paule à Meili</t>
  </si>
  <si>
    <t>High School Musical 2 - Extended Edition (FS)</t>
  </si>
  <si>
    <t>Loblaws, Laval</t>
  </si>
  <si>
    <t>V for Vendetta (WS)</t>
  </si>
  <si>
    <t>Blood Diamond (WS)</t>
  </si>
  <si>
    <t>The Departed (WS)</t>
  </si>
  <si>
    <t>Superman Returns (WS)</t>
  </si>
  <si>
    <t>570-572</t>
  </si>
  <si>
    <t>• Legend of the Fall</t>
  </si>
  <si>
    <t>• A River Runs Through It</t>
  </si>
  <si>
    <t>• The Devil's Own</t>
  </si>
  <si>
    <t>Eragon (WS)</t>
  </si>
  <si>
    <t>Fantastic 4 - Rise of the Silver Surfer (WS)</t>
  </si>
  <si>
    <t>Tous les matins du monde</t>
  </si>
  <si>
    <t>Wild at Heart - Special Edition (WS)</t>
  </si>
  <si>
    <t>Best Buy (?), Laval</t>
  </si>
  <si>
    <t>Cadeau de Noël 2007 de Paule à Claude</t>
  </si>
  <si>
    <t>The Bourne Ultimatum (WS)</t>
  </si>
  <si>
    <t>Cadeau de Noël 2007 de maman à Claude</t>
  </si>
  <si>
    <t>Seven (WS)</t>
  </si>
  <si>
    <t>Raise the Red Lantern (WS)</t>
  </si>
  <si>
    <t>Dog Day Afternoon - 2-Disc Special Edition (WS) (2)</t>
  </si>
  <si>
    <t>Wall Street - 20th Anniversary Edition (WS) (2)</t>
  </si>
  <si>
    <t>Dirty Dancing 2 - Havana Nights (WS)</t>
  </si>
  <si>
    <t>Lost in Space - Season I (FS) (8)</t>
  </si>
  <si>
    <t>amazon.ca / bsrmedia.com</t>
  </si>
  <si>
    <t>Lost in Space - Season III - Volume 2 (FS) (3)</t>
  </si>
  <si>
    <t>amazon.ca</t>
  </si>
  <si>
    <t>Nausicaä Of The Valley Of The Wind (WS) (2)</t>
  </si>
  <si>
    <t>Death Proof - 2-Disc Special Edition (WS) (2)</t>
  </si>
  <si>
    <t>Planet Terror - 2-Disc Special Edition (WS) (2)</t>
  </si>
  <si>
    <t>Mortal Kombat (WS)</t>
  </si>
  <si>
    <t>The Net (WS)</t>
  </si>
  <si>
    <t>My Big Fat Greek Wedding (WS)</t>
  </si>
  <si>
    <t>Troy (WS) (2)</t>
  </si>
  <si>
    <t>592-595</t>
  </si>
  <si>
    <t>Michael J. Fox - Comedy Favourites Collection (WS) (3)</t>
  </si>
  <si>
    <t>• The Secret of my Success</t>
  </si>
  <si>
    <t>• The Hard Way</t>
  </si>
  <si>
    <t>• For Love or Money</t>
  </si>
  <si>
    <t>• Greedy</t>
  </si>
  <si>
    <t>596-597</t>
  </si>
  <si>
    <t>The fast and the Furious - Franchise Collection (WS) (3)</t>
  </si>
  <si>
    <t>• The Fast and the Furious: The Tricked-Out Edition</t>
  </si>
  <si>
    <t>• 2 Fast 2 Furious</t>
  </si>
  <si>
    <t>The Last Mimzy (FS)</t>
  </si>
  <si>
    <t>A Meili de Marie-Pier (anniversaire de MP)</t>
  </si>
  <si>
    <t>The Bucket List (WS)</t>
  </si>
  <si>
    <t>Cadeau de la Fête des Pères de MF et Paule</t>
  </si>
  <si>
    <t>Horloge Biologique (WS)</t>
  </si>
  <si>
    <t>Cadeau d'anniversaire de M.-F. et Paule à Claude</t>
  </si>
  <si>
    <t>Fargo (WS)</t>
  </si>
  <si>
    <t>Delicatessen - Special Edition (WS)</t>
  </si>
  <si>
    <t>Renaud-Bray, Montréal (Côte-Des-Neiges)</t>
  </si>
  <si>
    <t>603-604</t>
  </si>
  <si>
    <t>Coffret Marcel Pagnol - Collection Or (WS)</t>
  </si>
  <si>
    <t>• Jean de Florette (2)</t>
  </si>
  <si>
    <t>• Manon des sources (1)</t>
  </si>
  <si>
    <t>Silk (WS)</t>
  </si>
  <si>
    <t>Nitro (WS) (2)</t>
  </si>
  <si>
    <t>Ghost Rider (WS)</t>
  </si>
  <si>
    <t>Hellboy (WS)</t>
  </si>
  <si>
    <t>3 Days of the Condor (WS)</t>
  </si>
  <si>
    <t>Interview with the Vampire (WS)</t>
  </si>
  <si>
    <t>La cage aux folles (WS)</t>
  </si>
  <si>
    <t>Rosemary's Baby (WS)</t>
  </si>
  <si>
    <t>Carrie - Special Edition (WS)</t>
  </si>
  <si>
    <t>Harold and Maude (WS)</t>
  </si>
  <si>
    <t>The Breakfast Club - Flashback Edition (WS)</t>
  </si>
  <si>
    <t>Le Père Noël est une ordure (WS)</t>
  </si>
  <si>
    <t>Tenue de soirée (WS)</t>
  </si>
  <si>
    <t>Avatar Book 3 - Volume 4: Le Feu (FS)</t>
  </si>
  <si>
    <t>One Million Years B.C. (WS)</t>
  </si>
  <si>
    <t>Flatliners (WS)</t>
  </si>
  <si>
    <t>Bridget Jones's Diary - Collector's Series (WS)</t>
  </si>
  <si>
    <t>622-623</t>
  </si>
  <si>
    <t>Coffret 2 grandes comédies</t>
  </si>
  <si>
    <t>• Les Aventures de Rabbi Jacob (WS)</t>
  </si>
  <si>
    <t>• 3 hommes et un couffin (WS)</t>
  </si>
  <si>
    <t>Iron Man (WS)</t>
  </si>
  <si>
    <t>Indiana Jones and the Kingdom of the Crystal Skull (WS)</t>
  </si>
  <si>
    <t>Barbie et le palais de diamant (WS)</t>
  </si>
  <si>
    <t>Cadeau de Noël 2008 de Paule à Meili</t>
  </si>
  <si>
    <t>Léolo (WS)</t>
  </si>
  <si>
    <t>Indochine (WS)</t>
  </si>
  <si>
    <t>Dirty Dancing - Ultimate Edition (WS) (2)</t>
  </si>
  <si>
    <t>Fitzcarraldo - The Cult Classic Film Series (WS)</t>
  </si>
  <si>
    <t>Requiem pour un beau sans-coeur (FS)</t>
  </si>
  <si>
    <t>Wall-E (WS)</t>
  </si>
  <si>
    <t>Cadeau du Père Noël 2008 à Meili</t>
  </si>
  <si>
    <t>Kung Fu Panda (WS)</t>
  </si>
  <si>
    <t>Cadeau de Noël 2008 de Marie-France à Meili</t>
  </si>
  <si>
    <t>Get Smart (WS)</t>
  </si>
  <si>
    <t>The Devil Wears Prada (WS)</t>
  </si>
  <si>
    <t>Juno (WS)</t>
  </si>
  <si>
    <t>Wanted (WS)</t>
  </si>
  <si>
    <t>Batman: The dark Knight - Two-Disc Special Edition (WS) (2)</t>
  </si>
  <si>
    <t>The Chronicles of Narnia - Prince Caspian (WS)</t>
  </si>
  <si>
    <t>Cadeau de Noël 2008 de Paule à Anmin</t>
  </si>
  <si>
    <t>Shrek the Third (WS)</t>
  </si>
  <si>
    <t>Cadeau du Père Noël 2008 à Shao</t>
  </si>
  <si>
    <t>Shrek the Halls (WS)</t>
  </si>
  <si>
    <t>The X Files - I Want To Believe (WS)</t>
  </si>
  <si>
    <t>The Nightmare Before Christmas - Two-Disc Collector's Edition (WS) (2)</t>
  </si>
  <si>
    <t>Cadeau du Père Noël 2008 à Anmin</t>
  </si>
  <si>
    <t>Meet the Robinsons (WS)</t>
  </si>
  <si>
    <t>Cadeau de Noël 2008 de Paule à Shao</t>
  </si>
  <si>
    <t>Dans une galaxie près de chez vous 2 (WS)</t>
  </si>
  <si>
    <t>Cadeau de Noël 2009 de Paule à Anmin</t>
  </si>
  <si>
    <t>Monty Python's The Meaning of Life - Two-Disc Special Edition (WS) (2)</t>
  </si>
  <si>
    <t>Cadeau de Noël 2008 de Marc-Antoine</t>
  </si>
  <si>
    <t>Letters From Iwo Jima - Two-Disc Special Edition (WS) (2)</t>
  </si>
  <si>
    <t>The Golden Compass (WS)</t>
  </si>
  <si>
    <t>Le survenant (WS) (2)</t>
  </si>
  <si>
    <t>HMV, Carrefour du Nord</t>
  </si>
  <si>
    <t>Ma fille mon ange (WS)</t>
  </si>
  <si>
    <t>The Illusionist - The Collector Series (WS)</t>
  </si>
  <si>
    <t>The Happening (WS)</t>
  </si>
  <si>
    <t>Jumper (WS)</t>
  </si>
  <si>
    <t>Chungking Express (WS)</t>
  </si>
  <si>
    <t>The Grooveyard, BC</t>
  </si>
  <si>
    <t>A Chinese Ghost Story 2 (WS)</t>
  </si>
  <si>
    <t>Ma vie en cinémascope (WS)</t>
  </si>
  <si>
    <t>A Chinese Ghost Story 1 (WS)</t>
  </si>
  <si>
    <t>Amazon.com</t>
  </si>
  <si>
    <t>Terminator: The Sarah Connor Chronicles - 1st Season (WS)</t>
  </si>
  <si>
    <t>Metro Video, Carr. Laval</t>
  </si>
  <si>
    <t>High School Musical 3 (WS)</t>
  </si>
  <si>
    <t>Camp Rock - Extended Rock Star Edition (FS)</t>
  </si>
  <si>
    <t>Cadeau d'anniversaire de Marie-France à Meili</t>
  </si>
  <si>
    <t>Un crabe dans la tête (WS)</t>
  </si>
  <si>
    <t>Costco, Sainte-Dorothée</t>
  </si>
  <si>
    <t>Battlestar Galactica Season 1 (WS) (5)</t>
  </si>
  <si>
    <t>Battlestar Galactica Season 2.0 (WS) (3)</t>
  </si>
  <si>
    <t>Battlestar Galactica Season 2.5 (WS) (3)</t>
  </si>
  <si>
    <t>Battlestar Galactica Season 3 (WS) (6)</t>
  </si>
  <si>
    <t>Battlestar Galactica Season 4.0 (WS) (4)</t>
  </si>
  <si>
    <t>Ghost - Special Collector's Series (WS)</t>
  </si>
  <si>
    <t>The Crow - The Collector Set (WS) (2)</t>
  </si>
  <si>
    <t>Slap Shot - 25th Anniversary Special Edition (WS)</t>
  </si>
  <si>
    <t>21 (WS)</t>
  </si>
  <si>
    <t>Quantum of Solace (WS)</t>
  </si>
  <si>
    <t>Slumdog Millionaire (WS)</t>
  </si>
  <si>
    <t>My Fair Lady (WS)</t>
  </si>
  <si>
    <t>Succession Louise G. Tessier</t>
  </si>
  <si>
    <t>Southern France - A Musical Tour of Provence, Côte d'Azur &amp; Camargue (FS)</t>
  </si>
  <si>
    <t>Notre Dame de Paris (FS)</t>
  </si>
  <si>
    <t>Concert for Diana (WS)</t>
  </si>
  <si>
    <t>André Rieu Romantic Paradise (WS)</t>
  </si>
  <si>
    <t>Verdi La Traviata (Royal Opera House) (FS)</t>
  </si>
  <si>
    <t>Tchaikovsky Swan Lake w Fonteyn &amp; Nureyev (FS)</t>
  </si>
  <si>
    <t>Pavarotti Noël à Notre-Dame</t>
  </si>
  <si>
    <t>Pavarotti The Last Tenor (WS)</t>
  </si>
  <si>
    <t>Pavarotti Recital in Barcelona</t>
  </si>
  <si>
    <t>Carreras The Sacred Concert (WS)</t>
  </si>
  <si>
    <t>Great Tenor Performances (FS)</t>
  </si>
  <si>
    <t>The Original Three Tenors Concert</t>
  </si>
  <si>
    <t>Cruising Bar 2 (WS)</t>
  </si>
  <si>
    <t>No Country for Old Men (WS)</t>
  </si>
  <si>
    <t>The Edge (WS)</t>
  </si>
  <si>
    <t>The Curious Case of Benjamin Button (WS)</t>
  </si>
  <si>
    <t>The Color Purple - Two-Disc Special Edition (WS)</t>
  </si>
  <si>
    <t>Renaud-Bray, Carrefour Laval</t>
  </si>
  <si>
    <t>Fantastic Voyage Special Edition (WS)</t>
  </si>
  <si>
    <t>Starman (FS)</t>
  </si>
  <si>
    <t>Le grand départ (WS)</t>
  </si>
  <si>
    <t>Caramel (WS)</t>
  </si>
  <si>
    <t>Battlestar Galactica Season 4.5 (WS) (4)</t>
  </si>
  <si>
    <t>De père en flic (WS) (2)</t>
  </si>
  <si>
    <t>Star Trek (WS) (2)</t>
  </si>
  <si>
    <t>Terminator Salvation (WS)</t>
  </si>
  <si>
    <t>Future Shop, Boisbriand</t>
  </si>
  <si>
    <t>Cadavres (WS)</t>
  </si>
  <si>
    <t>Borderline (WS)</t>
  </si>
  <si>
    <t>Les 3 p'tits cochons</t>
  </si>
  <si>
    <t>La face cachée de la lune (WS)</t>
  </si>
  <si>
    <t>Les Parent - Saison 1 (3)</t>
  </si>
  <si>
    <t>Cadeau du Père Noël 2009 à Meili</t>
  </si>
  <si>
    <t>L'audition (WS)</t>
  </si>
  <si>
    <t>Archambault, Sainte-Dorothée</t>
  </si>
  <si>
    <t>J'en suis (WS)</t>
  </si>
  <si>
    <t>L'âge des ténèbres (WS)</t>
  </si>
  <si>
    <t>Coraline (WS)</t>
  </si>
  <si>
    <t>Cadeau du Père Noël 2009 à Anmin</t>
  </si>
  <si>
    <t>Harry Potter and the Half-Blood (WS) (2)</t>
  </si>
  <si>
    <t>Cadeau du Père Noël 2009 à Shao</t>
  </si>
  <si>
    <t>Spy Kids 3D Game Over - Collector's Edition</t>
  </si>
  <si>
    <t>Cadeau de Noël 2009 de Marie-France à Shao</t>
  </si>
  <si>
    <t>La guerre des tuques 25ième</t>
  </si>
  <si>
    <t>Twilight (WS) (2)</t>
  </si>
  <si>
    <t>Cadeau d'anniversaire de Marie-France ou Paule à Shao</t>
  </si>
  <si>
    <t>Polytechnique (WS)</t>
  </si>
  <si>
    <t>Babine (WS)</t>
  </si>
  <si>
    <t>17 Again (WS)</t>
  </si>
  <si>
    <t>Cadeau de Noël 2009 de Paule à Meili</t>
  </si>
  <si>
    <t>District 9 - Two-Disc Edition (WS) (2)</t>
  </si>
  <si>
    <t>Edward Scissorhands - WS Anniversary Edition</t>
  </si>
  <si>
    <t>HMV, Saint-Jérôme</t>
  </si>
  <si>
    <t>Dédé à travers les brumes (WS) (2)</t>
  </si>
  <si>
    <t>Cadeau de Noël 2009 de Marc-Antoine à Claude</t>
  </si>
  <si>
    <t>100 ans des Canadiens de Montréal</t>
  </si>
  <si>
    <t>Cadeau de Noël 2009 de Dominique à Claude</t>
  </si>
  <si>
    <t>Continental, un film sans fusil (WS)</t>
  </si>
  <si>
    <t>I am a Legend - Two-Disc Special Edition (WS) (2)</t>
  </si>
  <si>
    <t>Gran Torino (WS)</t>
  </si>
  <si>
    <t>C'est pas moi, je le jure! (WS)</t>
  </si>
  <si>
    <t>Le matou (WS)</t>
  </si>
  <si>
    <t>Ce qu'il faut pour vivre (WS)</t>
  </si>
  <si>
    <t>20h17 rue Darling (WS)</t>
  </si>
  <si>
    <t>Délivrez-moi (WS)</t>
  </si>
  <si>
    <t>9 (WS)</t>
  </si>
  <si>
    <t>The Lives of Others (WS)</t>
  </si>
  <si>
    <t>Kung Fu Hustle - Axe Kickin' Edition</t>
  </si>
  <si>
    <t>Pandorium (WS)</t>
  </si>
  <si>
    <t>There Will Be Blood (WS)</t>
  </si>
  <si>
    <t>La vie en rose (WS)</t>
  </si>
  <si>
    <t>Le dernier tunnel (WS)</t>
  </si>
  <si>
    <t>Atonement (WS)</t>
  </si>
  <si>
    <t>734-737</t>
  </si>
  <si>
    <t>Coffret Greatest Classic Collection</t>
  </si>
  <si>
    <t>• Rebel Without a Cause</t>
  </si>
  <si>
    <t>• East of Eden</t>
  </si>
  <si>
    <t>• Cat on a Hot Tin Roof</t>
  </si>
  <si>
    <t>• A Streetcar Named Desire: The Original Director's Version</t>
  </si>
  <si>
    <t>1981 (WS)</t>
  </si>
  <si>
    <t>Les doigts croches (WS)</t>
  </si>
  <si>
    <t>The Adventures of Young Indiana Jones Vol. 1 (FS) (12)</t>
  </si>
  <si>
    <t>Amazon.ca</t>
  </si>
  <si>
    <t>Julie &amp; Julia (WS)</t>
  </si>
  <si>
    <t>Sherlock Holmes (WS)</t>
  </si>
  <si>
    <t>Angels &amp; Demons</t>
  </si>
  <si>
    <t>G.I.Joe - The Rise of Cobra (WS)</t>
  </si>
  <si>
    <t>745-748</t>
  </si>
  <si>
    <t>Ocean's Collection</t>
  </si>
  <si>
    <t>• Ocean's 11 - L'inconnu de Las Vegas (VO)</t>
  </si>
  <si>
    <t>• Ocean's 11 - L'inconnu de Las Vegas (remake)</t>
  </si>
  <si>
    <t>• Ocean's 12 - Le retour de Danny Ocean</t>
  </si>
  <si>
    <t>• Ocean's 13</t>
  </si>
  <si>
    <t>The Outer Limits - New Series Season 1 (FS) (6)</t>
  </si>
  <si>
    <t>The Outer Limits - New Series Season 2 (FS) (6)</t>
  </si>
  <si>
    <t>The Outer Limits - New Series Season 3 (FS) (5)</t>
  </si>
  <si>
    <t>The Outer Limits - New Series Season 4 (FS) (7)</t>
  </si>
  <si>
    <t>The Outer Limits - New Series Season 5 (FS) (6)</t>
  </si>
  <si>
    <t>Les Parent - Saison 2 (WS) (3)</t>
  </si>
  <si>
    <t>Cadeau de Noël 2010 de Marie-France à Meili</t>
  </si>
  <si>
    <t>Dances with Wolves (FS)</t>
  </si>
  <si>
    <t>The Outer Limits - New Series Season 6 (FS) (6)</t>
  </si>
  <si>
    <t>The Outer Limits - New Series Season 7 (FS) (6)</t>
  </si>
  <si>
    <t>Moon (WS)</t>
  </si>
  <si>
    <t>Zoolander - Special Collector Edition (WS)</t>
  </si>
  <si>
    <t>Vanishing Point (WS)</t>
  </si>
  <si>
    <t>Wizard of Oz - 10th Anniversary Edition (2)</t>
  </si>
  <si>
    <t>Le petit Nicolas (WS)</t>
  </si>
  <si>
    <t>The Big Lebowski - 10th Anniversary Edition (2)</t>
  </si>
  <si>
    <t>Trois couleurs: Bleu, Blanc, Rouge - La collection exclusive (WS)</t>
  </si>
  <si>
    <t>Surrogates (WS)</t>
  </si>
  <si>
    <t>Romeo Must Die (WS)</t>
  </si>
  <si>
    <t>Métro, Sainte-Adèle</t>
  </si>
  <si>
    <t>Maman est chez le coiffeur (WS)</t>
  </si>
  <si>
    <t xml:space="preserve">Taxi Blues </t>
  </si>
  <si>
    <t>Mortelle randonnée</t>
  </si>
  <si>
    <t>Mon oncle d'Amérique (WS)</t>
  </si>
  <si>
    <t>The Soloist (WS) - prévisionné</t>
  </si>
  <si>
    <t>City of Angels (WS)</t>
  </si>
  <si>
    <t>Piché Entre ciel et terre (WS)</t>
  </si>
  <si>
    <t>L'enfant prodige (WS)</t>
  </si>
  <si>
    <t>Inglorious Basterds (WS)</t>
  </si>
  <si>
    <t>Inception (WS)</t>
  </si>
  <si>
    <t>Avatar - Extended Collector's Edition (WS) (3)</t>
  </si>
  <si>
    <t>778-781</t>
  </si>
  <si>
    <t>Karate Kid Collection (4)</t>
  </si>
  <si>
    <t>• The Karate Kid - Special Edition (WS)</t>
  </si>
  <si>
    <t>Cadeau du Père Noël 2010 à Meili</t>
  </si>
  <si>
    <t>• The Karate Kid II; The Story Continues… (WS)</t>
  </si>
  <si>
    <t>• The Karate Kid Part III (WS)</t>
  </si>
  <si>
    <t>• The Next Karate Kid (WS)</t>
  </si>
  <si>
    <t>Avatar: Last Airbender - The Complete Book 3 Collection</t>
  </si>
  <si>
    <t>Cadeau du Père Noël 2010 à Anmin</t>
  </si>
  <si>
    <t>Twilight Eclipse (WS)</t>
  </si>
  <si>
    <t>Cadeau de Noël 2010 de Paule à Shao</t>
  </si>
  <si>
    <t>Shrek: Il était une fois une fin</t>
  </si>
  <si>
    <t>Cadeau de Noël 2010 de Marie-France à Shao</t>
  </si>
  <si>
    <t>Shrek: Le Noël de l'âne</t>
  </si>
  <si>
    <t xml:space="preserve">Cadeau de Noël 2010 de Marie-France à Shao </t>
  </si>
  <si>
    <t xml:space="preserve">Tchao Pantin </t>
  </si>
  <si>
    <t>L'apprenti sorcier (WS)</t>
  </si>
  <si>
    <t>La reine Margot</t>
  </si>
  <si>
    <t>Splice (WS)</t>
  </si>
  <si>
    <t>Blade Runner - Limited Edition Gift Set</t>
  </si>
  <si>
    <t>Step Up 3 (WS)</t>
  </si>
  <si>
    <t>Judge Dredd (WS)</t>
  </si>
  <si>
    <t>Leaving Las Vegas (WS)</t>
  </si>
  <si>
    <t>The Black Stallion (FS)</t>
  </si>
  <si>
    <t>Monty Python and the Holy Grail - Special Edition (WS) (2)</t>
  </si>
  <si>
    <t>Step Up 2 (WS)</t>
  </si>
  <si>
    <t>Les amours imaginaires (WS)</t>
  </si>
  <si>
    <t>Wal-Mart, Sainte-Agathe</t>
  </si>
  <si>
    <t>Alice in Wonderland (WS)</t>
  </si>
  <si>
    <t>Cadeau de Stéphanie de l'échange de Noël 2010</t>
  </si>
  <si>
    <t>Fiddler on the Roof Special Edition (WS)</t>
  </si>
  <si>
    <t>Gone With the Wind - Two-Disc 70th Anniversary Edition (WS) (2)</t>
  </si>
  <si>
    <t>Breakfast at Tiffany's - Centennial Collection (WS) (2)</t>
  </si>
  <si>
    <t>The Addams Family and Addams Family Values (WS)</t>
  </si>
  <si>
    <t>Prince of Persia - The Sands of Time (WS)</t>
  </si>
  <si>
    <t>Gainsbourg - Vie héroïque (WS)</t>
  </si>
  <si>
    <t>J'ai tué ma mère (WS)</t>
  </si>
  <si>
    <t>Le baiser du barbu (WS)</t>
  </si>
  <si>
    <t>L'homme idéal</t>
  </si>
  <si>
    <t>Shutter Island (WS)</t>
  </si>
  <si>
    <t>Les voisins</t>
  </si>
  <si>
    <t>Monsieur Ibrahim (FS)</t>
  </si>
  <si>
    <t>Filière 13 (WS)</t>
  </si>
  <si>
    <t>Splash - 20th Anniversary Edition (WS)</t>
  </si>
  <si>
    <t>Crocodile Dundee II (WS)</t>
  </si>
  <si>
    <t>The Assassination of Jesse James (WS)</t>
  </si>
  <si>
    <t>The Hand That Rocks The Cradle (WS)</t>
  </si>
  <si>
    <t>5150, rue des Ormes (WS)</t>
  </si>
  <si>
    <t>Zathura - Special Edition (WS)</t>
  </si>
  <si>
    <t>The Goonies (WS)</t>
  </si>
  <si>
    <t>25th Hour (WS)</t>
  </si>
  <si>
    <t>The Horse Whisperer (WS)</t>
  </si>
  <si>
    <t>Erreur de prix</t>
  </si>
  <si>
    <t>821-823</t>
  </si>
  <si>
    <t>Triple Feature (3)</t>
  </si>
  <si>
    <t>• Hot Shots!</t>
  </si>
  <si>
    <t>• Hot Shots Part II</t>
  </si>
  <si>
    <t>• Robin Hood: Men in Tights</t>
  </si>
  <si>
    <t>Maverick (WS)</t>
  </si>
  <si>
    <t>The Good Shepherd (WS)</t>
  </si>
  <si>
    <t>Casualties of War (WS)</t>
  </si>
  <si>
    <t>Dracula (WS)</t>
  </si>
  <si>
    <t>828-829</t>
  </si>
  <si>
    <t>Double Feature (2)</t>
  </si>
  <si>
    <t>• Moonstruck (WS)</t>
  </si>
  <si>
    <t>• My Cousin Vinny (WS)</t>
  </si>
  <si>
    <t>830-831</t>
  </si>
  <si>
    <t>• Coming Home (WS)</t>
  </si>
  <si>
    <t>• Norma Rae (WS)</t>
  </si>
  <si>
    <t>Ponyo (WS)</t>
  </si>
  <si>
    <t>FutureShop, Centre Laval</t>
  </si>
  <si>
    <t>Anmin</t>
  </si>
  <si>
    <t>Le Chihuahua de Beverly Hills 2 (WS)</t>
  </si>
  <si>
    <t>HMV, Place Rosemère</t>
  </si>
  <si>
    <t>Meili</t>
  </si>
  <si>
    <t>Percy Jackson &amp; The Olympians (WS)</t>
  </si>
  <si>
    <t>Cadeau à Meili pour bulletin - meilleur prix garanti</t>
  </si>
  <si>
    <t>SALT - Deluxe Extended Edition (WS)</t>
  </si>
  <si>
    <t>Le Moulin à images (WS) (2)</t>
  </si>
  <si>
    <t>837-838</t>
  </si>
  <si>
    <t>Arthur 2&amp;3 - Double Feature (WS) (2)</t>
  </si>
  <si>
    <t>• Arthur 2 The Revenge of Maltazard (WS)</t>
  </si>
  <si>
    <t>• Arthur 3 The War of Two Worlds (WS)</t>
  </si>
  <si>
    <t>Terminator: The Sarah Connor Chronicles - The Complete 2nd Season (WS)</t>
  </si>
  <si>
    <t>J'ai serré la main du diable (WS)</t>
  </si>
  <si>
    <t>Matroni et moi (FS)</t>
  </si>
  <si>
    <t>Gerry (WS)</t>
  </si>
  <si>
    <t>Captain America: The First Avenger (WS)</t>
  </si>
  <si>
    <t>Green Lantern (WS)</t>
  </si>
  <si>
    <t>Frankenstein - Anniversary 75th Edition (FS) (2)</t>
  </si>
  <si>
    <t>The WolfMan (FS) (2)</t>
  </si>
  <si>
    <t>Harry Potter and the Deathly Hallows Part 1 (WS)</t>
  </si>
  <si>
    <t>Harry Potter and the Deathly Hallows Part 2 (WS)</t>
  </si>
  <si>
    <t>Princess Mononoke (WS)</t>
  </si>
  <si>
    <t>Pirates of the Caribbean - On Stranger Tides (WS)</t>
  </si>
  <si>
    <t>Best Buy, Place Rosemère</t>
  </si>
  <si>
    <t>Walkyrie (WS)</t>
  </si>
  <si>
    <t>Man on Fire (WS)</t>
  </si>
  <si>
    <t>Home Alone - Family Fun Edition (WS)</t>
  </si>
  <si>
    <t>Home Alone - Lost in New York (WS)</t>
  </si>
  <si>
    <t>Night at the Museum (WS)</t>
  </si>
  <si>
    <t>There's Something About Mary (WS)</t>
  </si>
  <si>
    <t>La Chine sauvage (WS) (2)</t>
  </si>
  <si>
    <t>Wal-Mart, Place Rosemère</t>
  </si>
  <si>
    <t>Les Parent - Saison 3 (WS) (3)</t>
  </si>
  <si>
    <t>Cadeau de Noël à Meili</t>
  </si>
  <si>
    <t>Starbuck (WS)</t>
  </si>
  <si>
    <t>Yvon Deschamps Volume 5 - 1968-2008 (2)</t>
  </si>
  <si>
    <t>Incendies (WS)</t>
  </si>
  <si>
    <t>Cowboys &amp; Aliens</t>
  </si>
  <si>
    <t>NASA (FS) (10)
50 Years of Space Exploration
History of the Space Shuttle</t>
  </si>
  <si>
    <t>Zellers, Carrefour du Nord</t>
  </si>
  <si>
    <t>Bowling in Columbine (WS) (2)</t>
  </si>
  <si>
    <t>Kirikou et les bêtes sauvages (WS)</t>
  </si>
  <si>
    <t>Source Code (WS)</t>
  </si>
  <si>
    <t>The Social Network (WS) (2)</t>
  </si>
  <si>
    <t>Thor (WS)</t>
  </si>
  <si>
    <t>Cadeau d'anniversaire à Shao</t>
  </si>
  <si>
    <t>Kirikou et la sorcière et Princes et princesses (FS) (2)</t>
  </si>
  <si>
    <t>Renaud-Bray.com</t>
  </si>
  <si>
    <t>Arthur et les Minimoys (WS)</t>
  </si>
  <si>
    <t>Le sens de l'humour (WS)</t>
  </si>
  <si>
    <t>Funkytown (WS)</t>
  </si>
  <si>
    <t>Mon oncle Antoine (FS)</t>
  </si>
  <si>
    <t>Histoire de famille (FS)</t>
  </si>
  <si>
    <t>SuperClub Vidéotron, Saint-Sauveur</t>
  </si>
  <si>
    <t>La vie avec mon père (WS)</t>
  </si>
  <si>
    <t>Saints-Martyrs des-Damnés (WS)</t>
  </si>
  <si>
    <t>Miss Météo (WS)</t>
  </si>
  <si>
    <t>A l'origine d'un cri (WS)</t>
  </si>
  <si>
    <t>Prévisionné</t>
  </si>
  <si>
    <t>Curling (WS)</t>
  </si>
  <si>
    <t>True Grit (WS)</t>
  </si>
  <si>
    <t>French Kiss (WS)</t>
  </si>
  <si>
    <t>Le colis (WS)</t>
  </si>
  <si>
    <t>The Lincoln Lawyer (WS)</t>
  </si>
  <si>
    <t>Frisson des collines (WS)</t>
  </si>
  <si>
    <t>Les petits mouchoirs (WS)</t>
  </si>
  <si>
    <t>Le bruit des glaçons (WS)</t>
  </si>
  <si>
    <t>The Tree of Life (WS)</t>
  </si>
  <si>
    <t>Route 132 (WS)</t>
  </si>
  <si>
    <t>Monsieur Lazhar (WS)</t>
  </si>
  <si>
    <t>Les aventures de Tintin (WS)</t>
  </si>
  <si>
    <t>Mission Impossible: Ghost Protocol (WS)</t>
  </si>
  <si>
    <t>Haywire (WS)</t>
  </si>
  <si>
    <t>La chèvre (WS)</t>
  </si>
  <si>
    <t>Never Let Me Go (WS)</t>
  </si>
  <si>
    <t>Cadeau d'anniversaire à Claude de Anmin</t>
  </si>
  <si>
    <t>The Help (WS)</t>
  </si>
  <si>
    <t>Cadeau d'anniversaire à Dominique de Shao</t>
  </si>
  <si>
    <t>Hugo - Limited 3D Edition (3D, Blu-Ray, DVD, Digital)</t>
  </si>
  <si>
    <t>Sherlock Holmes A Game of Shadows (WS)</t>
  </si>
  <si>
    <t>Des hommes et des dieux (WS)</t>
  </si>
  <si>
    <t>The Hunger Games (WS) (2)</t>
  </si>
  <si>
    <t>Snow White and the Huntsman - Extended Edition (WS)</t>
  </si>
  <si>
    <t>Trading Places (WS)</t>
  </si>
  <si>
    <t>Un été sans point ni coup sûr (WS)</t>
  </si>
  <si>
    <t>Farewell my Concubine (WS)</t>
  </si>
  <si>
    <t>Black Swan (WS)</t>
  </si>
  <si>
    <t>Prometheus (WS)</t>
  </si>
  <si>
    <t>Dark Shadows (WS)</t>
  </si>
  <si>
    <t>Marvel's Avengers (WS)</t>
  </si>
  <si>
    <t>The King's Speech (WS)</t>
  </si>
  <si>
    <t>Ultramar, Saint-Jérôme</t>
  </si>
  <si>
    <t>Rebelle Brave (WS)</t>
  </si>
  <si>
    <t>Men In Black 3 (WS)</t>
  </si>
  <si>
    <t>Laurence Anyways (Blu-Ray, DVD) (WS) (2)</t>
  </si>
  <si>
    <t>The Expendables 2 (DVD, Digital) (WS)</t>
  </si>
  <si>
    <t>ParaNorman (Blu-Ray, DVD, Digital) (WS)</t>
  </si>
  <si>
    <t>Step Up Revolution 4 (Blu-Ray, Blu-Ray 3D, DVD) (WS) (2)</t>
  </si>
  <si>
    <t>Dragon Tattoo Trilogy - Extended Edition (WS) (7)</t>
  </si>
  <si>
    <t>Cadeau de Noël à Dominique</t>
  </si>
  <si>
    <t>Fried Green Tomatoes - Anniversary Edition - Extended Version (WS)</t>
  </si>
  <si>
    <t>Event Horizon (WS) (2)</t>
  </si>
  <si>
    <t>Hanna (WS)</t>
  </si>
  <si>
    <t>Erreur d'affichage du prix</t>
  </si>
  <si>
    <t>The Expendables (WS)</t>
  </si>
  <si>
    <t>Unforgiven (WS)</t>
  </si>
  <si>
    <t>3:10 To Yuma (WS)</t>
  </si>
  <si>
    <t>Sophie's Choice (WS)</t>
  </si>
  <si>
    <t>Batman: The Dark Knight Rises (WS)</t>
  </si>
  <si>
    <t>Les sept jours du talion (WS)</t>
  </si>
  <si>
    <t>Omertà (WS)</t>
  </si>
  <si>
    <t>Crazy Heart (WS)</t>
  </si>
  <si>
    <t>Best Buy, Centre Laval</t>
  </si>
  <si>
    <t>Kiki's Delivery Service</t>
  </si>
  <si>
    <t>Cadeau de Noël à Anmin</t>
  </si>
  <si>
    <t>War Horse (WS)</t>
  </si>
  <si>
    <t>Cadeau de Noël à Shao</t>
  </si>
  <si>
    <t>Café de Flore (WS)</t>
  </si>
  <si>
    <t>Le vendeur (WS)</t>
  </si>
  <si>
    <t>La peur de l'eau (WS)</t>
  </si>
  <si>
    <t>Les intouchables (WS)</t>
  </si>
  <si>
    <t>James Bond 007: Skyfall (WS)</t>
  </si>
  <si>
    <t>Argo (WS)</t>
  </si>
  <si>
    <t>Seven Psychopaths</t>
  </si>
  <si>
    <t>The Hobbit: An Unexpected Journey - Two-Disc Special Edition (WS) (2)</t>
  </si>
  <si>
    <t>Inch'Allah (WS)</t>
  </si>
  <si>
    <t>Django Unchained (WS)</t>
  </si>
  <si>
    <t>Silver Linings Playbook (WS)</t>
  </si>
  <si>
    <t>Safe Haven (WS)</t>
  </si>
  <si>
    <t>A Meili</t>
  </si>
  <si>
    <t>Life Of Pi (WS)</t>
  </si>
  <si>
    <t>Moonrise Kingdom (WS)</t>
  </si>
  <si>
    <t>Midnight in Paris (WS)</t>
  </si>
  <si>
    <t>Abraham Lincoln Vampire Hunter (WS)</t>
  </si>
  <si>
    <t>The Cabin in the Woods (WS)</t>
  </si>
  <si>
    <t>The Fast and the Furious 3: Tokyo Drift (WS)</t>
  </si>
  <si>
    <t>The Fast and the Furious 4 (WS)</t>
  </si>
  <si>
    <t>The Fast and the Furious 5 - Extended Edition  (WS)</t>
  </si>
  <si>
    <t>Le prénom (WS)</t>
  </si>
  <si>
    <t>SuperClub Vidéotron, Sainte-Adèle</t>
  </si>
  <si>
    <t>Les saveurs du palais (WS)</t>
  </si>
  <si>
    <t>The Master (WS)</t>
  </si>
  <si>
    <t>Camille redouble (WS)</t>
  </si>
  <si>
    <t>De rouille et d'os (WS)</t>
  </si>
  <si>
    <t>Tout ce que tu possèdes (WS)</t>
  </si>
  <si>
    <t>Frankenweenie (Blu-Ray, DVD) (WS)</t>
  </si>
  <si>
    <t>Lincoln (Blu-Ray, DVD) (WS)</t>
  </si>
  <si>
    <t>Flight (WS)</t>
  </si>
  <si>
    <t>Les misérables (WS)</t>
  </si>
  <si>
    <t>Poulet aux prunes (WS)</t>
  </si>
  <si>
    <t>Omar m'a tuer (WS)</t>
  </si>
  <si>
    <t>Karakara (WS)</t>
  </si>
  <si>
    <t>Roche, papier, ciseaux (WS)</t>
  </si>
  <si>
    <t>The Impossible (WS)</t>
  </si>
  <si>
    <t>House at the End of the Street (WS)</t>
  </si>
  <si>
    <t>The Man with the Iron Fists (WS)</t>
  </si>
  <si>
    <t>Zero Dark Thirty (WS)</t>
  </si>
  <si>
    <t>G.I. Joe - Retaliation (WS)</t>
  </si>
  <si>
    <t>Oblivion (WS)</t>
  </si>
  <si>
    <t>Crawlspace (WS)</t>
  </si>
  <si>
    <t>The Great Gatsby - Two-Disc Special Edition (WS) (2)</t>
  </si>
  <si>
    <t>Les enfants du marais (WS)</t>
  </si>
  <si>
    <t>The Tourist (WS)</t>
  </si>
  <si>
    <t>Pixar Short Films Collection 1 (WS)</t>
  </si>
  <si>
    <t>La fille du puisatier (WS)</t>
  </si>
  <si>
    <t>Le bonheur des autres (WS)</t>
  </si>
  <si>
    <t>Coming to America - Special Collector's Edition (WS)</t>
  </si>
  <si>
    <t>Jack Reacher (WS)</t>
  </si>
  <si>
    <t>Oldboy (WS)</t>
  </si>
  <si>
    <t>Pas certain des taxes appliquées</t>
  </si>
  <si>
    <t>Battle Royale (WS)</t>
  </si>
  <si>
    <t>Looper (WS)</t>
  </si>
  <si>
    <t>Rebelle (WS)</t>
  </si>
  <si>
    <t>Star Trek; Into Darkness (WS)</t>
  </si>
  <si>
    <t>Iron Man 3 (WS) + Digital Copy</t>
  </si>
  <si>
    <t>984-990</t>
  </si>
  <si>
    <t>Start Trek: The Original Motion Picture Collection (7)</t>
  </si>
  <si>
    <t>• Start Trek The Motion Picture (WS)</t>
  </si>
  <si>
    <t>• Start Trek II The Wrath of Khan (WS)</t>
  </si>
  <si>
    <t>• Start Trek III The Search for Spock (WS)</t>
  </si>
  <si>
    <t>• Start Trek IV The Voyage Home (WS)</t>
  </si>
  <si>
    <t>• Start Trek V The Final Frontier (WS)</t>
  </si>
  <si>
    <t>• Start Trek VI The Undiscovered Country (WS)</t>
  </si>
  <si>
    <t>• The Captain's Summit (WS)</t>
  </si>
  <si>
    <t>991-995</t>
  </si>
  <si>
    <t>Start Trek: The Original Motion Picture Collection (5)</t>
  </si>
  <si>
    <t>• Start Trek Generations (WS)</t>
  </si>
  <si>
    <t>• Start Trek First Contact (WS)</t>
  </si>
  <si>
    <t>• Start Trek Insurrection (WS)</t>
  </si>
  <si>
    <t>• Start Trek Nemesis (WS)</t>
  </si>
  <si>
    <t>• Start Trek Evolutions (WS)</t>
  </si>
  <si>
    <t>Star Wars The Clone Wars - Seasons 1-5 Collector's Edition (WS) (19)</t>
  </si>
  <si>
    <t>Iron Man 2 (WS)</t>
  </si>
  <si>
    <t>Monsters University (WS)</t>
  </si>
  <si>
    <t>Grave of the Fireflies</t>
  </si>
  <si>
    <t>Cadeau d'anniversaire à Anmin</t>
  </si>
  <si>
    <t>Paprika</t>
  </si>
  <si>
    <t>Elysium (WS)</t>
  </si>
  <si>
    <t>The Bourne Legacy (WS)</t>
  </si>
  <si>
    <t>Now You See Me (WS)</t>
  </si>
  <si>
    <t>Les triplettes de Belleville (WS) (2)</t>
  </si>
  <si>
    <t>Pas de taxes, frais de transport</t>
  </si>
  <si>
    <t>Le grand blond avec une chaussure noire (WS)</t>
  </si>
  <si>
    <t>Les ailes du désir (WS)</t>
  </si>
  <si>
    <t>The Fast and the Furious 6 (WS)</t>
  </si>
  <si>
    <t>Prisoners (WS)</t>
  </si>
  <si>
    <t>Rush (Combo Blu-Ray + DVD + Digital Copy)</t>
  </si>
  <si>
    <t>iTunes</t>
  </si>
  <si>
    <t>Molière à bicyclette (WS)</t>
  </si>
  <si>
    <t>Lac Mystère (WS)</t>
  </si>
  <si>
    <t>Le poil de la bête (WS)</t>
  </si>
  <si>
    <t>L'affaire Dumont (WS)</t>
  </si>
  <si>
    <t>1er amour (WS)</t>
  </si>
  <si>
    <t>Man of Steel - 2-Disc Special Edition (WS) (2)</t>
  </si>
  <si>
    <t>Escape Plan (Combo Blu-Ray + DVD)</t>
  </si>
  <si>
    <t>L'autre maison (WS)</t>
  </si>
  <si>
    <t>Gravity - 2-Disc Special Edition (WS) (2)</t>
  </si>
  <si>
    <t>UV</t>
  </si>
  <si>
    <t>Annie Hall - The Woody Allen Collection (WS)</t>
  </si>
  <si>
    <t>R.E.D. - Special Edition (WS)</t>
  </si>
  <si>
    <t>Blue Jasmine (WS)</t>
  </si>
  <si>
    <t>Captain Phillips (WS)</t>
  </si>
  <si>
    <t>Adore (WS)</t>
  </si>
  <si>
    <t>Les 4 soldats (WS)</t>
  </si>
  <si>
    <t>City of Bones - The Mortal Instruments (WS)</t>
  </si>
  <si>
    <t>Percy Jackson - Sea of Monsters (WS)</t>
  </si>
  <si>
    <t>Louis Cyr l'homme le plus fort du monde (WS)</t>
  </si>
  <si>
    <t>Jobs (WS)</t>
  </si>
  <si>
    <t>Amour (WS)</t>
  </si>
  <si>
    <t>La légende de Sarila (WS)</t>
  </si>
  <si>
    <t>Dallas Buyer's Club (WS)</t>
  </si>
  <si>
    <t>Thor - The Dark World (WS)</t>
  </si>
  <si>
    <t>The Hunger Games: Catching Fire (WS)</t>
  </si>
  <si>
    <t>DC</t>
  </si>
  <si>
    <t>The Hobbit - The Desolation of Smaug - Two-Disc Special Edition (WS) (2)</t>
  </si>
  <si>
    <t>Frozen (WS)</t>
  </si>
  <si>
    <t>Kill Bill Volume 2 (WS)</t>
  </si>
  <si>
    <t>Australia (WS)</t>
  </si>
  <si>
    <t>Pride &amp; Prejudice</t>
  </si>
  <si>
    <t>Howl's Moving Castle - Le château ambulant (WS) (2)</t>
  </si>
  <si>
    <t>Cadeau de papa à Anmin</t>
  </si>
  <si>
    <t>RED 2 (WS)</t>
  </si>
  <si>
    <t>La maison du pêcheur (WS)</t>
  </si>
  <si>
    <t>Inside Llewyn Davis (WS)</t>
  </si>
  <si>
    <t>Battle of the Year (WS)</t>
  </si>
  <si>
    <t>Ender's Game (WS)</t>
  </si>
  <si>
    <t>The Lone Ranger (WS)</t>
  </si>
  <si>
    <t>American Hustle (WS)</t>
  </si>
  <si>
    <t>12 Years a Slave (WS)</t>
  </si>
  <si>
    <t>The Wolf of Wall Street (WS)</t>
  </si>
  <si>
    <t>The Book Thief (WS)</t>
  </si>
  <si>
    <t>The Cotton Club (WS)</t>
  </si>
  <si>
    <t>Johnny English Reborn (WS)</t>
  </si>
  <si>
    <t>L'appât (WS)</t>
  </si>
  <si>
    <t>The Shawshank Redemption (WS)</t>
  </si>
  <si>
    <t>Johnny English (WS)</t>
  </si>
  <si>
    <t>Gabrielle (WS)</t>
  </si>
  <si>
    <t>Il était une fois les Boys (WS)</t>
  </si>
  <si>
    <t>Hot Dog (WS)</t>
  </si>
  <si>
    <t>Avant que mon coeur bascule (WS)</t>
  </si>
  <si>
    <t>Amsterdam (WS)</t>
  </si>
  <si>
    <t>Kiss of the Dragon (WS)</t>
  </si>
  <si>
    <t>The Grand Master (WS)</t>
  </si>
  <si>
    <t>Don Jon (WS)</t>
  </si>
  <si>
    <t>Non-Stop (WS)</t>
  </si>
  <si>
    <t>Jack Ryan: Shadow Recruit (WS)</t>
  </si>
  <si>
    <t>Miraculum (WS)</t>
  </si>
  <si>
    <t>Saving Mr. Banks (WS)</t>
  </si>
  <si>
    <t>The Monuments Men (WS)</t>
  </si>
  <si>
    <t>All in Lost (WS)</t>
  </si>
  <si>
    <t>Her (WS)</t>
  </si>
  <si>
    <t>Divergent (WS)</t>
  </si>
  <si>
    <t>Le théorème Zéro (WS)</t>
  </si>
  <si>
    <t>The Machine (WS)</t>
  </si>
  <si>
    <t>Triptyque (WS)</t>
  </si>
  <si>
    <t>Les garçons et Guillaume à table! (WS)</t>
  </si>
  <si>
    <t>La vie d'Adèle (WS)</t>
  </si>
  <si>
    <t>Une jeune fille (WS)</t>
  </si>
  <si>
    <t>Grand Central (WS)</t>
  </si>
  <si>
    <t>Enemy (WS)</t>
  </si>
  <si>
    <t>Robocop (WS)</t>
  </si>
  <si>
    <t>Under the Skin (WS)</t>
  </si>
  <si>
    <t>Whitewash: l'homme que j'ai tué (WS)</t>
  </si>
  <si>
    <t>Diego Star (WS)</t>
  </si>
  <si>
    <t>Bunker (WS)</t>
  </si>
  <si>
    <t>Transcendence (WS)</t>
  </si>
  <si>
    <t>A Chorus Line (WS)</t>
  </si>
  <si>
    <t>Senna (WS)</t>
  </si>
  <si>
    <t>Escape from Alcatraz - Widescreen Collection (WS)</t>
  </si>
  <si>
    <t>EN DOUBLE</t>
  </si>
  <si>
    <t>Cabaret (WS)</t>
  </si>
  <si>
    <t>Those Magnificent Men in their Flying Machines (WS)</t>
  </si>
  <si>
    <t>New York, New York - 30th Anniversary 2-Disc Edition (WS) (2)</t>
  </si>
  <si>
    <t>Amazon.ca + livraison</t>
  </si>
  <si>
    <t>EN DOUBLE - PAS IDENTIQUE</t>
  </si>
  <si>
    <t>All that Jazz (WS)</t>
  </si>
  <si>
    <t>Upside Down (WS)</t>
  </si>
  <si>
    <t>The Secret Life of Walter Mitty (WS)</t>
  </si>
  <si>
    <t>Le démantèlement (WS)</t>
  </si>
  <si>
    <t>Philomena (WS)</t>
  </si>
  <si>
    <t>The Lego Movie (WS)</t>
  </si>
  <si>
    <t>Chasse au Goddard d'Abbittibbi (WS)</t>
  </si>
  <si>
    <t>Dessin animé japonais</t>
  </si>
  <si>
    <t>The Great Beauty (WS)</t>
  </si>
  <si>
    <t>Le coq de St-Victor</t>
  </si>
  <si>
    <t>The Grand Budapest Hotel (WS)</t>
  </si>
  <si>
    <t>Captain America: The Winter Solder (WS)</t>
  </si>
  <si>
    <t>Casse-tête chinois (WS)</t>
  </si>
  <si>
    <t>Space Station 76 (WS)</t>
  </si>
  <si>
    <t>La petite reine (WS)</t>
  </si>
  <si>
    <t>Tom à la ferme (WS)</t>
  </si>
  <si>
    <t>Live.Die.Repeat: Edge of Tomorrow (WS)</t>
  </si>
  <si>
    <t>The Signal (WS)</t>
  </si>
  <si>
    <t>Snowpiercer (WS)</t>
  </si>
  <si>
    <t>A Million Ways to Die in the West (WS)</t>
  </si>
  <si>
    <t>Step Up All In (WS)</t>
  </si>
  <si>
    <t>Cadeau de Noël 2014 à Meili</t>
  </si>
  <si>
    <t>How to Train Your Dragon (WS)</t>
  </si>
  <si>
    <t>Cadeau de Noël 2014 à Anmin</t>
  </si>
  <si>
    <t>How to Train Your Dragon 2 (WS)</t>
  </si>
  <si>
    <t>The Wind Rises (WS)</t>
  </si>
  <si>
    <t>Maleficent (WS)</t>
  </si>
  <si>
    <t>X-Men First Class (WS)</t>
  </si>
  <si>
    <t>X-Men Days of Future Past (WS)</t>
  </si>
  <si>
    <t>Life in a Day</t>
  </si>
  <si>
    <t>Anastasia</t>
  </si>
  <si>
    <t>Shao</t>
  </si>
  <si>
    <t>The Secret of Kells - Le secret de Kells</t>
  </si>
  <si>
    <t xml:space="preserve">   </t>
  </si>
  <si>
    <t>Castle in the Sky - Le château dans le ciel</t>
  </si>
  <si>
    <t>Summer Wars</t>
  </si>
  <si>
    <t>Kamelott Livre I (WS) (3)</t>
  </si>
  <si>
    <t>Kamelott Livre II (WS) (3)</t>
  </si>
  <si>
    <t>Kamelott Livre III (WS) (3)</t>
  </si>
  <si>
    <t>Kamelott Livre IV (WS) (3)</t>
  </si>
  <si>
    <t>Kamelott Livre V (WS) (4)</t>
  </si>
  <si>
    <t>Kamelott Livre VI (WS) (4)</t>
  </si>
  <si>
    <t>The Giver (WD)</t>
  </si>
  <si>
    <t>Qu'est ce qu'on a fait au bon Dieu? (WS)</t>
  </si>
  <si>
    <t>Boyhood (WS)</t>
  </si>
  <si>
    <t>Sin City -  A Dame to Kill For (WS)</t>
  </si>
  <si>
    <t>The Expendables 3 (WS)</t>
  </si>
  <si>
    <t>1987 (WS)</t>
  </si>
  <si>
    <t>Le vrai du faux (WS)</t>
  </si>
  <si>
    <t>Lucy (WS)</t>
  </si>
  <si>
    <t>Guardians of the Galaxy (WS)</t>
  </si>
  <si>
    <t>Dawn of the Planet of the Apes (WS)</t>
  </si>
  <si>
    <t>Prévisionné  Rental Edition</t>
  </si>
  <si>
    <t>The Maze Runner (WS)</t>
  </si>
  <si>
    <t>Target, Sainte-Dorothée</t>
  </si>
  <si>
    <t>Solde de liquidation -40%; donné à Sylvie</t>
  </si>
  <si>
    <t>Grudge Match (WS)</t>
  </si>
  <si>
    <t>Solde de liquidation -40%</t>
  </si>
  <si>
    <t>The Theory of Everything (WS)</t>
  </si>
  <si>
    <t>Birdman (WS)</t>
  </si>
  <si>
    <t>Raiponce Tangled (WS)</t>
  </si>
  <si>
    <t>Rise of the Guardians (BR3D, BR, DVD, Digital) (3)</t>
  </si>
  <si>
    <t>UC</t>
  </si>
  <si>
    <t>The Croods (BR3D, BR, DVD, Digital) (3)</t>
  </si>
  <si>
    <t>Mean Girls (WS)</t>
  </si>
  <si>
    <t>Target, Saint-Jérôme</t>
  </si>
  <si>
    <t>Solde de liquidation, $19.99 à $5.00 puis -40%; Meili</t>
  </si>
  <si>
    <t>Jersey Boys</t>
  </si>
  <si>
    <t>DV</t>
  </si>
  <si>
    <t>Solde de liquidation à -60%</t>
  </si>
  <si>
    <t>Le scaphandre et le papillon</t>
  </si>
  <si>
    <t>Total Recall (remake)</t>
  </si>
  <si>
    <t>Solde de liquidation à -60%; donné à Sylvie</t>
  </si>
  <si>
    <t>The Hobbit: The Battle of the Five Armies - Two-Disc Special Edition (WS) (2)</t>
  </si>
  <si>
    <t>Mommy</t>
  </si>
  <si>
    <t>The Hunger Games: Mocking Jay Part 1</t>
  </si>
  <si>
    <t>Foxcatcher</t>
  </si>
  <si>
    <t>Begin Again</t>
  </si>
  <si>
    <t>Fury</t>
  </si>
  <si>
    <t>Vice</t>
  </si>
  <si>
    <t>John Wick</t>
  </si>
  <si>
    <t>Yves Saint-Laurent</t>
  </si>
  <si>
    <t>L'homme qu'on aimait trop</t>
  </si>
  <si>
    <t>Tu dors Nicole</t>
  </si>
  <si>
    <t>Ceci n'est pas un polar</t>
  </si>
  <si>
    <t>Need for Speed (WS)</t>
  </si>
  <si>
    <t>La mauvaise éducation</t>
  </si>
  <si>
    <t>Le règne de la beauté</t>
  </si>
  <si>
    <t>The Judge (WS)</t>
  </si>
  <si>
    <t>Whiplash (WS)</t>
  </si>
  <si>
    <t>Interstellar (WS)</t>
  </si>
  <si>
    <t>Wild (WS)</t>
  </si>
  <si>
    <t>The Imitation Game (WS)</t>
  </si>
  <si>
    <t>Unbroken (WS)</t>
  </si>
  <si>
    <t>Les combattants (WS)</t>
  </si>
  <si>
    <t>Diplomatie (WS)</t>
  </si>
  <si>
    <t>Elephant Song / La chanson de l'éléphant (WS)</t>
  </si>
  <si>
    <t>Les maîtres du suspense (WS)</t>
  </si>
  <si>
    <t>American Sniper (WS)</t>
  </si>
  <si>
    <t>Deux jours, une nuit (WS)</t>
  </si>
  <si>
    <t>Henri, Henri (WS)</t>
  </si>
  <si>
    <t>Mr. Turner (WS)</t>
  </si>
  <si>
    <t>The Humbling (WS)</t>
  </si>
  <si>
    <t>Project Almanach (WS)</t>
  </si>
  <si>
    <t>Still Alice (WS)</t>
  </si>
  <si>
    <t>Kingsman - The Secret Service (Rental Edition)</t>
  </si>
  <si>
    <t>Goodbye to Language (WS)</t>
  </si>
  <si>
    <t>Automata (WS)</t>
  </si>
  <si>
    <t>Predestination (WS)</t>
  </si>
  <si>
    <t>La passion d'Augustine (WS)</t>
  </si>
  <si>
    <t>Jupiter Ascending (WS)</t>
  </si>
  <si>
    <t>The Man With the Iron Fists 2 (WS)</t>
  </si>
  <si>
    <t>Ronin 47 (BR, DVD, Digital) (3)</t>
  </si>
  <si>
    <t>Chappie (WS)</t>
  </si>
  <si>
    <t>Ex_Machina (WS) (2)</t>
  </si>
  <si>
    <t>Battleship (WS)</t>
  </si>
  <si>
    <t>Bicentennial Man WS)</t>
  </si>
  <si>
    <t>Twister - Two-Disc Special Edition (WS)</t>
  </si>
  <si>
    <t>Hansel &amp; Gretel Witch Hunters (WS)</t>
  </si>
  <si>
    <t>Mad Max - Fury Road (WS) (2)</t>
  </si>
  <si>
    <t>Corbo (WS)</t>
  </si>
  <si>
    <t>Les loups (WS)</t>
  </si>
  <si>
    <t>Samba (WS)</t>
  </si>
  <si>
    <t>Maggie (WS)</t>
  </si>
  <si>
    <t>Clouds of Sils Maria (WS)</t>
  </si>
  <si>
    <t>Le promeneur d'oiseau (WS)</t>
  </si>
  <si>
    <t>Insurgent (WS)</t>
  </si>
  <si>
    <t>Selma (WS)</t>
  </si>
  <si>
    <t>Marécages (WS)</t>
  </si>
  <si>
    <t>Transport +$3.49!</t>
  </si>
  <si>
    <t>If I Stay (WS)</t>
  </si>
  <si>
    <t>Venus in Fur (WS)</t>
  </si>
  <si>
    <t>Black Sea (WS)</t>
  </si>
  <si>
    <t>Brasserie Romantique (WS)</t>
  </si>
  <si>
    <t>Journal d'une femme de chambre (WS)</t>
  </si>
  <si>
    <t>Robot Overlords (WS)</t>
  </si>
  <si>
    <t>Saint Laurent (WS)</t>
  </si>
  <si>
    <t>La French (WS)</t>
  </si>
  <si>
    <t>Boychoir (WS)</t>
  </si>
  <si>
    <t>Furious 7</t>
  </si>
  <si>
    <t>Papa ou maman (WS)</t>
  </si>
  <si>
    <t>When Marnie Was There (WS)</t>
  </si>
  <si>
    <t>Prévisionné - Cadeau de Noël 2015 à Anmin de papa et maman</t>
  </si>
  <si>
    <t>La famille Bélier (WS)</t>
  </si>
  <si>
    <t>Jurassic World (WS)</t>
  </si>
  <si>
    <t>Aurélie Laflamme - Les pieds sur terre (WS)</t>
  </si>
  <si>
    <t>Paper Towns (WS) (Rental Edition)</t>
  </si>
  <si>
    <t>Leviathan (WS)</t>
  </si>
  <si>
    <t>The Young and Prodigious T. S. Spivet (WS)</t>
  </si>
  <si>
    <t>Le bruit des arbres (WS)</t>
  </si>
  <si>
    <t>Manglehorn (WS)</t>
  </si>
  <si>
    <t>After the Ball (WS)</t>
  </si>
  <si>
    <t>Big Eyes (WS)</t>
  </si>
  <si>
    <t>Gurov &amp; Anna (WS)</t>
  </si>
  <si>
    <t>Une nouvelle amie (WS)</t>
  </si>
  <si>
    <t>Marvel Avengers - Age of Ultron (WS)</t>
  </si>
  <si>
    <t>Inside Out (WS)</t>
  </si>
  <si>
    <t>Terminator Genisys (WS)</t>
  </si>
  <si>
    <t>Ego Trip (WS)</t>
  </si>
  <si>
    <t>Mr Holmes (WS)</t>
  </si>
  <si>
    <t>No Escape (WS)</t>
  </si>
  <si>
    <t>Maze Runner - The Scorch Trials (WS)</t>
  </si>
  <si>
    <t>Paul à Québec (WS)</t>
  </si>
  <si>
    <t>Ant-Man (WS)</t>
  </si>
  <si>
    <t>Mission Impossible: Rogue Nation (WS)</t>
  </si>
  <si>
    <t>Le Mirage (WS)</t>
  </si>
  <si>
    <t>Young Frankenstein (WS)</t>
  </si>
  <si>
    <t>The Salt of the Earth (WS)</t>
  </si>
  <si>
    <t>The Man From U.N.C.L.E. (WS)</t>
  </si>
  <si>
    <t>Le Mans (WS)</t>
  </si>
  <si>
    <t>Serenity - Collector's Edition (WS) (2)</t>
  </si>
  <si>
    <t>Firefly: The Complete Series (WS) (4)</t>
  </si>
  <si>
    <t>Thelma and Louise (WS)</t>
  </si>
  <si>
    <t>Pawn Sacrifice (WS)</t>
  </si>
  <si>
    <t>Pan - Rental Edition (WS)</t>
  </si>
  <si>
    <t>The Intern - Rental Edition (WS)</t>
  </si>
  <si>
    <t>Marshland (WS)</t>
  </si>
  <si>
    <t>A Walk in the Woods (WS)</t>
  </si>
  <si>
    <t>Guibord s'en va-t-en guerre (WS)</t>
  </si>
  <si>
    <t>The Walk (WS)</t>
  </si>
  <si>
    <t>Sicario (WS)</t>
  </si>
  <si>
    <t>Everest (WS)</t>
  </si>
  <si>
    <t>Spy (WS)</t>
  </si>
  <si>
    <t>Steve jobs (WS)</t>
  </si>
  <si>
    <t>Spotlight - Special Edition (WS)</t>
  </si>
  <si>
    <t>Crimson Peak (WS)</t>
  </si>
  <si>
    <t>Dragon Blade (WS)</t>
  </si>
  <si>
    <t>Ville-Marie (WS)</t>
  </si>
  <si>
    <t>Journal d'un vieil homme (WS)</t>
  </si>
  <si>
    <t>The Danish Girl (WS)</t>
  </si>
  <si>
    <t>The Martian (WS)</t>
  </si>
  <si>
    <t>Best Buy, Saint-Jérôme</t>
  </si>
  <si>
    <t>007 Spectre (WS)</t>
  </si>
  <si>
    <t>The Hunger Games: Mocking Jay Part 2 (WS)</t>
  </si>
  <si>
    <t>La guerre des tuques animée (WS)</t>
  </si>
  <si>
    <t>Creed - Rental Edition (WS)</t>
  </si>
  <si>
    <t>Room (WS)</t>
  </si>
  <si>
    <t>Learning to Drive (WS)</t>
  </si>
  <si>
    <t>Star Wars VII - The Force Awakens (WS) (2)</t>
  </si>
  <si>
    <t>Antoine et Marie (WS)</t>
  </si>
  <si>
    <t>Turbo Kid (WS)</t>
  </si>
  <si>
    <t>Trumbo (WS)</t>
  </si>
  <si>
    <t>Burnt (WS)</t>
  </si>
  <si>
    <t>The Big Short (WS)</t>
  </si>
  <si>
    <t>The Hateful Eight (WS)</t>
  </si>
  <si>
    <t>Falling Down - Deluxe Edition</t>
  </si>
  <si>
    <t>Ali (WS)</t>
  </si>
  <si>
    <t>Divergent Series - Allegiant (WS)</t>
  </si>
  <si>
    <t>Independence Day - 20th Anniversary Edition (newly restored)</t>
  </si>
  <si>
    <t>Les mauvaises herbes (WS)</t>
  </si>
  <si>
    <t>Chasse Galerie - La légende (WS)</t>
  </si>
  <si>
    <t>Endorphine (WS)</t>
  </si>
  <si>
    <t>The Lobster (WS)</t>
  </si>
  <si>
    <t>Concussion (WS)</t>
  </si>
  <si>
    <t>Race (WS)</t>
  </si>
  <si>
    <t>Batman vs Superman: Dawn of Justice</t>
  </si>
  <si>
    <t>Joy</t>
  </si>
  <si>
    <t>The Jungle Book</t>
  </si>
  <si>
    <t>Zootopia</t>
  </si>
  <si>
    <t>Alice Through the Looking Glass</t>
  </si>
  <si>
    <t>Now You See Me 2</t>
  </si>
  <si>
    <t>Independence Day; Resurgence</t>
  </si>
  <si>
    <t>Zoolander 2</t>
  </si>
  <si>
    <t>The Huntsman Winter's War</t>
  </si>
  <si>
    <t>Star Trek: Beyond</t>
  </si>
  <si>
    <t>Kubo et l'épée magique</t>
  </si>
  <si>
    <t>BR, DVD, Digital</t>
  </si>
  <si>
    <t>Patema Inverted</t>
  </si>
  <si>
    <t>Cast Away</t>
  </si>
  <si>
    <t>The Man Who Knew Infinity</t>
  </si>
  <si>
    <t>2 secondes</t>
  </si>
  <si>
    <t>Retourné - pas Zone 1</t>
  </si>
  <si>
    <t>Bridge of Spies</t>
  </si>
  <si>
    <t>Tarzan</t>
  </si>
  <si>
    <t>BR, DVD, UV</t>
  </si>
  <si>
    <t>Jason Bourne</t>
  </si>
  <si>
    <t>Les 3 petits cochons 2</t>
  </si>
  <si>
    <t>King Dave</t>
  </si>
  <si>
    <t>Montréal la blanche</t>
  </si>
  <si>
    <t>Manchester by the Sea</t>
  </si>
  <si>
    <t>Into the Woods</t>
  </si>
  <si>
    <t>Sully</t>
  </si>
  <si>
    <t>Inferno</t>
  </si>
  <si>
    <t>The Arrival</t>
  </si>
  <si>
    <t>Jack Reacher: Never Go Back</t>
  </si>
  <si>
    <t>Juste la fin du monde</t>
  </si>
  <si>
    <t>Un petit boulot</t>
  </si>
  <si>
    <t>Nitro 2 Rush</t>
  </si>
  <si>
    <t>Radin!</t>
  </si>
  <si>
    <t>The Birth of a Nation</t>
  </si>
  <si>
    <t>The Girl on the Train</t>
  </si>
  <si>
    <t>Alien Arrival</t>
  </si>
  <si>
    <t>Kill Command</t>
  </si>
  <si>
    <t>Rogue One - A Star Wars Story</t>
  </si>
  <si>
    <t>Doctor Strange</t>
  </si>
  <si>
    <t>Assassin Creed</t>
  </si>
  <si>
    <t>Fantastic Beasts</t>
  </si>
  <si>
    <t>Hidden Figures</t>
  </si>
  <si>
    <t>DVD, Digital HD</t>
  </si>
  <si>
    <t>Snowden</t>
  </si>
  <si>
    <t>DVD, Digital</t>
  </si>
  <si>
    <t>Hacksaw Ridge</t>
  </si>
  <si>
    <t>Suicide Squad</t>
  </si>
  <si>
    <t>Miss Peregrine Home for Peculiar Children</t>
  </si>
  <si>
    <t>Digital HD</t>
  </si>
  <si>
    <t>Passengers</t>
  </si>
  <si>
    <t>La La Land</t>
  </si>
  <si>
    <t>Split</t>
  </si>
  <si>
    <t>Ghost in the Shell</t>
  </si>
  <si>
    <t>BR, DVD, Digital HD</t>
  </si>
  <si>
    <t>Lion</t>
  </si>
  <si>
    <t>My Neighbour Totoro</t>
  </si>
  <si>
    <t>Wonder Woman</t>
  </si>
  <si>
    <t>DVD, UV</t>
  </si>
  <si>
    <t>Alien Covenant</t>
  </si>
  <si>
    <t>Guardian of the Galaxy Vol.2</t>
  </si>
  <si>
    <t>The Fate of the Furious</t>
  </si>
  <si>
    <t>Pirates of the Caribbean - Dead Men Tell No Tales</t>
  </si>
  <si>
    <t>The Circle</t>
  </si>
  <si>
    <t>Get Out</t>
  </si>
  <si>
    <t>War for the Planet of the Apes</t>
  </si>
  <si>
    <t>Logan</t>
  </si>
  <si>
    <t>Dark Tower</t>
  </si>
  <si>
    <t>Bon Cop, Bad Cop 2</t>
  </si>
  <si>
    <t>The Revenant</t>
  </si>
  <si>
    <t>Life</t>
  </si>
  <si>
    <t>Baby Driver</t>
  </si>
  <si>
    <t>Affreux, sales et méchants</t>
  </si>
  <si>
    <t>1:54</t>
  </si>
  <si>
    <t>Le pacte des anges</t>
  </si>
  <si>
    <t>Fences</t>
  </si>
  <si>
    <t>Elle</t>
  </si>
  <si>
    <t>Moonlight</t>
  </si>
  <si>
    <t>Singularity</t>
  </si>
  <si>
    <t>Valérian et la cité des mille planètes</t>
  </si>
  <si>
    <t>Thirty Two Short Films About Glenn Gould</t>
  </si>
  <si>
    <t>Blade Runner 2049</t>
  </si>
  <si>
    <t>De père en flic 2</t>
  </si>
  <si>
    <t>Kingsman - The Golden Circle</t>
  </si>
  <si>
    <t>Dunkirk</t>
  </si>
  <si>
    <t>Erreur de prix -$10</t>
  </si>
  <si>
    <t>Atomic Blonde</t>
  </si>
  <si>
    <t>Erreur de prix -$11</t>
  </si>
  <si>
    <t>The Shape of Water</t>
  </si>
  <si>
    <t>Star Wars VIII - The Last Jedi</t>
  </si>
  <si>
    <t>Les rois mongols</t>
  </si>
  <si>
    <t>John Wick 2</t>
  </si>
  <si>
    <t>Deadpool</t>
  </si>
  <si>
    <t>The Post</t>
  </si>
  <si>
    <t>Maze Runner - The Death Cure</t>
  </si>
  <si>
    <t>Black Panther</t>
  </si>
  <si>
    <t>Tomb Raider</t>
  </si>
  <si>
    <t>Annihilation</t>
  </si>
  <si>
    <t>Persepolis</t>
  </si>
  <si>
    <t>Le cochon de Gaza</t>
  </si>
  <si>
    <t>Félix et Meira</t>
  </si>
  <si>
    <t>L'empire Bossé</t>
  </si>
  <si>
    <t>Camion</t>
  </si>
  <si>
    <t>Dalida</t>
  </si>
  <si>
    <t>Mal de pierres</t>
  </si>
  <si>
    <t>Le problème d'infiltration</t>
  </si>
  <si>
    <t>Innocent</t>
  </si>
  <si>
    <t>C'est le coeur qui meurt en dernier</t>
  </si>
  <si>
    <t>Junior majeur</t>
  </si>
  <si>
    <t>Et au pire, on se mariera</t>
  </si>
  <si>
    <t>Radius</t>
  </si>
  <si>
    <t>The Gracefield Incident</t>
  </si>
  <si>
    <t>Red Sparrow</t>
  </si>
  <si>
    <t>Suburbicon</t>
  </si>
  <si>
    <t>Victoria &amp; Abdul</t>
  </si>
  <si>
    <t>Mother</t>
  </si>
  <si>
    <t>Darkest Hour</t>
  </si>
  <si>
    <t>Churchill - The Untold Story of D-Day</t>
  </si>
  <si>
    <t>1399-1401</t>
  </si>
  <si>
    <t>Taken Collection (Liam Neeson)</t>
  </si>
  <si>
    <t>• Taken</t>
  </si>
  <si>
    <t>• Taken 2</t>
  </si>
  <si>
    <t>• Taken 3</t>
  </si>
  <si>
    <t>The Mummy (Tom Cruise)</t>
  </si>
  <si>
    <t>The Great Wall (Matt Damon)</t>
  </si>
  <si>
    <t>Ready Player One</t>
  </si>
  <si>
    <t>Deadpool 2</t>
  </si>
  <si>
    <t>Jurassic Park - Fallen Kingdom</t>
  </si>
  <si>
    <t>Thor - Ragnarok</t>
  </si>
  <si>
    <t>Solo - A Star Wars Story</t>
  </si>
  <si>
    <t>Ant-Man and the Wasp</t>
  </si>
  <si>
    <t>Event Horizon (bilingual)</t>
  </si>
  <si>
    <t>EN DOUBLE (autre 2-disc special edition)</t>
  </si>
  <si>
    <t>Coco (bilingual)</t>
  </si>
  <si>
    <t>Mission to Mars (bilingual)</t>
  </si>
  <si>
    <t>The Core (bilingual)</t>
  </si>
  <si>
    <t>Red Planet</t>
  </si>
  <si>
    <t>Livraison $3.49 incluse</t>
  </si>
  <si>
    <t>First Man</t>
  </si>
  <si>
    <t>Pieds nus dans l'aube</t>
  </si>
  <si>
    <t>National Trasure (FS) (bilingual)</t>
  </si>
  <si>
    <t>National Trasure 2 - Book of Secrets (bilingual)</t>
  </si>
  <si>
    <t>Murder on the Orient Express</t>
  </si>
  <si>
    <t>Le trip à trois</t>
  </si>
  <si>
    <t>Mission Impossible: Fallout</t>
  </si>
  <si>
    <t>Bohemian Rhapsody</t>
  </si>
  <si>
    <t>A Star is Born</t>
  </si>
  <si>
    <t>Me Before You (Avant toi)</t>
  </si>
  <si>
    <t>À Meili</t>
  </si>
  <si>
    <t>Fantastic Beasts: The Crimes of Grindelwald</t>
  </si>
  <si>
    <t>The Mule (La mule)</t>
  </si>
  <si>
    <t>Aquaman (2-disc special edition)</t>
  </si>
  <si>
    <t>Glass (Verre)</t>
  </si>
  <si>
    <t>La disparition des lucioles</t>
  </si>
  <si>
    <t>Apollo 11</t>
  </si>
  <si>
    <t>Alita Battle Angel</t>
  </si>
  <si>
    <t>Captain Marvel</t>
  </si>
  <si>
    <t>La femme de mon frère</t>
  </si>
  <si>
    <t>Rocketman</t>
  </si>
  <si>
    <t>Renaud Bray - boutique en ligne</t>
  </si>
  <si>
    <t>Chien de garde</t>
  </si>
  <si>
    <t>Ad Astra (Vers les étoiles)</t>
  </si>
  <si>
    <t>Once Upon a Time in Hollywood</t>
  </si>
  <si>
    <t>Menteur</t>
  </si>
  <si>
    <t>Joker (2 discs)</t>
  </si>
  <si>
    <t>Yesterday</t>
  </si>
  <si>
    <t>John Wick 3</t>
  </si>
  <si>
    <t>Parasite</t>
  </si>
  <si>
    <t>Terminator Dark Fate</t>
  </si>
  <si>
    <t>Maleficent Mistress of Evil</t>
  </si>
  <si>
    <t>Ford v Ferrari</t>
  </si>
  <si>
    <t>Star Wars IX - The Rise of Skywalker</t>
  </si>
  <si>
    <t>Wal-Mart, Blainville</t>
  </si>
  <si>
    <t>Birds of Prey and the Fantabulous Emancipation of one Harley Quinn (2 discs)</t>
  </si>
  <si>
    <t>Marvel Avengers - Infinity War</t>
  </si>
  <si>
    <t>Marvel Avengers - Endgame</t>
  </si>
  <si>
    <t>1452-1457</t>
  </si>
  <si>
    <t>Resident Evil - The Complete Collection (6 discs)</t>
  </si>
  <si>
    <t>• Resident Evil</t>
  </si>
  <si>
    <t>• Resident Evil - Apocalypse</t>
  </si>
  <si>
    <t>• Resident Evil - Extinction</t>
  </si>
  <si>
    <t>Netflix</t>
  </si>
  <si>
    <t>• Resident Evil - Afterlife</t>
  </si>
  <si>
    <t>• Resident Evil - Retribution</t>
  </si>
  <si>
    <t>• Resident Evil - The Final Chapter</t>
  </si>
  <si>
    <t>Tenet</t>
  </si>
  <si>
    <t>Wonder Woman 1984</t>
  </si>
  <si>
    <t>Mafia Inc.</t>
  </si>
  <si>
    <t>Monster Hunter</t>
  </si>
  <si>
    <t>Contagion</t>
  </si>
  <si>
    <t>James Bond: No Time To Die (2-Disc Coll. Ed.)</t>
  </si>
  <si>
    <t>Dune</t>
  </si>
  <si>
    <t>Dune (version 1984)</t>
  </si>
  <si>
    <t>BR</t>
  </si>
  <si>
    <t>The King's Man</t>
  </si>
  <si>
    <t>West Side Story</t>
  </si>
  <si>
    <t>Belfast</t>
  </si>
  <si>
    <t>Shang-Chi and the Legend of the Ten Rings</t>
  </si>
  <si>
    <t>Eternals</t>
  </si>
  <si>
    <t>Mortal Kombat</t>
  </si>
  <si>
    <t>The Matrix Resurrections</t>
  </si>
  <si>
    <t>King Richard</t>
  </si>
  <si>
    <t>The Batman</t>
  </si>
  <si>
    <t>Black Widow</t>
  </si>
  <si>
    <t>Jurassic World - Dominion</t>
  </si>
  <si>
    <t>Fantastic Beasts: The Secrets of Dumbledore</t>
  </si>
  <si>
    <t>Top Gun Maverick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</si>
</sst>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;\-&quot;$&quot;#,##0.00"/>
  </numFmts>
  <fonts count="5">
    <font>
      <sz val="10.0"/>
      <color rgb="FF000000"/>
      <name val="Arimo"/>
      <scheme val="minor"/>
    </font>
    <font>
      <b/>
      <sz val="10.0"/>
      <color theme="1"/>
      <name val="Arimo"/>
    </font>
    <font>
      <sz val="10.0"/>
      <color theme="1"/>
      <name val="Arimo"/>
    </font>
    <font>
      <i/>
      <sz val="10.0"/>
      <color theme="1"/>
      <name val="Arimo"/>
    </font>
    <font>
      <strike/>
      <sz val="10.0"/>
      <color theme="1"/>
      <name val="Arimo"/>
    </font>
  </fonts>
  <fills count="7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FFFF99"/>
        <bgColor rgb="FFFFFF99"/>
      </patternFill>
    </fill>
    <fill>
      <patternFill patternType="solid">
        <fgColor rgb="FF69FFFF"/>
        <bgColor rgb="FF69FFFF"/>
      </patternFill>
    </fill>
    <fill>
      <patternFill patternType="solid">
        <fgColor rgb="FFFF00FF"/>
        <bgColor rgb="FFFF00FF"/>
      </patternFill>
    </fill>
    <fill>
      <patternFill patternType="solid">
        <fgColor rgb="FFCC9CCC"/>
        <bgColor rgb="FFCC9CCC"/>
      </patternFill>
    </fill>
  </fills>
  <borders count="3">
    <border/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shrinkToFit="0" vertical="center" wrapText="0"/>
    </xf>
    <xf borderId="1" fillId="0" fontId="1" numFmtId="0" xfId="0" applyAlignment="1" applyBorder="1" applyFont="1">
      <alignment horizontal="left" shrinkToFit="0" vertical="center" wrapText="0"/>
    </xf>
    <xf borderId="1" fillId="0" fontId="1" numFmtId="0" xfId="0" applyAlignment="1" applyBorder="1" applyFont="1">
      <alignment horizontal="center" shrinkToFit="0" vertical="center" wrapText="0"/>
    </xf>
    <xf borderId="1" fillId="0" fontId="1" numFmtId="14" xfId="0" applyAlignment="1" applyBorder="1" applyFont="1" applyNumberFormat="1">
      <alignment horizontal="center" shrinkToFit="0" vertical="center" wrapText="0"/>
    </xf>
    <xf borderId="1" fillId="0" fontId="1" numFmtId="164" xfId="0" applyAlignment="1" applyBorder="1" applyFont="1" applyNumberFormat="1">
      <alignment horizontal="center"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0" fontId="1" numFmtId="0" xfId="0" applyAlignment="1" applyFont="1">
      <alignment shrinkToFit="0" vertical="center" wrapText="0"/>
    </xf>
    <xf borderId="2" fillId="0" fontId="2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horizontal="left" shrinkToFit="0" vertical="bottom" wrapText="0"/>
    </xf>
    <xf borderId="2" fillId="0" fontId="2" numFmtId="0" xfId="0" applyAlignment="1" applyBorder="1" applyFont="1">
      <alignment horizontal="center" shrinkToFit="0" vertical="bottom" wrapText="0"/>
    </xf>
    <xf borderId="2" fillId="0" fontId="2" numFmtId="14" xfId="0" applyAlignment="1" applyBorder="1" applyFont="1" applyNumberFormat="1">
      <alignment horizontal="center" shrinkToFit="0" vertical="bottom" wrapText="0"/>
    </xf>
    <xf borderId="2" fillId="0" fontId="2" numFmtId="164" xfId="0" applyAlignment="1" applyBorder="1" applyFont="1" applyNumberFormat="1">
      <alignment horizontal="center" shrinkToFit="0" vertical="bottom" wrapText="0"/>
    </xf>
    <xf borderId="1" fillId="2" fontId="2" numFmtId="0" xfId="0" applyAlignment="1" applyBorder="1" applyFill="1" applyFont="1">
      <alignment shrinkToFit="0" vertical="bottom" wrapText="0"/>
    </xf>
    <xf borderId="1" fillId="2" fontId="2" numFmtId="0" xfId="0" applyAlignment="1" applyBorder="1" applyFont="1">
      <alignment horizontal="left" shrinkToFit="0" vertical="bottom" wrapText="0"/>
    </xf>
    <xf borderId="1" fillId="2" fontId="2" numFmtId="0" xfId="0" applyAlignment="1" applyBorder="1" applyFont="1">
      <alignment horizontal="center" shrinkToFit="0" vertical="bottom" wrapText="0"/>
    </xf>
    <xf borderId="2" fillId="0" fontId="2" numFmtId="0" xfId="0" applyAlignment="1" applyBorder="1" applyFont="1">
      <alignment horizontal="right" shrinkToFit="0" vertical="bottom" wrapText="0"/>
    </xf>
    <xf borderId="2" fillId="0" fontId="3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horizontal="left" shrinkToFit="0" vertical="bottom" wrapText="0"/>
    </xf>
    <xf borderId="2" fillId="0" fontId="3" numFmtId="0" xfId="0" applyAlignment="1" applyBorder="1" applyFont="1">
      <alignment horizontal="center" shrinkToFit="0" vertical="bottom" wrapText="0"/>
    </xf>
    <xf borderId="1" fillId="3" fontId="2" numFmtId="0" xfId="0" applyAlignment="1" applyBorder="1" applyFill="1" applyFont="1">
      <alignment shrinkToFit="0" vertical="bottom" wrapText="0"/>
    </xf>
    <xf borderId="1" fillId="3" fontId="2" numFmtId="0" xfId="0" applyAlignment="1" applyBorder="1" applyFont="1">
      <alignment horizontal="left" shrinkToFit="0" vertical="bottom" wrapText="0"/>
    </xf>
    <xf borderId="1" fillId="3" fontId="2" numFmtId="0" xfId="0" applyAlignment="1" applyBorder="1" applyFont="1">
      <alignment horizontal="center" shrinkToFit="0" vertical="bottom" wrapText="0"/>
    </xf>
    <xf borderId="2" fillId="0" fontId="4" numFmtId="0" xfId="0" applyAlignment="1" applyBorder="1" applyFont="1">
      <alignment horizontal="left" shrinkToFit="0" vertical="bottom" wrapText="0"/>
    </xf>
    <xf borderId="2" fillId="0" fontId="4" numFmtId="0" xfId="0" applyAlignment="1" applyBorder="1" applyFont="1">
      <alignment horizontal="center" shrinkToFit="0" vertical="bottom" wrapText="0"/>
    </xf>
    <xf borderId="0" fillId="0" fontId="3" numFmtId="0" xfId="0" applyAlignment="1" applyFont="1">
      <alignment shrinkToFit="0" vertical="bottom" wrapText="0"/>
    </xf>
    <xf borderId="1" fillId="3" fontId="3" numFmtId="0" xfId="0" applyAlignment="1" applyBorder="1" applyFont="1">
      <alignment shrinkToFit="0" vertical="bottom" wrapText="0"/>
    </xf>
    <xf borderId="1" fillId="3" fontId="3" numFmtId="0" xfId="0" applyAlignment="1" applyBorder="1" applyFont="1">
      <alignment horizontal="left" shrinkToFit="0" vertical="bottom" wrapText="0"/>
    </xf>
    <xf borderId="1" fillId="3" fontId="3" numFmtId="0" xfId="0" applyAlignment="1" applyBorder="1" applyFont="1">
      <alignment horizontal="center" shrinkToFit="0" vertical="bottom" wrapText="0"/>
    </xf>
    <xf borderId="1" fillId="2" fontId="3" numFmtId="0" xfId="0" applyAlignment="1" applyBorder="1" applyFont="1">
      <alignment horizontal="right" shrinkToFit="0" vertical="bottom" wrapText="0"/>
    </xf>
    <xf borderId="1" fillId="2" fontId="3" numFmtId="0" xfId="0" applyAlignment="1" applyBorder="1" applyFont="1">
      <alignment horizontal="left" shrinkToFit="0" vertical="bottom" wrapText="0"/>
    </xf>
    <xf borderId="1" fillId="2" fontId="3" numFmtId="0" xfId="0" applyAlignment="1" applyBorder="1" applyFont="1">
      <alignment horizontal="center" shrinkToFit="0" vertical="bottom" wrapText="0"/>
    </xf>
    <xf borderId="1" fillId="2" fontId="2" numFmtId="0" xfId="0" applyAlignment="1" applyBorder="1" applyFont="1">
      <alignment horizontal="right" shrinkToFit="0" vertical="bottom" wrapText="0"/>
    </xf>
    <xf borderId="1" fillId="3" fontId="2" numFmtId="0" xfId="0" applyAlignment="1" applyBorder="1" applyFont="1">
      <alignment horizontal="right" shrinkToFit="0" vertical="bottom" wrapText="0"/>
    </xf>
    <xf borderId="1" fillId="2" fontId="3" numFmtId="0" xfId="0" applyAlignment="1" applyBorder="1" applyFont="1">
      <alignment shrinkToFit="0" vertical="bottom" wrapText="0"/>
    </xf>
    <xf borderId="1" fillId="4" fontId="2" numFmtId="0" xfId="0" applyAlignment="1" applyBorder="1" applyFill="1" applyFont="1">
      <alignment shrinkToFit="0" vertical="bottom" wrapText="0"/>
    </xf>
    <xf borderId="1" fillId="4" fontId="2" numFmtId="0" xfId="0" applyAlignment="1" applyBorder="1" applyFont="1">
      <alignment horizontal="left" shrinkToFit="0" vertical="bottom" wrapText="0"/>
    </xf>
    <xf borderId="1" fillId="4" fontId="2" numFmtId="0" xfId="0" applyAlignment="1" applyBorder="1" applyFont="1">
      <alignment horizontal="center" shrinkToFit="0" vertical="bottom" wrapText="0"/>
    </xf>
    <xf borderId="1" fillId="5" fontId="2" numFmtId="0" xfId="0" applyAlignment="1" applyBorder="1" applyFill="1" applyFont="1">
      <alignment shrinkToFit="0" vertical="bottom" wrapText="0"/>
    </xf>
    <xf borderId="1" fillId="5" fontId="2" numFmtId="0" xfId="0" applyAlignment="1" applyBorder="1" applyFont="1">
      <alignment horizontal="left" shrinkToFit="0" vertical="bottom" wrapText="0"/>
    </xf>
    <xf borderId="1" fillId="5" fontId="2" numFmtId="0" xfId="0" applyAlignment="1" applyBorder="1" applyFont="1">
      <alignment horizontal="center" shrinkToFit="0" vertical="bottom" wrapText="0"/>
    </xf>
    <xf borderId="2" fillId="0" fontId="2" numFmtId="164" xfId="0" applyAlignment="1" applyBorder="1" applyFont="1" applyNumberFormat="1">
      <alignment shrinkToFit="0" vertical="bottom" wrapText="0"/>
    </xf>
    <xf borderId="2" fillId="0" fontId="2" numFmtId="0" xfId="0" applyAlignment="1" applyBorder="1" applyFont="1">
      <alignment horizontal="left" shrinkToFit="0" vertical="bottom" wrapText="1"/>
    </xf>
    <xf borderId="2" fillId="0" fontId="2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shrinkToFit="0" vertical="bottom" wrapText="0"/>
    </xf>
    <xf borderId="1" fillId="6" fontId="2" numFmtId="0" xfId="0" applyAlignment="1" applyBorder="1" applyFill="1" applyFont="1">
      <alignment shrinkToFit="0" vertical="bottom" wrapText="0"/>
    </xf>
    <xf borderId="1" fillId="6" fontId="2" numFmtId="0" xfId="0" applyAlignment="1" applyBorder="1" applyFont="1">
      <alignment horizontal="left" shrinkToFit="0" vertical="bottom" wrapText="0"/>
    </xf>
    <xf borderId="1" fillId="6" fontId="2" numFmtId="0" xfId="0" applyAlignment="1" applyBorder="1" applyFont="1">
      <alignment horizontal="center" shrinkToFit="0" vertical="bottom" wrapText="0"/>
    </xf>
    <xf borderId="1" fillId="6" fontId="2" numFmtId="14" xfId="0" applyAlignment="1" applyBorder="1" applyFont="1" applyNumberFormat="1">
      <alignment horizontal="center" shrinkToFit="0" vertical="bottom" wrapText="0"/>
    </xf>
    <xf borderId="1" fillId="6" fontId="2" numFmtId="164" xfId="0" applyAlignment="1" applyBorder="1" applyFont="1" applyNumberFormat="1">
      <alignment horizontal="center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2" numFmtId="14" xfId="0" applyAlignment="1" applyFont="1" applyNumberFormat="1">
      <alignment horizontal="center" shrinkToFit="0" vertical="bottom" wrapText="0"/>
    </xf>
    <xf borderId="1" fillId="2" fontId="2" numFmtId="20" xfId="0" applyAlignment="1" applyBorder="1" applyFont="1" applyNumberFormat="1">
      <alignment horizontal="left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mo"/>
        <a:ea typeface="Arimo"/>
        <a:cs typeface="Arimo"/>
      </a:majorFont>
      <a:minorFont>
        <a:latin typeface="Arimo"/>
        <a:ea typeface="Arimo"/>
        <a:cs typeface="Arim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0.71"/>
    <col customWidth="1" min="3" max="3" width="8.71"/>
    <col customWidth="1" min="4" max="4" width="15.43"/>
    <col customWidth="1" min="5" max="5" width="25.71"/>
    <col customWidth="1" min="6" max="7" width="10.71"/>
    <col customWidth="1" min="8" max="8" width="47.14"/>
    <col customWidth="1" min="9" max="26" width="8.0"/>
  </cols>
  <sheetData>
    <row r="1" ht="18.0" customHeight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5" t="s">
        <v>5</v>
      </c>
      <c r="G1" s="5" t="s">
        <v>6</v>
      </c>
      <c r="H1" s="3" t="s">
        <v>7</v>
      </c>
      <c r="I1" s="6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2.75" customHeight="1">
      <c r="A2" s="8">
        <v>1.0</v>
      </c>
      <c r="B2" s="9" t="s">
        <v>8</v>
      </c>
      <c r="C2" s="10"/>
      <c r="D2" s="11">
        <v>36059.0</v>
      </c>
      <c r="E2" s="9" t="s">
        <v>9</v>
      </c>
      <c r="F2" s="12">
        <v>28.99</v>
      </c>
      <c r="G2" s="12">
        <f t="shared" ref="G2:G20" si="1">F2*1.07*1.075</f>
        <v>33.3457475</v>
      </c>
      <c r="H2" s="8"/>
    </row>
    <row r="3" ht="12.75" customHeight="1">
      <c r="A3" s="8">
        <v>2.0</v>
      </c>
      <c r="B3" s="9" t="s">
        <v>10</v>
      </c>
      <c r="C3" s="10"/>
      <c r="D3" s="11">
        <v>36062.0</v>
      </c>
      <c r="E3" s="9" t="s">
        <v>11</v>
      </c>
      <c r="F3" s="12">
        <v>29.99</v>
      </c>
      <c r="G3" s="12">
        <f t="shared" si="1"/>
        <v>34.4959975</v>
      </c>
      <c r="H3" s="8"/>
    </row>
    <row r="4" ht="12.75" customHeight="1">
      <c r="A4" s="8">
        <v>3.0</v>
      </c>
      <c r="B4" s="9" t="s">
        <v>12</v>
      </c>
      <c r="C4" s="10"/>
      <c r="D4" s="11">
        <v>36070.0</v>
      </c>
      <c r="E4" s="9" t="s">
        <v>13</v>
      </c>
      <c r="F4" s="12">
        <v>27.99</v>
      </c>
      <c r="G4" s="12">
        <f t="shared" si="1"/>
        <v>32.1954975</v>
      </c>
      <c r="H4" s="8"/>
    </row>
    <row r="5" ht="12.75" customHeight="1">
      <c r="A5" s="8">
        <v>4.0</v>
      </c>
      <c r="B5" s="9" t="s">
        <v>14</v>
      </c>
      <c r="C5" s="10"/>
      <c r="D5" s="11">
        <v>36070.0</v>
      </c>
      <c r="E5" s="9" t="s">
        <v>13</v>
      </c>
      <c r="F5" s="12">
        <v>27.99</v>
      </c>
      <c r="G5" s="12">
        <f t="shared" si="1"/>
        <v>32.1954975</v>
      </c>
      <c r="H5" s="8"/>
    </row>
    <row r="6" ht="12.75" customHeight="1">
      <c r="A6" s="8">
        <v>5.0</v>
      </c>
      <c r="B6" s="9" t="s">
        <v>15</v>
      </c>
      <c r="C6" s="10"/>
      <c r="D6" s="11">
        <v>36070.0</v>
      </c>
      <c r="E6" s="9" t="s">
        <v>13</v>
      </c>
      <c r="F6" s="12">
        <v>27.99</v>
      </c>
      <c r="G6" s="12">
        <f t="shared" si="1"/>
        <v>32.1954975</v>
      </c>
      <c r="H6" s="8"/>
    </row>
    <row r="7" ht="12.75" customHeight="1">
      <c r="A7" s="8">
        <v>6.0</v>
      </c>
      <c r="B7" s="9" t="s">
        <v>16</v>
      </c>
      <c r="C7" s="10"/>
      <c r="D7" s="11"/>
      <c r="E7" s="9" t="s">
        <v>13</v>
      </c>
      <c r="F7" s="12">
        <v>33.99</v>
      </c>
      <c r="G7" s="12">
        <f t="shared" si="1"/>
        <v>39.0969975</v>
      </c>
      <c r="H7" s="8"/>
    </row>
    <row r="8" ht="12.75" customHeight="1">
      <c r="A8" s="8">
        <v>7.0</v>
      </c>
      <c r="B8" s="9" t="s">
        <v>17</v>
      </c>
      <c r="C8" s="10"/>
      <c r="D8" s="11">
        <v>36155.0</v>
      </c>
      <c r="E8" s="9" t="s">
        <v>9</v>
      </c>
      <c r="F8" s="12">
        <v>34.99</v>
      </c>
      <c r="G8" s="12">
        <f t="shared" si="1"/>
        <v>40.2472475</v>
      </c>
      <c r="H8" s="8"/>
    </row>
    <row r="9" ht="12.75" customHeight="1">
      <c r="A9" s="8">
        <v>8.0</v>
      </c>
      <c r="B9" s="9" t="s">
        <v>18</v>
      </c>
      <c r="C9" s="10"/>
      <c r="D9" s="11">
        <v>36155.0</v>
      </c>
      <c r="E9" s="9" t="s">
        <v>19</v>
      </c>
      <c r="F9" s="12">
        <v>33.99</v>
      </c>
      <c r="G9" s="12">
        <f t="shared" si="1"/>
        <v>39.0969975</v>
      </c>
      <c r="H9" s="8"/>
    </row>
    <row r="10" ht="12.75" customHeight="1">
      <c r="A10" s="13">
        <v>9.0</v>
      </c>
      <c r="B10" s="14" t="s">
        <v>20</v>
      </c>
      <c r="C10" s="15"/>
      <c r="D10" s="11">
        <v>36155.0</v>
      </c>
      <c r="E10" s="9" t="s">
        <v>19</v>
      </c>
      <c r="F10" s="12">
        <v>33.99</v>
      </c>
      <c r="G10" s="12">
        <f t="shared" si="1"/>
        <v>39.0969975</v>
      </c>
      <c r="H10" s="8"/>
    </row>
    <row r="11" ht="12.75" customHeight="1">
      <c r="A11" s="8">
        <v>10.0</v>
      </c>
      <c r="B11" s="9" t="s">
        <v>21</v>
      </c>
      <c r="C11" s="10"/>
      <c r="D11" s="11">
        <v>36155.0</v>
      </c>
      <c r="E11" s="9" t="s">
        <v>19</v>
      </c>
      <c r="F11" s="12">
        <v>41.99</v>
      </c>
      <c r="G11" s="12">
        <f t="shared" si="1"/>
        <v>48.2989975</v>
      </c>
      <c r="H11" s="8"/>
    </row>
    <row r="12" ht="12.75" customHeight="1">
      <c r="A12" s="8">
        <v>11.0</v>
      </c>
      <c r="B12" s="9" t="s">
        <v>22</v>
      </c>
      <c r="C12" s="10"/>
      <c r="D12" s="11">
        <v>36155.0</v>
      </c>
      <c r="E12" s="9" t="s">
        <v>19</v>
      </c>
      <c r="F12" s="12">
        <v>32.99</v>
      </c>
      <c r="G12" s="12">
        <f t="shared" si="1"/>
        <v>37.9467475</v>
      </c>
      <c r="H12" s="8" t="s">
        <v>23</v>
      </c>
    </row>
    <row r="13" ht="12.75" customHeight="1">
      <c r="A13" s="8">
        <v>12.0</v>
      </c>
      <c r="B13" s="9" t="s">
        <v>24</v>
      </c>
      <c r="C13" s="10"/>
      <c r="D13" s="11">
        <v>36155.0</v>
      </c>
      <c r="E13" s="9" t="s">
        <v>25</v>
      </c>
      <c r="F13" s="12">
        <v>22.99</v>
      </c>
      <c r="G13" s="12">
        <f t="shared" si="1"/>
        <v>26.4442475</v>
      </c>
      <c r="H13" s="8"/>
    </row>
    <row r="14" ht="12.75" customHeight="1">
      <c r="A14" s="8">
        <v>13.0</v>
      </c>
      <c r="B14" s="9" t="s">
        <v>26</v>
      </c>
      <c r="C14" s="10"/>
      <c r="D14" s="11">
        <v>36155.0</v>
      </c>
      <c r="E14" s="9" t="s">
        <v>25</v>
      </c>
      <c r="F14" s="12">
        <v>22.99</v>
      </c>
      <c r="G14" s="12">
        <f t="shared" si="1"/>
        <v>26.4442475</v>
      </c>
      <c r="H14" s="8"/>
    </row>
    <row r="15" ht="12.75" customHeight="1">
      <c r="A15" s="8">
        <v>14.0</v>
      </c>
      <c r="B15" s="9" t="s">
        <v>27</v>
      </c>
      <c r="C15" s="10"/>
      <c r="D15" s="11">
        <v>36154.0</v>
      </c>
      <c r="E15" s="9" t="s">
        <v>25</v>
      </c>
      <c r="F15" s="12">
        <v>29.49</v>
      </c>
      <c r="G15" s="12">
        <f t="shared" si="1"/>
        <v>33.9208725</v>
      </c>
      <c r="H15" s="8" t="s">
        <v>28</v>
      </c>
    </row>
    <row r="16" ht="12.75" customHeight="1">
      <c r="A16" s="8">
        <v>15.0</v>
      </c>
      <c r="B16" s="9" t="s">
        <v>29</v>
      </c>
      <c r="C16" s="10"/>
      <c r="D16" s="11">
        <v>36154.0</v>
      </c>
      <c r="E16" s="16" t="s">
        <v>30</v>
      </c>
      <c r="F16" s="12">
        <v>27.99</v>
      </c>
      <c r="G16" s="12">
        <f t="shared" si="1"/>
        <v>32.1954975</v>
      </c>
      <c r="H16" s="8" t="s">
        <v>31</v>
      </c>
    </row>
    <row r="17" ht="12.75" customHeight="1">
      <c r="A17" s="8">
        <v>16.0</v>
      </c>
      <c r="B17" s="9" t="s">
        <v>32</v>
      </c>
      <c r="C17" s="10"/>
      <c r="D17" s="11">
        <v>36351.0</v>
      </c>
      <c r="E17" s="9" t="s">
        <v>19</v>
      </c>
      <c r="F17" s="12">
        <v>27.99</v>
      </c>
      <c r="G17" s="12">
        <f t="shared" si="1"/>
        <v>32.1954975</v>
      </c>
      <c r="H17" s="8" t="s">
        <v>33</v>
      </c>
    </row>
    <row r="18" ht="12.75" customHeight="1">
      <c r="A18" s="8">
        <v>17.0</v>
      </c>
      <c r="B18" s="9" t="s">
        <v>34</v>
      </c>
      <c r="C18" s="10"/>
      <c r="D18" s="11">
        <v>36351.0</v>
      </c>
      <c r="E18" s="16" t="s">
        <v>30</v>
      </c>
      <c r="F18" s="12">
        <v>27.99</v>
      </c>
      <c r="G18" s="12">
        <f t="shared" si="1"/>
        <v>32.1954975</v>
      </c>
      <c r="H18" s="8" t="s">
        <v>33</v>
      </c>
    </row>
    <row r="19" ht="12.75" customHeight="1">
      <c r="A19" s="13">
        <v>18.0</v>
      </c>
      <c r="B19" s="14" t="s">
        <v>35</v>
      </c>
      <c r="C19" s="15"/>
      <c r="D19" s="11">
        <v>36389.0</v>
      </c>
      <c r="E19" s="9" t="s">
        <v>19</v>
      </c>
      <c r="F19" s="12">
        <v>35.99</v>
      </c>
      <c r="G19" s="12">
        <f t="shared" si="1"/>
        <v>41.3974975</v>
      </c>
      <c r="H19" s="8" t="s">
        <v>33</v>
      </c>
    </row>
    <row r="20" ht="12.75" customHeight="1">
      <c r="A20" s="17" t="s">
        <v>36</v>
      </c>
      <c r="B20" s="18" t="s">
        <v>37</v>
      </c>
      <c r="C20" s="19"/>
      <c r="D20" s="11">
        <v>36366.0</v>
      </c>
      <c r="E20" s="9" t="s">
        <v>38</v>
      </c>
      <c r="F20" s="12">
        <v>88.99</v>
      </c>
      <c r="G20" s="12">
        <f t="shared" si="1"/>
        <v>102.3607475</v>
      </c>
      <c r="H20" s="8"/>
    </row>
    <row r="21" ht="12.75" customHeight="1">
      <c r="A21" s="8">
        <v>19.0</v>
      </c>
      <c r="B21" s="9" t="s">
        <v>39</v>
      </c>
      <c r="C21" s="10"/>
      <c r="D21" s="11"/>
      <c r="E21" s="9"/>
      <c r="F21" s="12"/>
      <c r="G21" s="12"/>
      <c r="H21" s="8"/>
    </row>
    <row r="22" ht="12.75" customHeight="1">
      <c r="A22" s="8">
        <v>20.0</v>
      </c>
      <c r="B22" s="9" t="s">
        <v>40</v>
      </c>
      <c r="C22" s="10"/>
      <c r="D22" s="11"/>
      <c r="E22" s="9"/>
      <c r="F22" s="12"/>
      <c r="G22" s="12"/>
      <c r="H22" s="8"/>
    </row>
    <row r="23" ht="12.75" customHeight="1">
      <c r="A23" s="8">
        <v>21.0</v>
      </c>
      <c r="B23" s="9" t="s">
        <v>41</v>
      </c>
      <c r="C23" s="10"/>
      <c r="D23" s="11"/>
      <c r="E23" s="9"/>
      <c r="F23" s="12"/>
      <c r="G23" s="12"/>
      <c r="H23" s="8"/>
    </row>
    <row r="24" ht="12.75" customHeight="1">
      <c r="A24" s="8">
        <v>22.0</v>
      </c>
      <c r="B24" s="9" t="s">
        <v>42</v>
      </c>
      <c r="C24" s="10"/>
      <c r="D24" s="11"/>
      <c r="E24" s="9"/>
      <c r="F24" s="12"/>
      <c r="G24" s="12"/>
      <c r="H24" s="8"/>
    </row>
    <row r="25" ht="12.75" customHeight="1">
      <c r="A25" s="17" t="s">
        <v>43</v>
      </c>
      <c r="B25" s="18" t="s">
        <v>44</v>
      </c>
      <c r="C25" s="19"/>
      <c r="D25" s="11">
        <v>36366.0</v>
      </c>
      <c r="E25" s="9" t="s">
        <v>38</v>
      </c>
      <c r="F25" s="12">
        <v>81.99</v>
      </c>
      <c r="G25" s="12">
        <f>F25*1.07*1.075</f>
        <v>94.3089975</v>
      </c>
      <c r="H25" s="8"/>
    </row>
    <row r="26" ht="12.75" customHeight="1">
      <c r="A26" s="8">
        <v>23.0</v>
      </c>
      <c r="B26" s="9" t="s">
        <v>45</v>
      </c>
      <c r="C26" s="10"/>
      <c r="D26" s="11"/>
      <c r="E26" s="9"/>
      <c r="F26" s="12"/>
      <c r="G26" s="12"/>
      <c r="H26" s="8"/>
    </row>
    <row r="27" ht="12.75" customHeight="1">
      <c r="A27" s="8">
        <v>24.0</v>
      </c>
      <c r="B27" s="9" t="s">
        <v>46</v>
      </c>
      <c r="C27" s="10"/>
      <c r="D27" s="11"/>
      <c r="E27" s="9"/>
      <c r="F27" s="12"/>
      <c r="G27" s="12"/>
      <c r="H27" s="8"/>
    </row>
    <row r="28" ht="12.75" customHeight="1">
      <c r="A28" s="8">
        <v>25.0</v>
      </c>
      <c r="B28" s="9" t="s">
        <v>47</v>
      </c>
      <c r="C28" s="10"/>
      <c r="D28" s="11"/>
      <c r="E28" s="9"/>
      <c r="F28" s="12"/>
      <c r="G28" s="12"/>
      <c r="H28" s="8"/>
    </row>
    <row r="29" ht="12.75" customHeight="1">
      <c r="A29" s="8">
        <v>26.0</v>
      </c>
      <c r="B29" s="9" t="s">
        <v>48</v>
      </c>
      <c r="C29" s="10"/>
      <c r="D29" s="11"/>
      <c r="E29" s="9"/>
      <c r="F29" s="12"/>
      <c r="G29" s="12"/>
      <c r="H29" s="8"/>
    </row>
    <row r="30" ht="12.75" customHeight="1">
      <c r="A30" s="8">
        <v>27.0</v>
      </c>
      <c r="B30" s="9" t="s">
        <v>49</v>
      </c>
      <c r="C30" s="10"/>
      <c r="D30" s="11"/>
      <c r="E30" s="9"/>
      <c r="F30" s="12"/>
      <c r="G30" s="12"/>
      <c r="H30" s="8"/>
    </row>
    <row r="31" ht="12.75" customHeight="1">
      <c r="A31" s="8">
        <v>28.0</v>
      </c>
      <c r="B31" s="9" t="s">
        <v>50</v>
      </c>
      <c r="C31" s="10"/>
      <c r="D31" s="11">
        <v>36433.0</v>
      </c>
      <c r="E31" s="9" t="s">
        <v>51</v>
      </c>
      <c r="F31" s="12">
        <f>26.95*1.42</f>
        <v>38.269</v>
      </c>
      <c r="G31" s="12">
        <f t="shared" ref="G31:G32" si="2">F31*1.08</f>
        <v>41.33052</v>
      </c>
      <c r="H31" s="8"/>
    </row>
    <row r="32" ht="12.75" customHeight="1">
      <c r="A32" s="8">
        <v>29.0</v>
      </c>
      <c r="B32" s="9" t="s">
        <v>52</v>
      </c>
      <c r="C32" s="10"/>
      <c r="D32" s="11">
        <v>36433.0</v>
      </c>
      <c r="E32" s="9" t="s">
        <v>51</v>
      </c>
      <c r="F32" s="12">
        <f>19.43*1.42</f>
        <v>27.5906</v>
      </c>
      <c r="G32" s="12">
        <f t="shared" si="2"/>
        <v>29.797848</v>
      </c>
      <c r="H32" s="8"/>
    </row>
    <row r="33" ht="12.75" customHeight="1">
      <c r="A33" s="8">
        <v>30.0</v>
      </c>
      <c r="B33" s="9" t="s">
        <v>53</v>
      </c>
      <c r="C33" s="10"/>
      <c r="D33" s="11">
        <v>36520.0</v>
      </c>
      <c r="E33" s="9" t="s">
        <v>38</v>
      </c>
      <c r="F33" s="12">
        <v>23.49</v>
      </c>
      <c r="G33" s="12">
        <f t="shared" ref="G33:G41" si="3">F33*1.07*1.075</f>
        <v>27.0193725</v>
      </c>
      <c r="H33" s="8"/>
    </row>
    <row r="34" ht="12.75" customHeight="1">
      <c r="A34" s="8">
        <v>31.0</v>
      </c>
      <c r="B34" s="9" t="s">
        <v>54</v>
      </c>
      <c r="C34" s="10"/>
      <c r="D34" s="11">
        <v>36520.0</v>
      </c>
      <c r="E34" s="9" t="s">
        <v>38</v>
      </c>
      <c r="F34" s="12">
        <v>22.99</v>
      </c>
      <c r="G34" s="12">
        <f t="shared" si="3"/>
        <v>26.4442475</v>
      </c>
      <c r="H34" s="8"/>
    </row>
    <row r="35" ht="12.75" customHeight="1">
      <c r="A35" s="8">
        <v>32.0</v>
      </c>
      <c r="B35" s="9" t="s">
        <v>55</v>
      </c>
      <c r="C35" s="10"/>
      <c r="D35" s="11">
        <v>36520.0</v>
      </c>
      <c r="E35" s="9" t="s">
        <v>38</v>
      </c>
      <c r="F35" s="12">
        <v>30.19</v>
      </c>
      <c r="G35" s="12">
        <f t="shared" si="3"/>
        <v>34.7260475</v>
      </c>
      <c r="H35" s="8"/>
    </row>
    <row r="36" ht="12.75" customHeight="1">
      <c r="A36" s="8">
        <v>33.0</v>
      </c>
      <c r="B36" s="9" t="s">
        <v>56</v>
      </c>
      <c r="C36" s="10"/>
      <c r="D36" s="11">
        <v>36520.0</v>
      </c>
      <c r="E36" s="9" t="s">
        <v>38</v>
      </c>
      <c r="F36" s="12">
        <v>29.99</v>
      </c>
      <c r="G36" s="12">
        <f t="shared" si="3"/>
        <v>34.4959975</v>
      </c>
      <c r="H36" s="8"/>
    </row>
    <row r="37" ht="12.75" customHeight="1">
      <c r="A37" s="8">
        <v>34.0</v>
      </c>
      <c r="B37" s="9" t="s">
        <v>57</v>
      </c>
      <c r="C37" s="10"/>
      <c r="D37" s="11">
        <v>36687.0</v>
      </c>
      <c r="E37" s="9" t="s">
        <v>38</v>
      </c>
      <c r="F37" s="12">
        <v>25.49</v>
      </c>
      <c r="G37" s="12">
        <f t="shared" si="3"/>
        <v>29.3198725</v>
      </c>
      <c r="H37" s="8"/>
    </row>
    <row r="38" ht="12.75" customHeight="1">
      <c r="A38" s="8">
        <v>35.0</v>
      </c>
      <c r="B38" s="9" t="s">
        <v>58</v>
      </c>
      <c r="C38" s="10"/>
      <c r="D38" s="11">
        <v>36687.0</v>
      </c>
      <c r="E38" s="9" t="s">
        <v>38</v>
      </c>
      <c r="F38" s="12">
        <v>22.49</v>
      </c>
      <c r="G38" s="12">
        <f t="shared" si="3"/>
        <v>25.8691225</v>
      </c>
      <c r="H38" s="8"/>
    </row>
    <row r="39" ht="12.75" customHeight="1">
      <c r="A39" s="8">
        <v>36.0</v>
      </c>
      <c r="B39" s="9" t="s">
        <v>59</v>
      </c>
      <c r="C39" s="10"/>
      <c r="D39" s="11">
        <v>36687.0</v>
      </c>
      <c r="E39" s="9" t="s">
        <v>38</v>
      </c>
      <c r="F39" s="12">
        <v>28.89</v>
      </c>
      <c r="G39" s="12">
        <f t="shared" si="3"/>
        <v>33.2307225</v>
      </c>
      <c r="H39" s="8" t="s">
        <v>60</v>
      </c>
    </row>
    <row r="40" ht="12.75" customHeight="1">
      <c r="A40" s="17" t="s">
        <v>61</v>
      </c>
      <c r="B40" s="18" t="s">
        <v>62</v>
      </c>
      <c r="C40" s="19"/>
      <c r="D40" s="11">
        <v>36717.0</v>
      </c>
      <c r="E40" s="16" t="s">
        <v>30</v>
      </c>
      <c r="F40" s="12">
        <v>50.0</v>
      </c>
      <c r="G40" s="12">
        <f t="shared" si="3"/>
        <v>57.5125</v>
      </c>
      <c r="H40" s="8" t="s">
        <v>63</v>
      </c>
    </row>
    <row r="41" ht="12.75" customHeight="1">
      <c r="A41" s="17" t="s">
        <v>64</v>
      </c>
      <c r="B41" s="18" t="s">
        <v>65</v>
      </c>
      <c r="C41" s="19"/>
      <c r="D41" s="11">
        <v>36717.0</v>
      </c>
      <c r="E41" s="16"/>
      <c r="F41" s="12">
        <f>168.99</f>
        <v>168.99</v>
      </c>
      <c r="G41" s="12">
        <f t="shared" si="3"/>
        <v>194.3807475</v>
      </c>
      <c r="H41" s="8" t="s">
        <v>66</v>
      </c>
    </row>
    <row r="42" ht="12.75" customHeight="1">
      <c r="A42" s="8">
        <v>42.0</v>
      </c>
      <c r="B42" s="9" t="s">
        <v>67</v>
      </c>
      <c r="C42" s="10"/>
      <c r="D42" s="11"/>
      <c r="E42" s="9"/>
      <c r="F42" s="12"/>
      <c r="G42" s="12"/>
      <c r="H42" s="8"/>
    </row>
    <row r="43" ht="12.75" customHeight="1">
      <c r="A43" s="8">
        <v>43.0</v>
      </c>
      <c r="B43" s="9" t="s">
        <v>68</v>
      </c>
      <c r="C43" s="10"/>
      <c r="D43" s="11"/>
      <c r="E43" s="9"/>
      <c r="F43" s="12"/>
      <c r="G43" s="12"/>
      <c r="H43" s="8"/>
    </row>
    <row r="44" ht="12.75" customHeight="1">
      <c r="A44" s="8">
        <v>44.0</v>
      </c>
      <c r="B44" s="9" t="s">
        <v>69</v>
      </c>
      <c r="C44" s="10"/>
      <c r="D44" s="11"/>
      <c r="E44" s="9"/>
      <c r="F44" s="12"/>
      <c r="G44" s="12"/>
      <c r="H44" s="8"/>
    </row>
    <row r="45" ht="12.75" customHeight="1">
      <c r="A45" s="8">
        <v>45.0</v>
      </c>
      <c r="B45" s="9" t="s">
        <v>70</v>
      </c>
      <c r="C45" s="10"/>
      <c r="D45" s="11"/>
      <c r="E45" s="9"/>
      <c r="F45" s="12"/>
      <c r="G45" s="12"/>
      <c r="H45" s="8"/>
    </row>
    <row r="46" ht="12.75" customHeight="1">
      <c r="A46" s="8">
        <v>46.0</v>
      </c>
      <c r="B46" s="9" t="s">
        <v>71</v>
      </c>
      <c r="C46" s="10"/>
      <c r="D46" s="11"/>
      <c r="E46" s="9"/>
      <c r="F46" s="12"/>
      <c r="G46" s="12"/>
      <c r="H46" s="8"/>
    </row>
    <row r="47" ht="12.75" customHeight="1">
      <c r="A47" s="8">
        <v>47.0</v>
      </c>
      <c r="B47" s="9" t="s">
        <v>72</v>
      </c>
      <c r="C47" s="10"/>
      <c r="D47" s="11"/>
      <c r="E47" s="9"/>
      <c r="F47" s="12"/>
      <c r="G47" s="12"/>
      <c r="H47" s="8"/>
    </row>
    <row r="48" ht="12.75" customHeight="1">
      <c r="A48" s="8">
        <v>48.0</v>
      </c>
      <c r="B48" s="9" t="s">
        <v>73</v>
      </c>
      <c r="C48" s="10"/>
      <c r="D48" s="11"/>
      <c r="E48" s="9"/>
      <c r="F48" s="12"/>
      <c r="G48" s="12"/>
      <c r="H48" s="8"/>
    </row>
    <row r="49" ht="12.75" customHeight="1">
      <c r="A49" s="8">
        <v>49.0</v>
      </c>
      <c r="B49" s="9" t="s">
        <v>74</v>
      </c>
      <c r="C49" s="10"/>
      <c r="D49" s="11">
        <v>36799.0</v>
      </c>
      <c r="E49" s="9" t="s">
        <v>25</v>
      </c>
      <c r="F49" s="12">
        <v>26.79</v>
      </c>
      <c r="G49" s="12">
        <f t="shared" ref="G49:G59" si="4">F49*1.07*1.075</f>
        <v>30.8151975</v>
      </c>
      <c r="H49" s="8"/>
    </row>
    <row r="50" ht="12.75" customHeight="1">
      <c r="A50" s="8">
        <v>50.0</v>
      </c>
      <c r="B50" s="9" t="s">
        <v>75</v>
      </c>
      <c r="C50" s="10"/>
      <c r="D50" s="11">
        <v>36799.0</v>
      </c>
      <c r="E50" s="9" t="s">
        <v>25</v>
      </c>
      <c r="F50" s="12">
        <v>29.49</v>
      </c>
      <c r="G50" s="12">
        <f t="shared" si="4"/>
        <v>33.9208725</v>
      </c>
      <c r="H50" s="8"/>
    </row>
    <row r="51" ht="12.75" customHeight="1">
      <c r="A51" s="8">
        <v>51.0</v>
      </c>
      <c r="B51" s="9" t="s">
        <v>76</v>
      </c>
      <c r="C51" s="10"/>
      <c r="D51" s="11">
        <v>36813.0</v>
      </c>
      <c r="E51" s="9" t="s">
        <v>38</v>
      </c>
      <c r="F51" s="12">
        <v>21.69</v>
      </c>
      <c r="G51" s="12">
        <f t="shared" si="4"/>
        <v>24.9489225</v>
      </c>
      <c r="H51" s="8"/>
    </row>
    <row r="52" ht="12.75" customHeight="1">
      <c r="A52" s="8">
        <v>52.0</v>
      </c>
      <c r="B52" s="9" t="s">
        <v>77</v>
      </c>
      <c r="C52" s="10"/>
      <c r="D52" s="11">
        <v>36813.0</v>
      </c>
      <c r="E52" s="9" t="s">
        <v>38</v>
      </c>
      <c r="F52" s="12">
        <v>21.69</v>
      </c>
      <c r="G52" s="12">
        <f t="shared" si="4"/>
        <v>24.9489225</v>
      </c>
      <c r="H52" s="8"/>
    </row>
    <row r="53" ht="12.75" customHeight="1">
      <c r="A53" s="20">
        <v>53.0</v>
      </c>
      <c r="B53" s="21" t="s">
        <v>78</v>
      </c>
      <c r="C53" s="22"/>
      <c r="D53" s="11">
        <v>36813.0</v>
      </c>
      <c r="E53" s="9" t="s">
        <v>38</v>
      </c>
      <c r="F53" s="12">
        <v>27.79</v>
      </c>
      <c r="G53" s="12">
        <f t="shared" si="4"/>
        <v>31.9654475</v>
      </c>
      <c r="H53" s="8"/>
    </row>
    <row r="54" ht="12.75" customHeight="1">
      <c r="A54" s="8">
        <v>54.0</v>
      </c>
      <c r="B54" s="9" t="s">
        <v>79</v>
      </c>
      <c r="C54" s="10"/>
      <c r="D54" s="11">
        <v>36834.0</v>
      </c>
      <c r="E54" s="9" t="s">
        <v>80</v>
      </c>
      <c r="F54" s="12">
        <v>21.89</v>
      </c>
      <c r="G54" s="12">
        <f t="shared" si="4"/>
        <v>25.1789725</v>
      </c>
      <c r="H54" s="8"/>
    </row>
    <row r="55" ht="12.75" customHeight="1">
      <c r="A55" s="8">
        <v>55.0</v>
      </c>
      <c r="B55" s="9" t="s">
        <v>81</v>
      </c>
      <c r="C55" s="10"/>
      <c r="D55" s="11">
        <v>36834.0</v>
      </c>
      <c r="E55" s="9" t="s">
        <v>80</v>
      </c>
      <c r="F55" s="12">
        <v>21.89</v>
      </c>
      <c r="G55" s="12">
        <f t="shared" si="4"/>
        <v>25.1789725</v>
      </c>
      <c r="H55" s="8"/>
    </row>
    <row r="56" ht="12.75" customHeight="1">
      <c r="A56" s="8">
        <v>56.0</v>
      </c>
      <c r="B56" s="9" t="s">
        <v>82</v>
      </c>
      <c r="C56" s="10"/>
      <c r="D56" s="11">
        <v>36843.0</v>
      </c>
      <c r="E56" s="9" t="s">
        <v>83</v>
      </c>
      <c r="F56" s="12">
        <v>13.99</v>
      </c>
      <c r="G56" s="12">
        <f t="shared" si="4"/>
        <v>16.0919975</v>
      </c>
      <c r="H56" s="8"/>
    </row>
    <row r="57" ht="12.75" customHeight="1">
      <c r="A57" s="8">
        <v>57.0</v>
      </c>
      <c r="B57" s="9" t="s">
        <v>84</v>
      </c>
      <c r="C57" s="10"/>
      <c r="D57" s="11">
        <v>36843.0</v>
      </c>
      <c r="E57" s="9" t="s">
        <v>83</v>
      </c>
      <c r="F57" s="12">
        <v>25.99</v>
      </c>
      <c r="G57" s="12">
        <f t="shared" si="4"/>
        <v>29.8949975</v>
      </c>
      <c r="H57" s="8"/>
    </row>
    <row r="58" ht="12.75" customHeight="1">
      <c r="A58" s="20">
        <v>58.0</v>
      </c>
      <c r="B58" s="21" t="s">
        <v>85</v>
      </c>
      <c r="C58" s="22"/>
      <c r="D58" s="11">
        <v>36846.0</v>
      </c>
      <c r="E58" s="9" t="s">
        <v>83</v>
      </c>
      <c r="F58" s="12">
        <v>16.99</v>
      </c>
      <c r="G58" s="12">
        <f t="shared" si="4"/>
        <v>19.5427475</v>
      </c>
      <c r="H58" s="8"/>
    </row>
    <row r="59" ht="12.75" customHeight="1">
      <c r="A59" s="17" t="s">
        <v>86</v>
      </c>
      <c r="B59" s="18" t="s">
        <v>87</v>
      </c>
      <c r="C59" s="19"/>
      <c r="D59" s="11">
        <v>36883.0</v>
      </c>
      <c r="E59" s="9" t="s">
        <v>88</v>
      </c>
      <c r="F59" s="12">
        <v>79.99</v>
      </c>
      <c r="G59" s="12">
        <f t="shared" si="4"/>
        <v>92.0084975</v>
      </c>
      <c r="H59" s="8"/>
    </row>
    <row r="60" ht="12.75" customHeight="1">
      <c r="A60" s="8">
        <v>59.0</v>
      </c>
      <c r="B60" s="9" t="s">
        <v>89</v>
      </c>
      <c r="C60" s="10"/>
      <c r="D60" s="11"/>
      <c r="E60" s="9"/>
      <c r="F60" s="12"/>
      <c r="G60" s="12"/>
      <c r="H60" s="8"/>
    </row>
    <row r="61" ht="12.75" customHeight="1">
      <c r="A61" s="8">
        <v>60.0</v>
      </c>
      <c r="B61" s="9" t="s">
        <v>90</v>
      </c>
      <c r="C61" s="10"/>
      <c r="D61" s="11"/>
      <c r="E61" s="9"/>
      <c r="F61" s="12"/>
      <c r="G61" s="12"/>
      <c r="H61" s="8"/>
    </row>
    <row r="62" ht="12.75" customHeight="1">
      <c r="A62" s="8">
        <v>61.0</v>
      </c>
      <c r="B62" s="9" t="s">
        <v>91</v>
      </c>
      <c r="C62" s="10"/>
      <c r="D62" s="11"/>
      <c r="E62" s="9"/>
      <c r="F62" s="12"/>
      <c r="G62" s="12"/>
      <c r="H62" s="8"/>
    </row>
    <row r="63" ht="12.75" customHeight="1">
      <c r="A63" s="8">
        <v>62.0</v>
      </c>
      <c r="B63" s="9" t="s">
        <v>92</v>
      </c>
      <c r="C63" s="10"/>
      <c r="D63" s="11"/>
      <c r="E63" s="9"/>
      <c r="F63" s="12"/>
      <c r="G63" s="12"/>
      <c r="H63" s="8"/>
    </row>
    <row r="64" ht="12.75" customHeight="1">
      <c r="A64" s="8">
        <v>63.0</v>
      </c>
      <c r="B64" s="9" t="s">
        <v>93</v>
      </c>
      <c r="C64" s="10"/>
      <c r="D64" s="11"/>
      <c r="E64" s="9"/>
      <c r="F64" s="12"/>
      <c r="G64" s="12"/>
      <c r="H64" s="8"/>
    </row>
    <row r="65" ht="12.75" customHeight="1">
      <c r="A65" s="8">
        <v>64.0</v>
      </c>
      <c r="B65" s="9" t="s">
        <v>94</v>
      </c>
      <c r="C65" s="10"/>
      <c r="D65" s="11">
        <v>36885.0</v>
      </c>
      <c r="E65" s="9" t="s">
        <v>88</v>
      </c>
      <c r="F65" s="12">
        <v>27.99</v>
      </c>
      <c r="G65" s="12">
        <f t="shared" ref="G65:G91" si="5">F65*1.07*1.075</f>
        <v>32.1954975</v>
      </c>
      <c r="H65" s="8" t="s">
        <v>95</v>
      </c>
    </row>
    <row r="66" ht="12.75" customHeight="1">
      <c r="A66" s="8">
        <v>65.0</v>
      </c>
      <c r="B66" s="9" t="s">
        <v>96</v>
      </c>
      <c r="C66" s="10"/>
      <c r="D66" s="11">
        <v>36885.0</v>
      </c>
      <c r="E66" s="9" t="s">
        <v>83</v>
      </c>
      <c r="F66" s="12">
        <v>21.99</v>
      </c>
      <c r="G66" s="12">
        <f t="shared" si="5"/>
        <v>25.2939975</v>
      </c>
      <c r="H66" s="8" t="s">
        <v>97</v>
      </c>
    </row>
    <row r="67" ht="12.75" customHeight="1">
      <c r="A67" s="8">
        <v>66.0</v>
      </c>
      <c r="B67" s="9" t="s">
        <v>98</v>
      </c>
      <c r="C67" s="10"/>
      <c r="D67" s="11">
        <v>36888.0</v>
      </c>
      <c r="E67" s="9" t="s">
        <v>19</v>
      </c>
      <c r="F67" s="12">
        <v>16.99</v>
      </c>
      <c r="G67" s="12">
        <f t="shared" si="5"/>
        <v>19.5427475</v>
      </c>
      <c r="H67" s="8" t="s">
        <v>99</v>
      </c>
    </row>
    <row r="68" ht="12.75" customHeight="1">
      <c r="A68" s="8">
        <v>67.0</v>
      </c>
      <c r="B68" s="9" t="s">
        <v>100</v>
      </c>
      <c r="C68" s="10"/>
      <c r="D68" s="11">
        <v>36888.0</v>
      </c>
      <c r="E68" s="9" t="s">
        <v>19</v>
      </c>
      <c r="F68" s="12">
        <v>16.99</v>
      </c>
      <c r="G68" s="12">
        <f t="shared" si="5"/>
        <v>19.5427475</v>
      </c>
      <c r="H68" s="8"/>
    </row>
    <row r="69" ht="12.75" customHeight="1">
      <c r="A69" s="8">
        <v>68.0</v>
      </c>
      <c r="B69" s="9" t="s">
        <v>101</v>
      </c>
      <c r="C69" s="10"/>
      <c r="D69" s="11">
        <v>36888.0</v>
      </c>
      <c r="E69" s="9" t="s">
        <v>83</v>
      </c>
      <c r="F69" s="12">
        <v>21.99</v>
      </c>
      <c r="G69" s="12">
        <f t="shared" si="5"/>
        <v>25.2939975</v>
      </c>
      <c r="H69" s="8"/>
    </row>
    <row r="70" ht="12.75" customHeight="1">
      <c r="A70" s="8">
        <v>69.0</v>
      </c>
      <c r="B70" s="9" t="s">
        <v>102</v>
      </c>
      <c r="C70" s="10"/>
      <c r="D70" s="11">
        <v>36936.0</v>
      </c>
      <c r="E70" s="9" t="s">
        <v>83</v>
      </c>
      <c r="F70" s="12">
        <v>19.99</v>
      </c>
      <c r="G70" s="12">
        <f t="shared" si="5"/>
        <v>22.9934975</v>
      </c>
      <c r="H70" s="8"/>
    </row>
    <row r="71" ht="12.75" customHeight="1">
      <c r="A71" s="8">
        <v>70.0</v>
      </c>
      <c r="B71" s="9" t="s">
        <v>103</v>
      </c>
      <c r="C71" s="10"/>
      <c r="D71" s="11">
        <v>36936.0</v>
      </c>
      <c r="E71" s="9" t="s">
        <v>83</v>
      </c>
      <c r="F71" s="12">
        <v>19.99</v>
      </c>
      <c r="G71" s="12">
        <f t="shared" si="5"/>
        <v>22.9934975</v>
      </c>
      <c r="H71" s="8"/>
    </row>
    <row r="72" ht="12.75" customHeight="1">
      <c r="A72" s="8">
        <v>71.0</v>
      </c>
      <c r="B72" s="9" t="s">
        <v>104</v>
      </c>
      <c r="C72" s="10"/>
      <c r="D72" s="11">
        <v>36936.0</v>
      </c>
      <c r="E72" s="9" t="s">
        <v>83</v>
      </c>
      <c r="F72" s="12">
        <v>19.99</v>
      </c>
      <c r="G72" s="12">
        <f t="shared" si="5"/>
        <v>22.9934975</v>
      </c>
      <c r="H72" s="8"/>
    </row>
    <row r="73" ht="12.75" customHeight="1">
      <c r="A73" s="8">
        <v>72.0</v>
      </c>
      <c r="B73" s="9" t="s">
        <v>105</v>
      </c>
      <c r="C73" s="10"/>
      <c r="D73" s="11">
        <v>36936.0</v>
      </c>
      <c r="E73" s="9" t="s">
        <v>83</v>
      </c>
      <c r="F73" s="12">
        <v>19.99</v>
      </c>
      <c r="G73" s="12">
        <f t="shared" si="5"/>
        <v>22.9934975</v>
      </c>
      <c r="H73" s="8"/>
    </row>
    <row r="74" ht="12.75" customHeight="1">
      <c r="A74" s="8">
        <v>73.0</v>
      </c>
      <c r="B74" s="9" t="s">
        <v>106</v>
      </c>
      <c r="C74" s="10"/>
      <c r="D74" s="11">
        <v>36936.0</v>
      </c>
      <c r="E74" s="9" t="s">
        <v>83</v>
      </c>
      <c r="F74" s="12">
        <v>19.99</v>
      </c>
      <c r="G74" s="12">
        <f t="shared" si="5"/>
        <v>22.9934975</v>
      </c>
      <c r="H74" s="8"/>
    </row>
    <row r="75" ht="12.75" customHeight="1">
      <c r="A75" s="8">
        <v>74.0</v>
      </c>
      <c r="B75" s="9" t="s">
        <v>107</v>
      </c>
      <c r="C75" s="10"/>
      <c r="D75" s="11">
        <v>36949.0</v>
      </c>
      <c r="E75" s="9" t="s">
        <v>88</v>
      </c>
      <c r="F75" s="12">
        <v>22.49</v>
      </c>
      <c r="G75" s="12">
        <f t="shared" si="5"/>
        <v>25.8691225</v>
      </c>
      <c r="H75" s="8"/>
    </row>
    <row r="76" ht="12.75" customHeight="1">
      <c r="A76" s="8">
        <v>75.0</v>
      </c>
      <c r="B76" s="9" t="s">
        <v>108</v>
      </c>
      <c r="C76" s="10"/>
      <c r="D76" s="11">
        <v>36973.0</v>
      </c>
      <c r="E76" s="9" t="s">
        <v>83</v>
      </c>
      <c r="F76" s="12">
        <v>34.99</v>
      </c>
      <c r="G76" s="12">
        <f t="shared" si="5"/>
        <v>40.2472475</v>
      </c>
      <c r="H76" s="8"/>
    </row>
    <row r="77" ht="12.75" customHeight="1">
      <c r="A77" s="8">
        <v>76.0</v>
      </c>
      <c r="B77" s="9" t="s">
        <v>109</v>
      </c>
      <c r="C77" s="10"/>
      <c r="D77" s="11">
        <v>36973.0</v>
      </c>
      <c r="E77" s="9" t="s">
        <v>110</v>
      </c>
      <c r="F77" s="12">
        <v>18.99</v>
      </c>
      <c r="G77" s="12">
        <f t="shared" si="5"/>
        <v>21.8432475</v>
      </c>
      <c r="H77" s="8"/>
    </row>
    <row r="78" ht="12.75" customHeight="1">
      <c r="A78" s="8">
        <v>77.0</v>
      </c>
      <c r="B78" s="9" t="s">
        <v>111</v>
      </c>
      <c r="C78" s="10"/>
      <c r="D78" s="11">
        <v>36974.0</v>
      </c>
      <c r="E78" s="9" t="s">
        <v>88</v>
      </c>
      <c r="F78" s="12">
        <v>29.79</v>
      </c>
      <c r="G78" s="12">
        <f t="shared" si="5"/>
        <v>34.2659475</v>
      </c>
      <c r="H78" s="8"/>
    </row>
    <row r="79" ht="12.75" customHeight="1">
      <c r="A79" s="8">
        <v>78.0</v>
      </c>
      <c r="B79" s="9" t="s">
        <v>112</v>
      </c>
      <c r="C79" s="10"/>
      <c r="D79" s="11">
        <v>37044.0</v>
      </c>
      <c r="E79" s="9" t="s">
        <v>88</v>
      </c>
      <c r="F79" s="12">
        <v>36.89</v>
      </c>
      <c r="G79" s="12">
        <f t="shared" si="5"/>
        <v>42.4327225</v>
      </c>
      <c r="H79" s="8"/>
    </row>
    <row r="80" ht="12.75" customHeight="1">
      <c r="A80" s="8">
        <v>79.0</v>
      </c>
      <c r="B80" s="9" t="s">
        <v>113</v>
      </c>
      <c r="C80" s="10"/>
      <c r="D80" s="11">
        <v>37044.0</v>
      </c>
      <c r="E80" s="9" t="s">
        <v>88</v>
      </c>
      <c r="F80" s="12">
        <v>26.99</v>
      </c>
      <c r="G80" s="12">
        <f t="shared" si="5"/>
        <v>31.0452475</v>
      </c>
      <c r="H80" s="8"/>
    </row>
    <row r="81" ht="12.75" customHeight="1">
      <c r="A81" s="8">
        <v>80.0</v>
      </c>
      <c r="B81" s="9" t="s">
        <v>114</v>
      </c>
      <c r="C81" s="10"/>
      <c r="D81" s="11">
        <v>37044.0</v>
      </c>
      <c r="E81" s="9" t="s">
        <v>83</v>
      </c>
      <c r="F81" s="12">
        <v>19.99</v>
      </c>
      <c r="G81" s="12">
        <f t="shared" si="5"/>
        <v>22.9934975</v>
      </c>
      <c r="H81" s="8"/>
    </row>
    <row r="82" ht="12.75" customHeight="1">
      <c r="A82" s="8">
        <v>81.0</v>
      </c>
      <c r="B82" s="9" t="s">
        <v>115</v>
      </c>
      <c r="C82" s="10"/>
      <c r="D82" s="11">
        <v>37044.0</v>
      </c>
      <c r="E82" s="9" t="s">
        <v>83</v>
      </c>
      <c r="F82" s="12">
        <v>25.99</v>
      </c>
      <c r="G82" s="12">
        <f t="shared" si="5"/>
        <v>29.8949975</v>
      </c>
      <c r="H82" s="8"/>
    </row>
    <row r="83" ht="12.75" customHeight="1">
      <c r="A83" s="8">
        <v>82.0</v>
      </c>
      <c r="B83" s="9" t="s">
        <v>116</v>
      </c>
      <c r="C83" s="10"/>
      <c r="D83" s="11">
        <v>37059.0</v>
      </c>
      <c r="E83" s="9" t="s">
        <v>117</v>
      </c>
      <c r="F83" s="12">
        <v>20.99</v>
      </c>
      <c r="G83" s="12">
        <f t="shared" si="5"/>
        <v>24.1437475</v>
      </c>
      <c r="H83" s="8" t="s">
        <v>118</v>
      </c>
    </row>
    <row r="84" ht="12.75" customHeight="1">
      <c r="A84" s="8">
        <v>83.0</v>
      </c>
      <c r="B84" s="9" t="s">
        <v>119</v>
      </c>
      <c r="C84" s="10"/>
      <c r="D84" s="11">
        <v>37082.0</v>
      </c>
      <c r="E84" s="9" t="s">
        <v>120</v>
      </c>
      <c r="F84" s="12">
        <v>24.49</v>
      </c>
      <c r="G84" s="12">
        <f t="shared" si="5"/>
        <v>28.1696225</v>
      </c>
      <c r="H84" s="8" t="s">
        <v>121</v>
      </c>
    </row>
    <row r="85" ht="12.75" customHeight="1">
      <c r="A85" s="8">
        <v>84.0</v>
      </c>
      <c r="B85" s="9" t="s">
        <v>122</v>
      </c>
      <c r="C85" s="10"/>
      <c r="D85" s="11">
        <v>37082.0</v>
      </c>
      <c r="E85" s="9" t="s">
        <v>120</v>
      </c>
      <c r="F85" s="12">
        <v>29.99</v>
      </c>
      <c r="G85" s="12">
        <f t="shared" si="5"/>
        <v>34.4959975</v>
      </c>
      <c r="H85" s="8" t="s">
        <v>121</v>
      </c>
    </row>
    <row r="86" ht="12.75" customHeight="1">
      <c r="A86" s="8">
        <v>85.0</v>
      </c>
      <c r="B86" s="9" t="s">
        <v>123</v>
      </c>
      <c r="C86" s="10"/>
      <c r="D86" s="11">
        <v>37082.0</v>
      </c>
      <c r="E86" s="9" t="s">
        <v>120</v>
      </c>
      <c r="F86" s="12">
        <v>23.49</v>
      </c>
      <c r="G86" s="12">
        <f t="shared" si="5"/>
        <v>27.0193725</v>
      </c>
      <c r="H86" s="8" t="s">
        <v>121</v>
      </c>
    </row>
    <row r="87" ht="12.75" customHeight="1">
      <c r="A87" s="8">
        <v>86.0</v>
      </c>
      <c r="B87" s="9" t="s">
        <v>124</v>
      </c>
      <c r="C87" s="10"/>
      <c r="D87" s="11">
        <v>37082.0</v>
      </c>
      <c r="E87" s="16" t="s">
        <v>30</v>
      </c>
      <c r="F87" s="12">
        <v>25.0</v>
      </c>
      <c r="G87" s="12">
        <f t="shared" si="5"/>
        <v>28.75625</v>
      </c>
      <c r="H87" s="8" t="s">
        <v>125</v>
      </c>
    </row>
    <row r="88" ht="12.75" customHeight="1">
      <c r="A88" s="8">
        <v>87.0</v>
      </c>
      <c r="B88" s="9" t="s">
        <v>126</v>
      </c>
      <c r="C88" s="10"/>
      <c r="D88" s="11">
        <v>37082.0</v>
      </c>
      <c r="E88" s="16" t="s">
        <v>30</v>
      </c>
      <c r="F88" s="12">
        <v>25.0</v>
      </c>
      <c r="G88" s="12">
        <f t="shared" si="5"/>
        <v>28.75625</v>
      </c>
      <c r="H88" s="8" t="s">
        <v>125</v>
      </c>
    </row>
    <row r="89" ht="12.75" customHeight="1">
      <c r="A89" s="8">
        <v>88.0</v>
      </c>
      <c r="B89" s="9" t="s">
        <v>127</v>
      </c>
      <c r="C89" s="10"/>
      <c r="D89" s="11">
        <v>37082.0</v>
      </c>
      <c r="E89" s="9"/>
      <c r="F89" s="12">
        <v>25.99</v>
      </c>
      <c r="G89" s="12">
        <f t="shared" si="5"/>
        <v>29.8949975</v>
      </c>
      <c r="H89" s="8" t="s">
        <v>125</v>
      </c>
    </row>
    <row r="90" ht="12.75" customHeight="1">
      <c r="A90" s="8">
        <v>89.0</v>
      </c>
      <c r="B90" s="9" t="s">
        <v>128</v>
      </c>
      <c r="C90" s="10"/>
      <c r="D90" s="11">
        <v>37082.0</v>
      </c>
      <c r="E90" s="9"/>
      <c r="F90" s="12">
        <v>25.99</v>
      </c>
      <c r="G90" s="12">
        <f t="shared" si="5"/>
        <v>29.8949975</v>
      </c>
      <c r="H90" s="8" t="s">
        <v>125</v>
      </c>
    </row>
    <row r="91" ht="12.75" customHeight="1">
      <c r="A91" s="8">
        <v>90.0</v>
      </c>
      <c r="B91" s="9" t="s">
        <v>129</v>
      </c>
      <c r="C91" s="10"/>
      <c r="D91" s="11">
        <v>37082.0</v>
      </c>
      <c r="E91" s="9"/>
      <c r="F91" s="12">
        <v>25.99</v>
      </c>
      <c r="G91" s="12">
        <f t="shared" si="5"/>
        <v>29.8949975</v>
      </c>
      <c r="H91" s="8" t="s">
        <v>125</v>
      </c>
    </row>
    <row r="92" ht="12.75" customHeight="1">
      <c r="A92" s="17" t="s">
        <v>130</v>
      </c>
      <c r="B92" s="18" t="s">
        <v>131</v>
      </c>
      <c r="C92" s="19"/>
      <c r="D92" s="11"/>
      <c r="E92" s="9"/>
      <c r="F92" s="12"/>
      <c r="G92" s="12"/>
      <c r="H92" s="8"/>
    </row>
    <row r="93" ht="12.75" customHeight="1">
      <c r="A93" s="8">
        <v>91.0</v>
      </c>
      <c r="B93" s="9" t="s">
        <v>132</v>
      </c>
      <c r="C93" s="10"/>
      <c r="D93" s="11">
        <v>37082.0</v>
      </c>
      <c r="E93" s="9" t="s">
        <v>83</v>
      </c>
      <c r="F93" s="12">
        <v>51.99</v>
      </c>
      <c r="G93" s="12">
        <f>F93*1.07*1.075</f>
        <v>59.8014975</v>
      </c>
      <c r="H93" s="8" t="s">
        <v>125</v>
      </c>
    </row>
    <row r="94" ht="12.75" customHeight="1">
      <c r="A94" s="8">
        <v>92.0</v>
      </c>
      <c r="B94" s="9" t="s">
        <v>133</v>
      </c>
      <c r="C94" s="10"/>
      <c r="D94" s="11">
        <v>37082.0</v>
      </c>
      <c r="E94" s="9" t="s">
        <v>83</v>
      </c>
      <c r="F94" s="12"/>
      <c r="G94" s="12"/>
      <c r="H94" s="8" t="s">
        <v>125</v>
      </c>
    </row>
    <row r="95" ht="12.75" customHeight="1">
      <c r="A95" s="8">
        <v>93.0</v>
      </c>
      <c r="B95" s="9" t="s">
        <v>134</v>
      </c>
      <c r="C95" s="10"/>
      <c r="D95" s="11">
        <v>37092.0</v>
      </c>
      <c r="E95" s="9" t="s">
        <v>83</v>
      </c>
      <c r="F95" s="12">
        <v>51.99</v>
      </c>
      <c r="G95" s="12">
        <f>F95*1.07*1.075</f>
        <v>59.8014975</v>
      </c>
      <c r="H95" s="8"/>
    </row>
    <row r="96" ht="12.75" customHeight="1">
      <c r="A96" s="8">
        <v>94.0</v>
      </c>
      <c r="B96" s="9" t="s">
        <v>135</v>
      </c>
      <c r="C96" s="10"/>
      <c r="D96" s="11">
        <v>37092.0</v>
      </c>
      <c r="E96" s="9" t="s">
        <v>83</v>
      </c>
      <c r="F96" s="12"/>
      <c r="G96" s="12"/>
      <c r="H96" s="8"/>
    </row>
    <row r="97" ht="12.75" customHeight="1">
      <c r="A97" s="8">
        <v>97.0</v>
      </c>
      <c r="B97" s="9" t="s">
        <v>136</v>
      </c>
      <c r="C97" s="10"/>
      <c r="D97" s="11">
        <v>37103.0</v>
      </c>
      <c r="E97" s="9" t="s">
        <v>137</v>
      </c>
      <c r="F97" s="12">
        <v>51.99</v>
      </c>
      <c r="G97" s="12">
        <f>F97*1.07*1.075</f>
        <v>59.8014975</v>
      </c>
      <c r="H97" s="8"/>
    </row>
    <row r="98" ht="12.75" customHeight="1">
      <c r="A98" s="8">
        <v>98.0</v>
      </c>
      <c r="B98" s="9" t="s">
        <v>138</v>
      </c>
      <c r="C98" s="10"/>
      <c r="D98" s="11">
        <v>37103.0</v>
      </c>
      <c r="E98" s="9" t="s">
        <v>137</v>
      </c>
      <c r="F98" s="12"/>
      <c r="G98" s="12"/>
      <c r="H98" s="8"/>
    </row>
    <row r="99" ht="12.75" customHeight="1">
      <c r="A99" s="8">
        <v>95.0</v>
      </c>
      <c r="B99" s="9" t="s">
        <v>139</v>
      </c>
      <c r="C99" s="10"/>
      <c r="D99" s="11">
        <v>37092.0</v>
      </c>
      <c r="E99" s="9" t="s">
        <v>83</v>
      </c>
      <c r="F99" s="12">
        <v>42.99</v>
      </c>
      <c r="G99" s="12">
        <f>F99*1.07*1.075</f>
        <v>49.4492475</v>
      </c>
      <c r="H99" s="8"/>
    </row>
    <row r="100" ht="12.75" customHeight="1">
      <c r="A100" s="8">
        <v>96.0</v>
      </c>
      <c r="B100" s="9" t="s">
        <v>140</v>
      </c>
      <c r="C100" s="10"/>
      <c r="D100" s="11">
        <v>37092.0</v>
      </c>
      <c r="E100" s="9" t="s">
        <v>83</v>
      </c>
      <c r="F100" s="12"/>
      <c r="G100" s="12"/>
      <c r="H100" s="8"/>
    </row>
    <row r="101" ht="12.75" customHeight="1">
      <c r="A101" s="8">
        <v>119.0</v>
      </c>
      <c r="B101" s="9" t="s">
        <v>141</v>
      </c>
      <c r="C101" s="10"/>
      <c r="D101" s="11">
        <v>37221.0</v>
      </c>
      <c r="E101" s="9" t="s">
        <v>142</v>
      </c>
      <c r="F101" s="12">
        <f>41.99+4.99</f>
        <v>46.98</v>
      </c>
      <c r="G101" s="12">
        <f>F101*1.07*1.075</f>
        <v>54.038745</v>
      </c>
      <c r="H101" s="8"/>
    </row>
    <row r="102" ht="12.75" customHeight="1">
      <c r="A102" s="8">
        <v>120.0</v>
      </c>
      <c r="B102" s="9" t="s">
        <v>143</v>
      </c>
      <c r="C102" s="10"/>
      <c r="D102" s="11">
        <v>37221.0</v>
      </c>
      <c r="E102" s="9" t="s">
        <v>142</v>
      </c>
      <c r="F102" s="12"/>
      <c r="G102" s="12"/>
      <c r="H102" s="8"/>
    </row>
    <row r="103" ht="12.75" customHeight="1">
      <c r="A103" s="8">
        <v>99.0</v>
      </c>
      <c r="B103" s="9" t="s">
        <v>144</v>
      </c>
      <c r="C103" s="10"/>
      <c r="D103" s="11">
        <v>37103.0</v>
      </c>
      <c r="E103" s="9" t="s">
        <v>137</v>
      </c>
      <c r="F103" s="12">
        <v>15.99</v>
      </c>
      <c r="G103" s="12">
        <f t="shared" ref="G103:G106" si="6">F103*1.07*1.075</f>
        <v>18.3924975</v>
      </c>
      <c r="H103" s="8"/>
    </row>
    <row r="104" ht="12.75" customHeight="1">
      <c r="A104" s="8">
        <v>100.0</v>
      </c>
      <c r="B104" s="9" t="s">
        <v>145</v>
      </c>
      <c r="C104" s="10"/>
      <c r="D104" s="11">
        <v>37103.0</v>
      </c>
      <c r="E104" s="9" t="s">
        <v>137</v>
      </c>
      <c r="F104" s="12">
        <v>19.99</v>
      </c>
      <c r="G104" s="12">
        <f t="shared" si="6"/>
        <v>22.9934975</v>
      </c>
      <c r="H104" s="8"/>
    </row>
    <row r="105" ht="12.75" customHeight="1">
      <c r="A105" s="20">
        <v>101.0</v>
      </c>
      <c r="B105" s="21" t="s">
        <v>146</v>
      </c>
      <c r="C105" s="22"/>
      <c r="D105" s="11">
        <v>37139.0</v>
      </c>
      <c r="E105" s="9" t="s">
        <v>88</v>
      </c>
      <c r="F105" s="12">
        <v>25.49</v>
      </c>
      <c r="G105" s="12">
        <f t="shared" si="6"/>
        <v>29.3198725</v>
      </c>
      <c r="H105" s="8"/>
    </row>
    <row r="106" ht="12.75" customHeight="1">
      <c r="A106" s="8">
        <v>102.0</v>
      </c>
      <c r="B106" s="9" t="s">
        <v>147</v>
      </c>
      <c r="C106" s="10"/>
      <c r="D106" s="11">
        <v>37175.0</v>
      </c>
      <c r="E106" s="9" t="s">
        <v>88</v>
      </c>
      <c r="F106" s="12">
        <v>24.39</v>
      </c>
      <c r="G106" s="12">
        <f t="shared" si="6"/>
        <v>28.0545975</v>
      </c>
      <c r="H106" s="8" t="s">
        <v>148</v>
      </c>
    </row>
    <row r="107" ht="12.75" customHeight="1">
      <c r="A107" s="20">
        <v>103.0</v>
      </c>
      <c r="B107" s="21" t="s">
        <v>149</v>
      </c>
      <c r="C107" s="22"/>
      <c r="D107" s="11"/>
      <c r="E107" s="9" t="s">
        <v>150</v>
      </c>
      <c r="F107" s="12"/>
      <c r="G107" s="12"/>
      <c r="H107" s="8"/>
    </row>
    <row r="108" ht="12.75" customHeight="1">
      <c r="A108" s="20">
        <v>104.0</v>
      </c>
      <c r="B108" s="21" t="s">
        <v>151</v>
      </c>
      <c r="C108" s="22"/>
      <c r="D108" s="11"/>
      <c r="E108" s="9" t="s">
        <v>150</v>
      </c>
      <c r="F108" s="12"/>
      <c r="G108" s="12"/>
      <c r="H108" s="8"/>
    </row>
    <row r="109" ht="12.75" customHeight="1">
      <c r="A109" s="8">
        <v>105.0</v>
      </c>
      <c r="B109" s="9" t="s">
        <v>152</v>
      </c>
      <c r="C109" s="10"/>
      <c r="D109" s="11"/>
      <c r="E109" s="9" t="s">
        <v>150</v>
      </c>
      <c r="F109" s="12"/>
      <c r="G109" s="12"/>
      <c r="H109" s="8"/>
    </row>
    <row r="110" ht="12.75" customHeight="1">
      <c r="A110" s="8">
        <v>106.0</v>
      </c>
      <c r="B110" s="9" t="s">
        <v>153</v>
      </c>
      <c r="C110" s="10"/>
      <c r="D110" s="11"/>
      <c r="E110" s="9" t="s">
        <v>150</v>
      </c>
      <c r="F110" s="12"/>
      <c r="G110" s="12"/>
      <c r="H110" s="8"/>
    </row>
    <row r="111" ht="12.75" customHeight="1">
      <c r="A111" s="17" t="s">
        <v>154</v>
      </c>
      <c r="B111" s="18" t="s">
        <v>155</v>
      </c>
      <c r="C111" s="19"/>
      <c r="D111" s="11">
        <v>37189.0</v>
      </c>
      <c r="E111" s="9" t="s">
        <v>88</v>
      </c>
      <c r="F111" s="12">
        <v>79.99</v>
      </c>
      <c r="G111" s="12">
        <f>F111*1.07*1.075</f>
        <v>92.0084975</v>
      </c>
      <c r="H111" s="8" t="s">
        <v>156</v>
      </c>
    </row>
    <row r="112" ht="12.75" customHeight="1">
      <c r="A112" s="8">
        <v>107.0</v>
      </c>
      <c r="B112" s="9" t="s">
        <v>157</v>
      </c>
      <c r="C112" s="10"/>
      <c r="D112" s="11"/>
      <c r="E112" s="9"/>
      <c r="F112" s="12"/>
      <c r="G112" s="12"/>
      <c r="H112" s="8"/>
    </row>
    <row r="113" ht="12.75" customHeight="1">
      <c r="A113" s="8">
        <v>108.0</v>
      </c>
      <c r="B113" s="9" t="s">
        <v>158</v>
      </c>
      <c r="C113" s="10"/>
      <c r="D113" s="11"/>
      <c r="E113" s="9"/>
      <c r="F113" s="12"/>
      <c r="G113" s="12"/>
      <c r="H113" s="8"/>
    </row>
    <row r="114" ht="12.75" customHeight="1">
      <c r="A114" s="8">
        <v>109.0</v>
      </c>
      <c r="B114" s="9" t="s">
        <v>159</v>
      </c>
      <c r="C114" s="10"/>
      <c r="D114" s="11"/>
      <c r="E114" s="9"/>
      <c r="F114" s="12"/>
      <c r="G114" s="12"/>
      <c r="H114" s="8"/>
    </row>
    <row r="115" ht="12.75" customHeight="1">
      <c r="A115" s="8">
        <v>110.0</v>
      </c>
      <c r="B115" s="9" t="s">
        <v>160</v>
      </c>
      <c r="C115" s="10"/>
      <c r="D115" s="11"/>
      <c r="E115" s="9"/>
      <c r="F115" s="12"/>
      <c r="G115" s="12"/>
      <c r="H115" s="8"/>
    </row>
    <row r="116" ht="12.75" customHeight="1">
      <c r="A116" s="20">
        <v>111.0</v>
      </c>
      <c r="B116" s="21" t="s">
        <v>161</v>
      </c>
      <c r="C116" s="22"/>
      <c r="D116" s="11">
        <v>37165.0</v>
      </c>
      <c r="E116" s="9" t="s">
        <v>83</v>
      </c>
      <c r="F116" s="12">
        <v>17.99</v>
      </c>
      <c r="G116" s="12">
        <f t="shared" ref="G116:G127" si="7">F116*1.07*1.075</f>
        <v>20.6929975</v>
      </c>
      <c r="H116" s="8"/>
    </row>
    <row r="117" ht="12.75" customHeight="1">
      <c r="A117" s="8">
        <v>112.0</v>
      </c>
      <c r="B117" s="9" t="s">
        <v>162</v>
      </c>
      <c r="C117" s="10"/>
      <c r="D117" s="11">
        <v>37198.0</v>
      </c>
      <c r="E117" s="9" t="s">
        <v>163</v>
      </c>
      <c r="F117" s="12">
        <v>24.99</v>
      </c>
      <c r="G117" s="12">
        <f t="shared" si="7"/>
        <v>28.7447475</v>
      </c>
      <c r="H117" s="8"/>
    </row>
    <row r="118" ht="12.75" customHeight="1">
      <c r="A118" s="8">
        <v>113.0</v>
      </c>
      <c r="B118" s="9" t="s">
        <v>164</v>
      </c>
      <c r="C118" s="10"/>
      <c r="D118" s="11">
        <v>37198.0</v>
      </c>
      <c r="E118" s="9" t="s">
        <v>163</v>
      </c>
      <c r="F118" s="12">
        <v>23.84</v>
      </c>
      <c r="G118" s="12">
        <f t="shared" si="7"/>
        <v>27.42196</v>
      </c>
      <c r="H118" s="8"/>
    </row>
    <row r="119" ht="12.75" customHeight="1">
      <c r="A119" s="8">
        <v>114.0</v>
      </c>
      <c r="B119" s="9" t="s">
        <v>165</v>
      </c>
      <c r="C119" s="10"/>
      <c r="D119" s="11">
        <v>37198.0</v>
      </c>
      <c r="E119" s="9" t="s">
        <v>163</v>
      </c>
      <c r="F119" s="12">
        <v>25.29</v>
      </c>
      <c r="G119" s="12">
        <f t="shared" si="7"/>
        <v>29.0898225</v>
      </c>
      <c r="H119" s="8"/>
    </row>
    <row r="120" ht="12.75" customHeight="1">
      <c r="A120" s="8">
        <v>115.0</v>
      </c>
      <c r="B120" s="9" t="s">
        <v>166</v>
      </c>
      <c r="C120" s="10"/>
      <c r="D120" s="11">
        <v>37198.0</v>
      </c>
      <c r="E120" s="9" t="s">
        <v>163</v>
      </c>
      <c r="F120" s="12">
        <v>25.49</v>
      </c>
      <c r="G120" s="12">
        <f t="shared" si="7"/>
        <v>29.3198725</v>
      </c>
      <c r="H120" s="8"/>
    </row>
    <row r="121" ht="12.75" customHeight="1">
      <c r="A121" s="8">
        <v>116.0</v>
      </c>
      <c r="B121" s="9" t="s">
        <v>167</v>
      </c>
      <c r="C121" s="10"/>
      <c r="D121" s="11">
        <v>37198.0</v>
      </c>
      <c r="E121" s="9" t="s">
        <v>163</v>
      </c>
      <c r="F121" s="12">
        <v>21.49</v>
      </c>
      <c r="G121" s="12">
        <f t="shared" si="7"/>
        <v>24.7188725</v>
      </c>
      <c r="H121" s="8"/>
    </row>
    <row r="122" ht="12.75" customHeight="1">
      <c r="A122" s="8">
        <v>117.0</v>
      </c>
      <c r="B122" s="9" t="s">
        <v>168</v>
      </c>
      <c r="C122" s="10"/>
      <c r="D122" s="11">
        <v>37198.0</v>
      </c>
      <c r="E122" s="9" t="s">
        <v>163</v>
      </c>
      <c r="F122" s="12">
        <v>22.99</v>
      </c>
      <c r="G122" s="12">
        <f t="shared" si="7"/>
        <v>26.4442475</v>
      </c>
      <c r="H122" s="8"/>
    </row>
    <row r="123" ht="12.75" customHeight="1">
      <c r="A123" s="8">
        <v>118.0</v>
      </c>
      <c r="B123" s="9" t="s">
        <v>169</v>
      </c>
      <c r="C123" s="10"/>
      <c r="D123" s="11">
        <v>37198.0</v>
      </c>
      <c r="E123" s="9" t="s">
        <v>163</v>
      </c>
      <c r="F123" s="12">
        <v>27.99</v>
      </c>
      <c r="G123" s="12">
        <f t="shared" si="7"/>
        <v>32.1954975</v>
      </c>
      <c r="H123" s="8"/>
    </row>
    <row r="124" ht="12.75" customHeight="1">
      <c r="A124" s="8">
        <v>121.0</v>
      </c>
      <c r="B124" s="9" t="s">
        <v>170</v>
      </c>
      <c r="C124" s="10"/>
      <c r="D124" s="11">
        <v>37250.0</v>
      </c>
      <c r="E124" s="9" t="s">
        <v>88</v>
      </c>
      <c r="F124" s="12">
        <v>24.39</v>
      </c>
      <c r="G124" s="12">
        <f t="shared" si="7"/>
        <v>28.0545975</v>
      </c>
      <c r="H124" s="8" t="s">
        <v>171</v>
      </c>
    </row>
    <row r="125" ht="12.75" customHeight="1">
      <c r="A125" s="8">
        <v>122.0</v>
      </c>
      <c r="B125" s="9" t="s">
        <v>172</v>
      </c>
      <c r="C125" s="10"/>
      <c r="D125" s="11">
        <v>37250.0</v>
      </c>
      <c r="E125" s="16" t="s">
        <v>30</v>
      </c>
      <c r="F125" s="12">
        <v>24.0</v>
      </c>
      <c r="G125" s="12">
        <f t="shared" si="7"/>
        <v>27.606</v>
      </c>
      <c r="H125" s="8" t="s">
        <v>173</v>
      </c>
    </row>
    <row r="126" ht="12.75" customHeight="1">
      <c r="A126" s="8">
        <v>123.0</v>
      </c>
      <c r="B126" s="9" t="s">
        <v>174</v>
      </c>
      <c r="C126" s="10"/>
      <c r="D126" s="11">
        <v>37250.0</v>
      </c>
      <c r="E126" s="16" t="s">
        <v>30</v>
      </c>
      <c r="F126" s="12">
        <v>26.0</v>
      </c>
      <c r="G126" s="12">
        <f t="shared" si="7"/>
        <v>29.9065</v>
      </c>
      <c r="H126" s="8" t="s">
        <v>175</v>
      </c>
    </row>
    <row r="127" ht="12.75" customHeight="1">
      <c r="A127" s="8">
        <v>124.0</v>
      </c>
      <c r="B127" s="9" t="s">
        <v>176</v>
      </c>
      <c r="C127" s="10"/>
      <c r="D127" s="11">
        <v>37255.0</v>
      </c>
      <c r="E127" s="9" t="s">
        <v>88</v>
      </c>
      <c r="F127" s="12">
        <v>32.99</v>
      </c>
      <c r="G127" s="12">
        <f t="shared" si="7"/>
        <v>37.9467475</v>
      </c>
      <c r="H127" s="8" t="s">
        <v>177</v>
      </c>
    </row>
    <row r="128" ht="12.75" customHeight="1">
      <c r="A128" s="8">
        <v>125.0</v>
      </c>
      <c r="B128" s="9" t="s">
        <v>178</v>
      </c>
      <c r="C128" s="10"/>
      <c r="D128" s="11">
        <v>37255.0</v>
      </c>
      <c r="E128" s="9" t="s">
        <v>88</v>
      </c>
      <c r="F128" s="12"/>
      <c r="G128" s="12"/>
      <c r="H128" s="8" t="s">
        <v>177</v>
      </c>
    </row>
    <row r="129" ht="12.75" customHeight="1">
      <c r="A129" s="17" t="s">
        <v>179</v>
      </c>
      <c r="B129" s="18" t="s">
        <v>180</v>
      </c>
      <c r="C129" s="19"/>
      <c r="D129" s="11">
        <v>37256.0</v>
      </c>
      <c r="E129" s="9" t="s">
        <v>83</v>
      </c>
      <c r="F129" s="12">
        <v>36.99</v>
      </c>
      <c r="G129" s="12">
        <f>F129*1.07*1.075</f>
        <v>42.5477475</v>
      </c>
      <c r="H129" s="8"/>
    </row>
    <row r="130" ht="12.75" customHeight="1">
      <c r="A130" s="8">
        <v>126.0</v>
      </c>
      <c r="B130" s="9" t="s">
        <v>181</v>
      </c>
      <c r="C130" s="10"/>
      <c r="D130" s="11"/>
      <c r="E130" s="9"/>
      <c r="F130" s="12"/>
      <c r="G130" s="12"/>
      <c r="H130" s="8"/>
    </row>
    <row r="131" ht="12.75" customHeight="1">
      <c r="A131" s="8">
        <v>127.0</v>
      </c>
      <c r="B131" s="9" t="s">
        <v>182</v>
      </c>
      <c r="C131" s="10"/>
      <c r="D131" s="11"/>
      <c r="E131" s="9"/>
      <c r="F131" s="12"/>
      <c r="G131" s="12"/>
      <c r="H131" s="8"/>
    </row>
    <row r="132" ht="12.75" customHeight="1">
      <c r="A132" s="8">
        <v>128.0</v>
      </c>
      <c r="B132" s="9" t="s">
        <v>183</v>
      </c>
      <c r="C132" s="10"/>
      <c r="D132" s="11">
        <v>37287.0</v>
      </c>
      <c r="E132" s="9" t="s">
        <v>83</v>
      </c>
      <c r="F132" s="12">
        <v>29.99</v>
      </c>
      <c r="G132" s="12">
        <f t="shared" ref="G132:G166" si="8">F132*1.07*1.075</f>
        <v>34.4959975</v>
      </c>
      <c r="H132" s="8"/>
    </row>
    <row r="133" ht="12.75" customHeight="1">
      <c r="A133" s="8">
        <v>129.0</v>
      </c>
      <c r="B133" s="9" t="s">
        <v>184</v>
      </c>
      <c r="C133" s="10"/>
      <c r="D133" s="11"/>
      <c r="E133" s="9" t="s">
        <v>185</v>
      </c>
      <c r="F133" s="12">
        <v>15.99</v>
      </c>
      <c r="G133" s="12">
        <f t="shared" si="8"/>
        <v>18.3924975</v>
      </c>
      <c r="H133" s="8"/>
    </row>
    <row r="134" ht="12.75" customHeight="1">
      <c r="A134" s="20">
        <v>130.0</v>
      </c>
      <c r="B134" s="21" t="s">
        <v>186</v>
      </c>
      <c r="C134" s="22"/>
      <c r="D134" s="11">
        <v>37388.0</v>
      </c>
      <c r="E134" s="9" t="s">
        <v>88</v>
      </c>
      <c r="F134" s="12">
        <v>24.89</v>
      </c>
      <c r="G134" s="12">
        <f t="shared" si="8"/>
        <v>28.6297225</v>
      </c>
      <c r="H134" s="8"/>
    </row>
    <row r="135" ht="12.75" customHeight="1">
      <c r="A135" s="8">
        <v>131.0</v>
      </c>
      <c r="B135" s="9" t="s">
        <v>187</v>
      </c>
      <c r="C135" s="10"/>
      <c r="D135" s="11">
        <v>37406.0</v>
      </c>
      <c r="E135" s="9" t="s">
        <v>88</v>
      </c>
      <c r="F135" s="12">
        <v>22.49</v>
      </c>
      <c r="G135" s="12">
        <f t="shared" si="8"/>
        <v>25.8691225</v>
      </c>
      <c r="H135" s="8"/>
    </row>
    <row r="136" ht="12.75" customHeight="1">
      <c r="A136" s="8">
        <v>132.0</v>
      </c>
      <c r="B136" s="9" t="s">
        <v>188</v>
      </c>
      <c r="C136" s="10"/>
      <c r="D136" s="11">
        <v>37407.0</v>
      </c>
      <c r="E136" s="9" t="s">
        <v>189</v>
      </c>
      <c r="F136" s="12">
        <v>24.99</v>
      </c>
      <c r="G136" s="12">
        <f t="shared" si="8"/>
        <v>28.7447475</v>
      </c>
      <c r="H136" s="8"/>
    </row>
    <row r="137" ht="12.75" customHeight="1">
      <c r="A137" s="8">
        <v>133.0</v>
      </c>
      <c r="B137" s="9" t="s">
        <v>190</v>
      </c>
      <c r="C137" s="10"/>
      <c r="D137" s="11">
        <v>37436.0</v>
      </c>
      <c r="E137" s="9" t="s">
        <v>88</v>
      </c>
      <c r="F137" s="12">
        <v>27.59</v>
      </c>
      <c r="G137" s="12">
        <f t="shared" si="8"/>
        <v>31.7353975</v>
      </c>
      <c r="H137" s="8"/>
    </row>
    <row r="138" ht="12.75" customHeight="1">
      <c r="A138" s="20">
        <v>134.0</v>
      </c>
      <c r="B138" s="21" t="s">
        <v>191</v>
      </c>
      <c r="C138" s="22"/>
      <c r="D138" s="11">
        <v>37436.0</v>
      </c>
      <c r="E138" s="9" t="s">
        <v>88</v>
      </c>
      <c r="F138" s="12">
        <v>24.49</v>
      </c>
      <c r="G138" s="12">
        <f t="shared" si="8"/>
        <v>28.1696225</v>
      </c>
      <c r="H138" s="8"/>
    </row>
    <row r="139" ht="12.75" customHeight="1">
      <c r="A139" s="8">
        <v>135.0</v>
      </c>
      <c r="B139" s="9" t="s">
        <v>192</v>
      </c>
      <c r="C139" s="10"/>
      <c r="D139" s="11">
        <v>37436.0</v>
      </c>
      <c r="E139" s="9" t="s">
        <v>88</v>
      </c>
      <c r="F139" s="12">
        <v>27.79</v>
      </c>
      <c r="G139" s="12">
        <f t="shared" si="8"/>
        <v>31.9654475</v>
      </c>
      <c r="H139" s="8"/>
    </row>
    <row r="140" ht="12.75" customHeight="1">
      <c r="A140" s="8">
        <v>136.0</v>
      </c>
      <c r="B140" s="9" t="s">
        <v>193</v>
      </c>
      <c r="C140" s="10"/>
      <c r="D140" s="11">
        <v>37436.0</v>
      </c>
      <c r="E140" s="9" t="s">
        <v>88</v>
      </c>
      <c r="F140" s="12">
        <v>21.99</v>
      </c>
      <c r="G140" s="12">
        <f t="shared" si="8"/>
        <v>25.2939975</v>
      </c>
      <c r="H140" s="8"/>
    </row>
    <row r="141" ht="12.75" customHeight="1">
      <c r="A141" s="20">
        <v>137.0</v>
      </c>
      <c r="B141" s="21" t="s">
        <v>194</v>
      </c>
      <c r="C141" s="22"/>
      <c r="D141" s="11">
        <v>37447.0</v>
      </c>
      <c r="E141" s="9" t="s">
        <v>195</v>
      </c>
      <c r="F141" s="12">
        <v>22.99</v>
      </c>
      <c r="G141" s="12">
        <f t="shared" si="8"/>
        <v>26.4442475</v>
      </c>
      <c r="H141" s="8" t="s">
        <v>196</v>
      </c>
    </row>
    <row r="142" ht="12.75" customHeight="1">
      <c r="A142" s="8">
        <v>138.0</v>
      </c>
      <c r="B142" s="9" t="s">
        <v>197</v>
      </c>
      <c r="C142" s="10"/>
      <c r="D142" s="11">
        <v>37447.0</v>
      </c>
      <c r="E142" s="9" t="s">
        <v>198</v>
      </c>
      <c r="F142" s="12">
        <v>45.0</v>
      </c>
      <c r="G142" s="12">
        <f t="shared" si="8"/>
        <v>51.76125</v>
      </c>
      <c r="H142" s="8" t="s">
        <v>196</v>
      </c>
    </row>
    <row r="143" ht="12.75" customHeight="1">
      <c r="A143" s="8">
        <v>139.0</v>
      </c>
      <c r="B143" s="9" t="s">
        <v>199</v>
      </c>
      <c r="C143" s="10"/>
      <c r="D143" s="11">
        <v>37447.0</v>
      </c>
      <c r="E143" s="9" t="s">
        <v>195</v>
      </c>
      <c r="F143" s="12">
        <v>23.99</v>
      </c>
      <c r="G143" s="12">
        <f t="shared" si="8"/>
        <v>27.5944975</v>
      </c>
      <c r="H143" s="8" t="s">
        <v>200</v>
      </c>
    </row>
    <row r="144" ht="12.75" customHeight="1">
      <c r="A144" s="8">
        <v>140.0</v>
      </c>
      <c r="B144" s="9" t="s">
        <v>201</v>
      </c>
      <c r="C144" s="10"/>
      <c r="D144" s="11">
        <v>37447.0</v>
      </c>
      <c r="E144" s="9" t="s">
        <v>202</v>
      </c>
      <c r="F144" s="12">
        <v>22.0</v>
      </c>
      <c r="G144" s="12">
        <f t="shared" si="8"/>
        <v>25.3055</v>
      </c>
      <c r="H144" s="8" t="s">
        <v>200</v>
      </c>
    </row>
    <row r="145" ht="12.75" customHeight="1">
      <c r="A145" s="8">
        <v>141.0</v>
      </c>
      <c r="B145" s="9" t="s">
        <v>203</v>
      </c>
      <c r="C145" s="10"/>
      <c r="D145" s="11">
        <v>37447.0</v>
      </c>
      <c r="E145" s="16" t="s">
        <v>30</v>
      </c>
      <c r="F145" s="12">
        <v>24.0</v>
      </c>
      <c r="G145" s="12">
        <f t="shared" si="8"/>
        <v>27.606</v>
      </c>
      <c r="H145" s="8" t="s">
        <v>204</v>
      </c>
    </row>
    <row r="146" ht="12.75" customHeight="1">
      <c r="A146" s="8">
        <v>142.0</v>
      </c>
      <c r="B146" s="9" t="s">
        <v>205</v>
      </c>
      <c r="C146" s="10"/>
      <c r="D146" s="11">
        <v>37452.0</v>
      </c>
      <c r="E146" s="9" t="s">
        <v>189</v>
      </c>
      <c r="F146" s="12">
        <v>24.99</v>
      </c>
      <c r="G146" s="12">
        <f t="shared" si="8"/>
        <v>28.7447475</v>
      </c>
      <c r="H146" s="8"/>
    </row>
    <row r="147" ht="12.75" customHeight="1">
      <c r="A147" s="8">
        <v>143.0</v>
      </c>
      <c r="B147" s="9" t="s">
        <v>206</v>
      </c>
      <c r="C147" s="10"/>
      <c r="D147" s="11">
        <v>37452.0</v>
      </c>
      <c r="E147" s="9" t="s">
        <v>189</v>
      </c>
      <c r="F147" s="12">
        <v>26.99</v>
      </c>
      <c r="G147" s="12">
        <f t="shared" si="8"/>
        <v>31.0452475</v>
      </c>
      <c r="H147" s="8"/>
    </row>
    <row r="148" ht="12.75" customHeight="1">
      <c r="A148" s="8">
        <v>144.0</v>
      </c>
      <c r="B148" s="9" t="s">
        <v>207</v>
      </c>
      <c r="C148" s="10"/>
      <c r="D148" s="11">
        <v>37452.0</v>
      </c>
      <c r="E148" s="9" t="s">
        <v>189</v>
      </c>
      <c r="F148" s="12">
        <v>19.99</v>
      </c>
      <c r="G148" s="12">
        <f t="shared" si="8"/>
        <v>22.9934975</v>
      </c>
      <c r="H148" s="8"/>
    </row>
    <row r="149" ht="12.75" customHeight="1">
      <c r="A149" s="8">
        <v>145.0</v>
      </c>
      <c r="B149" s="9" t="s">
        <v>208</v>
      </c>
      <c r="C149" s="10"/>
      <c r="D149" s="11">
        <v>37466.0</v>
      </c>
      <c r="E149" s="9" t="s">
        <v>142</v>
      </c>
      <c r="F149" s="12">
        <v>36.99</v>
      </c>
      <c r="G149" s="12">
        <f t="shared" si="8"/>
        <v>42.5477475</v>
      </c>
      <c r="H149" s="8"/>
    </row>
    <row r="150" ht="12.75" customHeight="1">
      <c r="A150" s="8">
        <v>146.0</v>
      </c>
      <c r="B150" s="9" t="s">
        <v>209</v>
      </c>
      <c r="C150" s="10"/>
      <c r="D150" s="11">
        <v>37466.0</v>
      </c>
      <c r="E150" s="9" t="s">
        <v>142</v>
      </c>
      <c r="F150" s="12">
        <v>18.99</v>
      </c>
      <c r="G150" s="12">
        <f t="shared" si="8"/>
        <v>21.8432475</v>
      </c>
      <c r="H150" s="8"/>
    </row>
    <row r="151" ht="12.75" customHeight="1">
      <c r="A151" s="8">
        <v>147.0</v>
      </c>
      <c r="B151" s="9" t="s">
        <v>210</v>
      </c>
      <c r="C151" s="10"/>
      <c r="D151" s="11">
        <v>37466.0</v>
      </c>
      <c r="E151" s="9" t="s">
        <v>142</v>
      </c>
      <c r="F151" s="12">
        <v>11.99</v>
      </c>
      <c r="G151" s="12">
        <f t="shared" si="8"/>
        <v>13.7914975</v>
      </c>
      <c r="H151" s="8"/>
    </row>
    <row r="152" ht="12.75" customHeight="1">
      <c r="A152" s="8">
        <v>148.0</v>
      </c>
      <c r="B152" s="9" t="s">
        <v>211</v>
      </c>
      <c r="C152" s="10"/>
      <c r="D152" s="11">
        <v>37466.0</v>
      </c>
      <c r="E152" s="9" t="s">
        <v>142</v>
      </c>
      <c r="F152" s="12">
        <v>23.99</v>
      </c>
      <c r="G152" s="12">
        <f t="shared" si="8"/>
        <v>27.5944975</v>
      </c>
      <c r="H152" s="8"/>
    </row>
    <row r="153" ht="12.75" customHeight="1">
      <c r="A153" s="8">
        <v>149.0</v>
      </c>
      <c r="B153" s="9" t="s">
        <v>212</v>
      </c>
      <c r="C153" s="10"/>
      <c r="D153" s="11">
        <v>37466.0</v>
      </c>
      <c r="E153" s="9" t="s">
        <v>142</v>
      </c>
      <c r="F153" s="12">
        <v>19.99</v>
      </c>
      <c r="G153" s="12">
        <f t="shared" si="8"/>
        <v>22.9934975</v>
      </c>
      <c r="H153" s="8"/>
    </row>
    <row r="154" ht="12.75" customHeight="1">
      <c r="A154" s="8">
        <v>150.0</v>
      </c>
      <c r="B154" s="9" t="s">
        <v>213</v>
      </c>
      <c r="C154" s="10"/>
      <c r="D154" s="11">
        <v>37484.0</v>
      </c>
      <c r="E154" s="9" t="s">
        <v>88</v>
      </c>
      <c r="F154" s="12">
        <v>27.96</v>
      </c>
      <c r="G154" s="12">
        <f t="shared" si="8"/>
        <v>32.16099</v>
      </c>
      <c r="H154" s="8"/>
    </row>
    <row r="155" ht="12.75" customHeight="1">
      <c r="A155" s="8">
        <v>151.0</v>
      </c>
      <c r="B155" s="9" t="s">
        <v>214</v>
      </c>
      <c r="C155" s="10"/>
      <c r="D155" s="11">
        <v>37518.0</v>
      </c>
      <c r="E155" s="9" t="s">
        <v>142</v>
      </c>
      <c r="F155" s="12">
        <v>27.99</v>
      </c>
      <c r="G155" s="12">
        <f t="shared" si="8"/>
        <v>32.1954975</v>
      </c>
      <c r="H155" s="8"/>
    </row>
    <row r="156" ht="12.75" customHeight="1">
      <c r="A156" s="8">
        <v>152.0</v>
      </c>
      <c r="B156" s="9" t="s">
        <v>215</v>
      </c>
      <c r="C156" s="10"/>
      <c r="D156" s="11">
        <v>37518.0</v>
      </c>
      <c r="E156" s="9" t="s">
        <v>142</v>
      </c>
      <c r="F156" s="12">
        <v>16.99</v>
      </c>
      <c r="G156" s="12">
        <f t="shared" si="8"/>
        <v>19.5427475</v>
      </c>
      <c r="H156" s="8"/>
    </row>
    <row r="157" ht="12.75" customHeight="1">
      <c r="A157" s="8">
        <v>153.0</v>
      </c>
      <c r="B157" s="9" t="s">
        <v>216</v>
      </c>
      <c r="C157" s="10"/>
      <c r="D157" s="11">
        <v>37518.0</v>
      </c>
      <c r="E157" s="9" t="s">
        <v>142</v>
      </c>
      <c r="F157" s="12">
        <v>29.99</v>
      </c>
      <c r="G157" s="12">
        <f t="shared" si="8"/>
        <v>34.4959975</v>
      </c>
      <c r="H157" s="8"/>
    </row>
    <row r="158" ht="12.75" customHeight="1">
      <c r="A158" s="8">
        <v>154.0</v>
      </c>
      <c r="B158" s="9" t="s">
        <v>217</v>
      </c>
      <c r="C158" s="10"/>
      <c r="D158" s="11">
        <v>37519.0</v>
      </c>
      <c r="E158" s="9" t="s">
        <v>80</v>
      </c>
      <c r="F158" s="12">
        <f>21.29-1.5</f>
        <v>19.79</v>
      </c>
      <c r="G158" s="12">
        <f t="shared" si="8"/>
        <v>22.7634475</v>
      </c>
      <c r="H158" s="8"/>
    </row>
    <row r="159" ht="12.75" customHeight="1">
      <c r="A159" s="8">
        <v>155.0</v>
      </c>
      <c r="B159" s="9" t="s">
        <v>218</v>
      </c>
      <c r="C159" s="10"/>
      <c r="D159" s="11">
        <v>37525.0</v>
      </c>
      <c r="E159" s="9" t="s">
        <v>142</v>
      </c>
      <c r="F159" s="12">
        <v>27.99</v>
      </c>
      <c r="G159" s="12">
        <f t="shared" si="8"/>
        <v>32.1954975</v>
      </c>
      <c r="H159" s="8"/>
    </row>
    <row r="160" ht="12.75" customHeight="1">
      <c r="A160" s="8">
        <v>156.0</v>
      </c>
      <c r="B160" s="9" t="s">
        <v>219</v>
      </c>
      <c r="C160" s="10"/>
      <c r="D160" s="11">
        <v>37568.0</v>
      </c>
      <c r="E160" s="9" t="s">
        <v>142</v>
      </c>
      <c r="F160" s="12">
        <v>36.99</v>
      </c>
      <c r="G160" s="12">
        <f t="shared" si="8"/>
        <v>42.5477475</v>
      </c>
      <c r="H160" s="8"/>
    </row>
    <row r="161" ht="12.75" customHeight="1">
      <c r="A161" s="8">
        <v>157.0</v>
      </c>
      <c r="B161" s="9" t="s">
        <v>220</v>
      </c>
      <c r="C161" s="10"/>
      <c r="D161" s="11">
        <v>37547.0</v>
      </c>
      <c r="E161" s="9" t="s">
        <v>88</v>
      </c>
      <c r="F161" s="12">
        <v>21.29</v>
      </c>
      <c r="G161" s="12">
        <f t="shared" si="8"/>
        <v>24.4888225</v>
      </c>
      <c r="H161" s="8"/>
    </row>
    <row r="162" ht="12.75" customHeight="1">
      <c r="A162" s="20">
        <v>158.0</v>
      </c>
      <c r="B162" s="21" t="s">
        <v>221</v>
      </c>
      <c r="C162" s="22"/>
      <c r="D162" s="11">
        <v>37547.0</v>
      </c>
      <c r="E162" s="9" t="s">
        <v>88</v>
      </c>
      <c r="F162" s="12">
        <v>23.99</v>
      </c>
      <c r="G162" s="12">
        <f t="shared" si="8"/>
        <v>27.5944975</v>
      </c>
      <c r="H162" s="8"/>
    </row>
    <row r="163" ht="12.75" customHeight="1">
      <c r="A163" s="8">
        <v>159.0</v>
      </c>
      <c r="B163" s="9" t="s">
        <v>222</v>
      </c>
      <c r="C163" s="10"/>
      <c r="D163" s="11">
        <v>37561.0</v>
      </c>
      <c r="E163" s="9" t="s">
        <v>88</v>
      </c>
      <c r="F163" s="12">
        <v>19.99</v>
      </c>
      <c r="G163" s="12">
        <f t="shared" si="8"/>
        <v>22.9934975</v>
      </c>
      <c r="H163" s="8"/>
    </row>
    <row r="164" ht="12.75" customHeight="1">
      <c r="A164" s="13">
        <v>160.0</v>
      </c>
      <c r="B164" s="14" t="s">
        <v>223</v>
      </c>
      <c r="C164" s="15"/>
      <c r="D164" s="11">
        <v>37561.0</v>
      </c>
      <c r="E164" s="9" t="s">
        <v>88</v>
      </c>
      <c r="F164" s="12">
        <v>23.99</v>
      </c>
      <c r="G164" s="12">
        <f t="shared" si="8"/>
        <v>27.5944975</v>
      </c>
      <c r="H164" s="8"/>
    </row>
    <row r="165" ht="12.75" customHeight="1">
      <c r="A165" s="8">
        <v>161.0</v>
      </c>
      <c r="B165" s="9" t="s">
        <v>224</v>
      </c>
      <c r="C165" s="10"/>
      <c r="D165" s="11">
        <v>37575.0</v>
      </c>
      <c r="E165" s="9" t="s">
        <v>88</v>
      </c>
      <c r="F165" s="12">
        <v>24.87</v>
      </c>
      <c r="G165" s="12">
        <f t="shared" si="8"/>
        <v>28.6067175</v>
      </c>
      <c r="H165" s="8"/>
    </row>
    <row r="166" ht="12.75" customHeight="1">
      <c r="A166" s="17" t="s">
        <v>225</v>
      </c>
      <c r="B166" s="18" t="s">
        <v>226</v>
      </c>
      <c r="C166" s="19"/>
      <c r="D166" s="11">
        <v>37599.0</v>
      </c>
      <c r="E166" s="9" t="s">
        <v>189</v>
      </c>
      <c r="F166" s="12">
        <v>36.99</v>
      </c>
      <c r="G166" s="12">
        <f t="shared" si="8"/>
        <v>42.5477475</v>
      </c>
      <c r="H166" s="8"/>
    </row>
    <row r="167" ht="12.75" customHeight="1">
      <c r="A167" s="8">
        <v>162.0</v>
      </c>
      <c r="B167" s="9" t="s">
        <v>227</v>
      </c>
      <c r="C167" s="10"/>
      <c r="D167" s="11"/>
      <c r="E167" s="9"/>
      <c r="F167" s="12"/>
      <c r="G167" s="12"/>
      <c r="H167" s="8"/>
    </row>
    <row r="168" ht="12.75" customHeight="1">
      <c r="A168" s="8">
        <v>163.0</v>
      </c>
      <c r="B168" s="9" t="s">
        <v>228</v>
      </c>
      <c r="C168" s="10"/>
      <c r="D168" s="11"/>
      <c r="E168" s="9"/>
      <c r="F168" s="12"/>
      <c r="G168" s="12"/>
      <c r="H168" s="8"/>
    </row>
    <row r="169" ht="12.75" customHeight="1">
      <c r="A169" s="8">
        <v>164.0</v>
      </c>
      <c r="B169" s="9" t="s">
        <v>229</v>
      </c>
      <c r="C169" s="10"/>
      <c r="D169" s="11">
        <v>37599.0</v>
      </c>
      <c r="E169" s="9" t="s">
        <v>189</v>
      </c>
      <c r="F169" s="12">
        <v>27.99</v>
      </c>
      <c r="G169" s="12">
        <f t="shared" ref="G169:G174" si="9">F169*1.07*1.075</f>
        <v>32.1954975</v>
      </c>
      <c r="H169" s="8"/>
    </row>
    <row r="170" ht="12.75" customHeight="1">
      <c r="A170" s="20">
        <v>165.0</v>
      </c>
      <c r="B170" s="21" t="s">
        <v>230</v>
      </c>
      <c r="C170" s="22"/>
      <c r="D170" s="11">
        <v>37599.0</v>
      </c>
      <c r="E170" s="9" t="s">
        <v>88</v>
      </c>
      <c r="F170" s="12">
        <v>25.99</v>
      </c>
      <c r="G170" s="12">
        <f t="shared" si="9"/>
        <v>29.8949975</v>
      </c>
      <c r="H170" s="8" t="s">
        <v>171</v>
      </c>
    </row>
    <row r="171" ht="12.75" customHeight="1">
      <c r="A171" s="8">
        <v>166.0</v>
      </c>
      <c r="B171" s="9" t="s">
        <v>231</v>
      </c>
      <c r="C171" s="10"/>
      <c r="D171" s="11">
        <v>37599.0</v>
      </c>
      <c r="E171" s="9" t="s">
        <v>88</v>
      </c>
      <c r="F171" s="12">
        <v>23.49</v>
      </c>
      <c r="G171" s="12">
        <f t="shared" si="9"/>
        <v>27.0193725</v>
      </c>
      <c r="H171" s="8" t="s">
        <v>232</v>
      </c>
    </row>
    <row r="172" ht="12.75" customHeight="1">
      <c r="A172" s="8">
        <v>167.0</v>
      </c>
      <c r="B172" s="9" t="s">
        <v>233</v>
      </c>
      <c r="C172" s="10"/>
      <c r="D172" s="11">
        <v>37599.0</v>
      </c>
      <c r="E172" s="9" t="s">
        <v>88</v>
      </c>
      <c r="F172" s="12">
        <v>23.79</v>
      </c>
      <c r="G172" s="12">
        <f t="shared" si="9"/>
        <v>27.3644475</v>
      </c>
      <c r="H172" s="8" t="s">
        <v>234</v>
      </c>
    </row>
    <row r="173" ht="12.75" customHeight="1">
      <c r="A173" s="8">
        <v>168.0</v>
      </c>
      <c r="B173" s="9" t="s">
        <v>235</v>
      </c>
      <c r="C173" s="10"/>
      <c r="D173" s="11">
        <v>37603.0</v>
      </c>
      <c r="E173" s="9" t="s">
        <v>142</v>
      </c>
      <c r="F173" s="12">
        <v>71.99</v>
      </c>
      <c r="G173" s="12">
        <f t="shared" si="9"/>
        <v>82.8064975</v>
      </c>
      <c r="H173" s="8" t="s">
        <v>236</v>
      </c>
    </row>
    <row r="174" ht="12.75" customHeight="1">
      <c r="A174" s="17" t="s">
        <v>237</v>
      </c>
      <c r="B174" s="18" t="s">
        <v>238</v>
      </c>
      <c r="C174" s="19"/>
      <c r="D174" s="11">
        <v>37608.0</v>
      </c>
      <c r="E174" s="9" t="s">
        <v>142</v>
      </c>
      <c r="F174" s="12">
        <v>125.99</v>
      </c>
      <c r="G174" s="12">
        <f t="shared" si="9"/>
        <v>144.9199975</v>
      </c>
      <c r="H174" s="8" t="s">
        <v>236</v>
      </c>
    </row>
    <row r="175" ht="12.75" customHeight="1">
      <c r="A175" s="8">
        <v>169.0</v>
      </c>
      <c r="B175" s="9" t="s">
        <v>239</v>
      </c>
      <c r="C175" s="10"/>
      <c r="D175" s="11"/>
      <c r="E175" s="9"/>
      <c r="F175" s="12"/>
      <c r="G175" s="12"/>
      <c r="H175" s="8"/>
    </row>
    <row r="176" ht="12.75" customHeight="1">
      <c r="A176" s="8">
        <v>170.0</v>
      </c>
      <c r="B176" s="9" t="s">
        <v>240</v>
      </c>
      <c r="C176" s="10"/>
      <c r="D176" s="11"/>
      <c r="E176" s="9"/>
      <c r="F176" s="12"/>
      <c r="G176" s="12"/>
      <c r="H176" s="8"/>
    </row>
    <row r="177" ht="12.75" customHeight="1">
      <c r="A177" s="8">
        <v>171.0</v>
      </c>
      <c r="B177" s="9" t="s">
        <v>241</v>
      </c>
      <c r="C177" s="10"/>
      <c r="D177" s="11"/>
      <c r="E177" s="9"/>
      <c r="F177" s="12"/>
      <c r="G177" s="12"/>
      <c r="H177" s="8"/>
    </row>
    <row r="178" ht="12.75" customHeight="1">
      <c r="A178" s="8">
        <v>172.0</v>
      </c>
      <c r="B178" s="9" t="s">
        <v>242</v>
      </c>
      <c r="C178" s="10"/>
      <c r="D178" s="11"/>
      <c r="E178" s="9"/>
      <c r="F178" s="12"/>
      <c r="G178" s="12"/>
      <c r="H178" s="8"/>
    </row>
    <row r="179" ht="12.75" customHeight="1">
      <c r="A179" s="8"/>
      <c r="B179" s="23" t="s">
        <v>243</v>
      </c>
      <c r="C179" s="24"/>
      <c r="D179" s="11" t="s">
        <v>244</v>
      </c>
      <c r="E179" s="9" t="s">
        <v>142</v>
      </c>
      <c r="F179" s="12"/>
      <c r="G179" s="12">
        <f t="shared" ref="G179:G183" si="10">F179*1.07*1.075</f>
        <v>0</v>
      </c>
      <c r="H179" s="8"/>
    </row>
    <row r="180" ht="12.75" customHeight="1">
      <c r="A180" s="8">
        <v>173.0</v>
      </c>
      <c r="B180" s="9" t="s">
        <v>245</v>
      </c>
      <c r="C180" s="10"/>
      <c r="D180" s="11">
        <v>37608.0</v>
      </c>
      <c r="E180" s="9" t="s">
        <v>142</v>
      </c>
      <c r="F180" s="12">
        <v>21.99</v>
      </c>
      <c r="G180" s="12">
        <f t="shared" si="10"/>
        <v>25.2939975</v>
      </c>
      <c r="H180" s="8"/>
    </row>
    <row r="181" ht="12.75" customHeight="1">
      <c r="A181" s="8">
        <v>174.0</v>
      </c>
      <c r="B181" s="9" t="s">
        <v>246</v>
      </c>
      <c r="C181" s="10"/>
      <c r="D181" s="11">
        <v>37617.0</v>
      </c>
      <c r="E181" s="9" t="s">
        <v>88</v>
      </c>
      <c r="F181" s="12">
        <v>27.79</v>
      </c>
      <c r="G181" s="12">
        <f t="shared" si="10"/>
        <v>31.9654475</v>
      </c>
      <c r="H181" s="8"/>
    </row>
    <row r="182" ht="12.75" customHeight="1">
      <c r="A182" s="8">
        <v>175.0</v>
      </c>
      <c r="B182" s="9" t="s">
        <v>247</v>
      </c>
      <c r="C182" s="10"/>
      <c r="D182" s="11">
        <v>37617.0</v>
      </c>
      <c r="E182" s="9" t="s">
        <v>88</v>
      </c>
      <c r="F182" s="12">
        <v>24.79</v>
      </c>
      <c r="G182" s="12">
        <f t="shared" si="10"/>
        <v>28.5146975</v>
      </c>
      <c r="H182" s="8"/>
    </row>
    <row r="183" ht="12.75" customHeight="1">
      <c r="A183" s="17" t="s">
        <v>248</v>
      </c>
      <c r="B183" s="18" t="s">
        <v>249</v>
      </c>
      <c r="C183" s="19"/>
      <c r="D183" s="11">
        <v>37617.0</v>
      </c>
      <c r="E183" s="9" t="s">
        <v>88</v>
      </c>
      <c r="F183" s="12">
        <v>41.79</v>
      </c>
      <c r="G183" s="12">
        <f t="shared" si="10"/>
        <v>48.0689475</v>
      </c>
      <c r="H183" s="8"/>
    </row>
    <row r="184" ht="12.75" customHeight="1">
      <c r="A184" s="17"/>
      <c r="B184" s="9" t="s">
        <v>250</v>
      </c>
      <c r="C184" s="10"/>
      <c r="D184" s="11"/>
      <c r="E184" s="9"/>
      <c r="F184" s="12"/>
      <c r="G184" s="12"/>
      <c r="H184" s="8"/>
    </row>
    <row r="185" ht="12.75" customHeight="1">
      <c r="A185" s="17"/>
      <c r="B185" s="9" t="s">
        <v>251</v>
      </c>
      <c r="C185" s="10"/>
      <c r="D185" s="11"/>
      <c r="E185" s="9"/>
      <c r="F185" s="12"/>
      <c r="G185" s="12"/>
      <c r="H185" s="8"/>
    </row>
    <row r="186" ht="12.75" customHeight="1">
      <c r="A186" s="8"/>
      <c r="B186" s="9" t="s">
        <v>252</v>
      </c>
      <c r="C186" s="10"/>
      <c r="D186" s="11"/>
      <c r="E186" s="9"/>
      <c r="F186" s="12"/>
      <c r="G186" s="12"/>
      <c r="H186" s="8"/>
    </row>
    <row r="187" ht="12.75" customHeight="1">
      <c r="A187" s="8">
        <v>179.0</v>
      </c>
      <c r="B187" s="9" t="s">
        <v>253</v>
      </c>
      <c r="C187" s="10"/>
      <c r="D187" s="11">
        <v>37632.0</v>
      </c>
      <c r="E187" s="9" t="s">
        <v>88</v>
      </c>
      <c r="F187" s="12">
        <v>25.79</v>
      </c>
      <c r="G187" s="12">
        <f t="shared" ref="G187:G191" si="11">F187*1.07*1.075</f>
        <v>29.6649475</v>
      </c>
      <c r="H187" s="8"/>
    </row>
    <row r="188" ht="12.75" customHeight="1">
      <c r="A188" s="8">
        <v>180.0</v>
      </c>
      <c r="B188" s="9" t="s">
        <v>254</v>
      </c>
      <c r="C188" s="10"/>
      <c r="D188" s="11">
        <v>37645.0</v>
      </c>
      <c r="E188" s="9" t="s">
        <v>189</v>
      </c>
      <c r="F188" s="12">
        <v>24.99</v>
      </c>
      <c r="G188" s="12">
        <f t="shared" si="11"/>
        <v>28.7447475</v>
      </c>
      <c r="H188" s="8"/>
    </row>
    <row r="189" ht="12.75" customHeight="1">
      <c r="A189" s="13">
        <v>181.0</v>
      </c>
      <c r="B189" s="14" t="s">
        <v>255</v>
      </c>
      <c r="C189" s="15"/>
      <c r="D189" s="11">
        <v>37645.0</v>
      </c>
      <c r="E189" s="9" t="s">
        <v>189</v>
      </c>
      <c r="F189" s="12">
        <v>26.99</v>
      </c>
      <c r="G189" s="12">
        <f t="shared" si="11"/>
        <v>31.0452475</v>
      </c>
      <c r="H189" s="8"/>
    </row>
    <row r="190" ht="12.75" customHeight="1">
      <c r="A190" s="8">
        <v>182.0</v>
      </c>
      <c r="B190" s="9" t="s">
        <v>256</v>
      </c>
      <c r="C190" s="10"/>
      <c r="D190" s="11">
        <v>37645.0</v>
      </c>
      <c r="E190" s="9" t="s">
        <v>189</v>
      </c>
      <c r="F190" s="12">
        <v>25.99</v>
      </c>
      <c r="G190" s="12">
        <f t="shared" si="11"/>
        <v>29.8949975</v>
      </c>
      <c r="H190" s="8"/>
    </row>
    <row r="191" ht="12.75" customHeight="1">
      <c r="A191" s="17" t="s">
        <v>257</v>
      </c>
      <c r="B191" s="18" t="s">
        <v>258</v>
      </c>
      <c r="C191" s="19"/>
      <c r="D191" s="11">
        <v>37645.0</v>
      </c>
      <c r="E191" s="9" t="s">
        <v>259</v>
      </c>
      <c r="F191" s="12">
        <v>104.99</v>
      </c>
      <c r="G191" s="12">
        <f t="shared" si="11"/>
        <v>120.7647475</v>
      </c>
      <c r="H191" s="8"/>
    </row>
    <row r="192" ht="12.75" customHeight="1">
      <c r="A192" s="8">
        <v>183.0</v>
      </c>
      <c r="B192" s="9" t="s">
        <v>132</v>
      </c>
      <c r="C192" s="10"/>
      <c r="D192" s="11"/>
      <c r="E192" s="9"/>
      <c r="F192" s="12"/>
      <c r="G192" s="12"/>
      <c r="H192" s="8"/>
    </row>
    <row r="193" ht="12.75" customHeight="1">
      <c r="A193" s="8">
        <v>184.0</v>
      </c>
      <c r="B193" s="9" t="s">
        <v>133</v>
      </c>
      <c r="C193" s="10"/>
      <c r="D193" s="11"/>
      <c r="E193" s="9"/>
      <c r="F193" s="12"/>
      <c r="G193" s="12"/>
      <c r="H193" s="8"/>
    </row>
    <row r="194" ht="12.75" customHeight="1">
      <c r="A194" s="8">
        <v>185.0</v>
      </c>
      <c r="B194" s="9" t="s">
        <v>134</v>
      </c>
      <c r="C194" s="10"/>
      <c r="D194" s="11"/>
      <c r="E194" s="9"/>
      <c r="F194" s="12"/>
      <c r="G194" s="12"/>
      <c r="H194" s="8"/>
    </row>
    <row r="195" ht="12.75" customHeight="1">
      <c r="A195" s="8">
        <v>186.0</v>
      </c>
      <c r="B195" s="9" t="s">
        <v>135</v>
      </c>
      <c r="C195" s="10"/>
      <c r="D195" s="11"/>
      <c r="E195" s="9"/>
      <c r="F195" s="12"/>
      <c r="G195" s="12"/>
      <c r="H195" s="8"/>
    </row>
    <row r="196" ht="12.75" customHeight="1">
      <c r="A196" s="8">
        <v>187.0</v>
      </c>
      <c r="B196" s="9" t="s">
        <v>136</v>
      </c>
      <c r="C196" s="10"/>
      <c r="D196" s="11"/>
      <c r="E196" s="9"/>
      <c r="F196" s="12"/>
      <c r="G196" s="12"/>
      <c r="H196" s="8"/>
    </row>
    <row r="197" ht="12.75" customHeight="1">
      <c r="A197" s="8">
        <v>188.0</v>
      </c>
      <c r="B197" s="9" t="s">
        <v>138</v>
      </c>
      <c r="C197" s="10"/>
      <c r="D197" s="11"/>
      <c r="E197" s="9"/>
      <c r="F197" s="12"/>
      <c r="G197" s="12"/>
      <c r="H197" s="8"/>
    </row>
    <row r="198" ht="12.75" customHeight="1">
      <c r="A198" s="8">
        <v>189.0</v>
      </c>
      <c r="B198" s="9" t="s">
        <v>139</v>
      </c>
      <c r="C198" s="10"/>
      <c r="D198" s="11"/>
      <c r="E198" s="9"/>
      <c r="F198" s="12"/>
      <c r="G198" s="12"/>
      <c r="H198" s="8"/>
    </row>
    <row r="199" ht="12.75" customHeight="1">
      <c r="A199" s="8">
        <v>190.0</v>
      </c>
      <c r="B199" s="9" t="s">
        <v>140</v>
      </c>
      <c r="C199" s="10"/>
      <c r="D199" s="11"/>
      <c r="E199" s="9"/>
      <c r="F199" s="12"/>
      <c r="G199" s="12"/>
      <c r="H199" s="8"/>
    </row>
    <row r="200" ht="12.75" customHeight="1">
      <c r="A200" s="8">
        <v>191.0</v>
      </c>
      <c r="B200" s="9" t="s">
        <v>141</v>
      </c>
      <c r="C200" s="10"/>
      <c r="D200" s="11"/>
      <c r="E200" s="9"/>
      <c r="F200" s="12"/>
      <c r="G200" s="12"/>
      <c r="H200" s="8"/>
    </row>
    <row r="201" ht="12.75" customHeight="1">
      <c r="A201" s="8">
        <v>192.0</v>
      </c>
      <c r="B201" s="9" t="s">
        <v>260</v>
      </c>
      <c r="C201" s="10"/>
      <c r="D201" s="11">
        <v>37645.0</v>
      </c>
      <c r="E201" s="9" t="s">
        <v>80</v>
      </c>
      <c r="F201" s="12">
        <v>23.79</v>
      </c>
      <c r="G201" s="12">
        <f t="shared" ref="G201:G203" si="12">F201*1.07*1.075</f>
        <v>27.3644475</v>
      </c>
      <c r="H201" s="8"/>
    </row>
    <row r="202" ht="12.75" customHeight="1">
      <c r="A202" s="13">
        <v>193.0</v>
      </c>
      <c r="B202" s="14" t="s">
        <v>261</v>
      </c>
      <c r="C202" s="15"/>
      <c r="D202" s="11">
        <v>37666.0</v>
      </c>
      <c r="E202" s="9" t="s">
        <v>9</v>
      </c>
      <c r="F202" s="12">
        <v>22.99</v>
      </c>
      <c r="G202" s="12">
        <f t="shared" si="12"/>
        <v>26.4442475</v>
      </c>
      <c r="H202" s="8"/>
    </row>
    <row r="203" ht="12.75" customHeight="1">
      <c r="A203" s="17" t="s">
        <v>262</v>
      </c>
      <c r="B203" s="18" t="s">
        <v>263</v>
      </c>
      <c r="C203" s="19"/>
      <c r="D203" s="11">
        <v>37681.0</v>
      </c>
      <c r="E203" s="9" t="s">
        <v>259</v>
      </c>
      <c r="F203" s="12">
        <v>104.99</v>
      </c>
      <c r="G203" s="12">
        <f t="shared" si="12"/>
        <v>120.7647475</v>
      </c>
      <c r="H203" s="8"/>
    </row>
    <row r="204" ht="12.75" customHeight="1">
      <c r="A204" s="8">
        <v>194.0</v>
      </c>
      <c r="B204" s="9" t="s">
        <v>264</v>
      </c>
      <c r="C204" s="10"/>
      <c r="D204" s="11"/>
      <c r="E204" s="9"/>
      <c r="F204" s="12"/>
      <c r="G204" s="12"/>
      <c r="H204" s="8"/>
    </row>
    <row r="205" ht="12.75" customHeight="1">
      <c r="A205" s="8">
        <v>195.0</v>
      </c>
      <c r="B205" s="9" t="s">
        <v>265</v>
      </c>
      <c r="C205" s="10"/>
      <c r="D205" s="11"/>
      <c r="E205" s="9"/>
      <c r="F205" s="12"/>
      <c r="G205" s="12"/>
      <c r="H205" s="8"/>
    </row>
    <row r="206" ht="12.75" customHeight="1">
      <c r="A206" s="8">
        <v>196.0</v>
      </c>
      <c r="B206" s="9" t="s">
        <v>266</v>
      </c>
      <c r="C206" s="10"/>
      <c r="D206" s="11"/>
      <c r="E206" s="9"/>
      <c r="F206" s="12"/>
      <c r="G206" s="12"/>
      <c r="H206" s="8"/>
    </row>
    <row r="207" ht="12.75" customHeight="1">
      <c r="A207" s="8">
        <v>197.0</v>
      </c>
      <c r="B207" s="9" t="s">
        <v>267</v>
      </c>
      <c r="C207" s="10"/>
      <c r="D207" s="11"/>
      <c r="E207" s="9"/>
      <c r="F207" s="12"/>
      <c r="G207" s="12"/>
      <c r="H207" s="8"/>
    </row>
    <row r="208" ht="12.75" customHeight="1">
      <c r="A208" s="8">
        <v>198.0</v>
      </c>
      <c r="B208" s="9" t="s">
        <v>268</v>
      </c>
      <c r="C208" s="10"/>
      <c r="D208" s="11"/>
      <c r="E208" s="9"/>
      <c r="F208" s="12"/>
      <c r="G208" s="12"/>
      <c r="H208" s="8"/>
    </row>
    <row r="209" ht="12.75" customHeight="1">
      <c r="A209" s="8">
        <v>199.0</v>
      </c>
      <c r="B209" s="9" t="s">
        <v>269</v>
      </c>
      <c r="C209" s="10"/>
      <c r="D209" s="11"/>
      <c r="E209" s="9"/>
      <c r="F209" s="12"/>
      <c r="G209" s="12"/>
      <c r="H209" s="8"/>
    </row>
    <row r="210" ht="12.75" customHeight="1">
      <c r="A210" s="8">
        <v>200.0</v>
      </c>
      <c r="B210" s="9" t="s">
        <v>270</v>
      </c>
      <c r="C210" s="10"/>
      <c r="D210" s="11"/>
      <c r="E210" s="9"/>
      <c r="F210" s="12"/>
      <c r="G210" s="12"/>
      <c r="H210" s="8"/>
    </row>
    <row r="211" ht="12.75" customHeight="1">
      <c r="A211" s="8">
        <v>201.0</v>
      </c>
      <c r="B211" s="9" t="s">
        <v>271</v>
      </c>
      <c r="C211" s="10"/>
      <c r="D211" s="11"/>
      <c r="E211" s="9"/>
      <c r="F211" s="12"/>
      <c r="G211" s="12"/>
      <c r="H211" s="8"/>
    </row>
    <row r="212" ht="12.75" customHeight="1">
      <c r="A212" s="8">
        <v>202.0</v>
      </c>
      <c r="B212" s="9" t="s">
        <v>272</v>
      </c>
      <c r="C212" s="10"/>
      <c r="D212" s="11"/>
      <c r="E212" s="9"/>
      <c r="F212" s="12"/>
      <c r="G212" s="12"/>
      <c r="H212" s="8"/>
    </row>
    <row r="213" ht="12.75" customHeight="1">
      <c r="A213" s="17" t="s">
        <v>273</v>
      </c>
      <c r="B213" s="18" t="s">
        <v>274</v>
      </c>
      <c r="C213" s="19"/>
      <c r="D213" s="11">
        <v>37714.0</v>
      </c>
      <c r="E213" s="9" t="s">
        <v>259</v>
      </c>
      <c r="F213" s="12">
        <v>114.99</v>
      </c>
      <c r="G213" s="12">
        <f>F213*1.07*1.075</f>
        <v>132.2672475</v>
      </c>
      <c r="H213" s="8"/>
    </row>
    <row r="214" ht="12.75" customHeight="1">
      <c r="A214" s="8">
        <v>203.0</v>
      </c>
      <c r="B214" s="9" t="s">
        <v>143</v>
      </c>
      <c r="C214" s="10"/>
      <c r="D214" s="11"/>
      <c r="E214" s="9"/>
      <c r="F214" s="12"/>
      <c r="G214" s="12"/>
      <c r="H214" s="8"/>
    </row>
    <row r="215" ht="12.75" customHeight="1">
      <c r="A215" s="8">
        <v>204.0</v>
      </c>
      <c r="B215" s="9" t="s">
        <v>275</v>
      </c>
      <c r="C215" s="10"/>
      <c r="D215" s="11"/>
      <c r="E215" s="9"/>
      <c r="F215" s="12"/>
      <c r="G215" s="12"/>
      <c r="H215" s="8"/>
    </row>
    <row r="216" ht="12.75" customHeight="1">
      <c r="A216" s="8">
        <v>205.0</v>
      </c>
      <c r="B216" s="9" t="s">
        <v>276</v>
      </c>
      <c r="C216" s="10"/>
      <c r="D216" s="11"/>
      <c r="E216" s="9"/>
      <c r="F216" s="12"/>
      <c r="G216" s="12"/>
      <c r="H216" s="8"/>
    </row>
    <row r="217" ht="12.75" customHeight="1">
      <c r="A217" s="8">
        <v>206.0</v>
      </c>
      <c r="B217" s="9" t="s">
        <v>277</v>
      </c>
      <c r="C217" s="10"/>
      <c r="D217" s="11"/>
      <c r="E217" s="9"/>
      <c r="F217" s="12"/>
      <c r="G217" s="12"/>
      <c r="H217" s="8"/>
    </row>
    <row r="218" ht="12.75" customHeight="1">
      <c r="A218" s="8">
        <v>207.0</v>
      </c>
      <c r="B218" s="9" t="s">
        <v>278</v>
      </c>
      <c r="C218" s="10"/>
      <c r="D218" s="11"/>
      <c r="E218" s="9"/>
      <c r="F218" s="12"/>
      <c r="G218" s="12"/>
      <c r="H218" s="8"/>
    </row>
    <row r="219" ht="12.75" customHeight="1">
      <c r="A219" s="8">
        <v>208.0</v>
      </c>
      <c r="B219" s="9" t="s">
        <v>279</v>
      </c>
      <c r="C219" s="10"/>
      <c r="D219" s="11"/>
      <c r="E219" s="9"/>
      <c r="F219" s="12"/>
      <c r="G219" s="12"/>
      <c r="H219" s="8"/>
    </row>
    <row r="220" ht="12.75" customHeight="1">
      <c r="A220" s="8">
        <v>209.0</v>
      </c>
      <c r="B220" s="9" t="s">
        <v>280</v>
      </c>
      <c r="C220" s="10"/>
      <c r="D220" s="11"/>
      <c r="E220" s="9"/>
      <c r="F220" s="12"/>
      <c r="G220" s="12"/>
      <c r="H220" s="8"/>
    </row>
    <row r="221" ht="12.75" customHeight="1">
      <c r="A221" s="8">
        <v>210.0</v>
      </c>
      <c r="B221" s="9" t="s">
        <v>281</v>
      </c>
      <c r="C221" s="10"/>
      <c r="D221" s="11"/>
      <c r="E221" s="9"/>
      <c r="F221" s="12"/>
      <c r="G221" s="12"/>
      <c r="H221" s="8"/>
    </row>
    <row r="222" ht="12.75" customHeight="1">
      <c r="A222" s="8">
        <v>211.0</v>
      </c>
      <c r="B222" s="9" t="s">
        <v>282</v>
      </c>
      <c r="C222" s="10"/>
      <c r="D222" s="11"/>
      <c r="E222" s="9"/>
      <c r="F222" s="12"/>
      <c r="G222" s="12"/>
      <c r="H222" s="8"/>
    </row>
    <row r="223" ht="12.75" customHeight="1">
      <c r="A223" s="8">
        <v>212.0</v>
      </c>
      <c r="B223" s="9" t="s">
        <v>283</v>
      </c>
      <c r="C223" s="10"/>
      <c r="D223" s="11" t="s">
        <v>284</v>
      </c>
      <c r="E223" s="16" t="s">
        <v>30</v>
      </c>
      <c r="F223" s="12">
        <v>24.0</v>
      </c>
      <c r="G223" s="12">
        <f t="shared" ref="G223:G233" si="13">F223*1.07*1.075</f>
        <v>27.606</v>
      </c>
      <c r="H223" s="8" t="s">
        <v>285</v>
      </c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ht="12.75" customHeight="1">
      <c r="A224" s="8">
        <v>213.0</v>
      </c>
      <c r="B224" s="9" t="s">
        <v>286</v>
      </c>
      <c r="C224" s="10"/>
      <c r="D224" s="11">
        <v>37722.0</v>
      </c>
      <c r="E224" s="9" t="s">
        <v>88</v>
      </c>
      <c r="F224" s="12">
        <v>24.79</v>
      </c>
      <c r="G224" s="12">
        <f t="shared" si="13"/>
        <v>28.5146975</v>
      </c>
      <c r="H224" s="8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ht="12.75" customHeight="1">
      <c r="A225" s="8">
        <v>214.0</v>
      </c>
      <c r="B225" s="9" t="s">
        <v>287</v>
      </c>
      <c r="C225" s="10"/>
      <c r="D225" s="11">
        <v>37722.0</v>
      </c>
      <c r="E225" s="9" t="s">
        <v>189</v>
      </c>
      <c r="F225" s="12">
        <v>11.99</v>
      </c>
      <c r="G225" s="12">
        <f t="shared" si="13"/>
        <v>13.7914975</v>
      </c>
      <c r="H225" s="8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ht="12.75" customHeight="1">
      <c r="A226" s="8">
        <v>215.0</v>
      </c>
      <c r="B226" s="9" t="s">
        <v>288</v>
      </c>
      <c r="C226" s="10"/>
      <c r="D226" s="11">
        <v>37735.0</v>
      </c>
      <c r="E226" s="9" t="s">
        <v>88</v>
      </c>
      <c r="F226" s="12">
        <v>18.94</v>
      </c>
      <c r="G226" s="12">
        <f t="shared" si="13"/>
        <v>21.785735</v>
      </c>
      <c r="H226" s="8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ht="12.75" customHeight="1">
      <c r="A227" s="8">
        <v>216.0</v>
      </c>
      <c r="B227" s="9" t="s">
        <v>289</v>
      </c>
      <c r="C227" s="10"/>
      <c r="D227" s="11">
        <v>37735.0</v>
      </c>
      <c r="E227" s="9" t="s">
        <v>88</v>
      </c>
      <c r="F227" s="12">
        <v>18.94</v>
      </c>
      <c r="G227" s="12">
        <f t="shared" si="13"/>
        <v>21.785735</v>
      </c>
      <c r="H227" s="8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ht="12.75" customHeight="1">
      <c r="A228" s="8">
        <v>217.0</v>
      </c>
      <c r="B228" s="9" t="s">
        <v>290</v>
      </c>
      <c r="C228" s="10"/>
      <c r="D228" s="11">
        <v>37735.0</v>
      </c>
      <c r="E228" s="9" t="s">
        <v>88</v>
      </c>
      <c r="F228" s="12">
        <v>14.99</v>
      </c>
      <c r="G228" s="12">
        <f t="shared" si="13"/>
        <v>17.2422475</v>
      </c>
      <c r="H228" s="8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ht="12.75" customHeight="1">
      <c r="A229" s="8">
        <v>218.0</v>
      </c>
      <c r="B229" s="9" t="s">
        <v>291</v>
      </c>
      <c r="C229" s="10"/>
      <c r="D229" s="11">
        <v>37782.0</v>
      </c>
      <c r="E229" s="9" t="s">
        <v>88</v>
      </c>
      <c r="F229" s="12">
        <v>22.79</v>
      </c>
      <c r="G229" s="12">
        <f t="shared" si="13"/>
        <v>26.2141975</v>
      </c>
      <c r="H229" s="8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ht="12.75" customHeight="1">
      <c r="A230" s="8">
        <v>219.0</v>
      </c>
      <c r="B230" s="9" t="s">
        <v>292</v>
      </c>
      <c r="C230" s="10"/>
      <c r="D230" s="11">
        <v>37788.0</v>
      </c>
      <c r="E230" s="9" t="s">
        <v>88</v>
      </c>
      <c r="F230" s="12">
        <v>23.49</v>
      </c>
      <c r="G230" s="12">
        <f t="shared" si="13"/>
        <v>27.0193725</v>
      </c>
      <c r="H230" s="8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ht="12.75" customHeight="1">
      <c r="A231" s="8">
        <v>220.0</v>
      </c>
      <c r="B231" s="9" t="s">
        <v>293</v>
      </c>
      <c r="C231" s="10"/>
      <c r="D231" s="11">
        <v>37788.0</v>
      </c>
      <c r="E231" s="9" t="s">
        <v>88</v>
      </c>
      <c r="F231" s="12">
        <v>23.49</v>
      </c>
      <c r="G231" s="12">
        <f t="shared" si="13"/>
        <v>27.0193725</v>
      </c>
      <c r="H231" s="8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ht="12.75" customHeight="1">
      <c r="A232" s="8">
        <v>221.0</v>
      </c>
      <c r="B232" s="9" t="s">
        <v>294</v>
      </c>
      <c r="C232" s="10"/>
      <c r="D232" s="11">
        <v>37802.0</v>
      </c>
      <c r="E232" s="9" t="s">
        <v>295</v>
      </c>
      <c r="F232" s="12">
        <v>17.87</v>
      </c>
      <c r="G232" s="12">
        <f t="shared" si="13"/>
        <v>20.5549675</v>
      </c>
      <c r="H232" s="8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ht="12.75" customHeight="1">
      <c r="A233" s="17" t="s">
        <v>296</v>
      </c>
      <c r="B233" s="18" t="s">
        <v>297</v>
      </c>
      <c r="C233" s="19"/>
      <c r="D233" s="11">
        <v>37802.0</v>
      </c>
      <c r="E233" s="9" t="s">
        <v>259</v>
      </c>
      <c r="F233" s="12">
        <v>139.99</v>
      </c>
      <c r="G233" s="12">
        <f t="shared" si="13"/>
        <v>161.0234975</v>
      </c>
      <c r="H233" s="8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ht="12.75" customHeight="1">
      <c r="A234" s="8">
        <v>222.0</v>
      </c>
      <c r="B234" s="9" t="s">
        <v>298</v>
      </c>
      <c r="C234" s="10"/>
      <c r="D234" s="11"/>
      <c r="E234" s="9"/>
      <c r="F234" s="12"/>
      <c r="G234" s="12"/>
      <c r="H234" s="8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ht="12.75" customHeight="1">
      <c r="A235" s="8">
        <v>223.0</v>
      </c>
      <c r="B235" s="9" t="s">
        <v>299</v>
      </c>
      <c r="C235" s="10"/>
      <c r="D235" s="11"/>
      <c r="E235" s="9"/>
      <c r="F235" s="12"/>
      <c r="G235" s="12"/>
      <c r="H235" s="8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ht="12.75" customHeight="1">
      <c r="A236" s="8">
        <v>224.0</v>
      </c>
      <c r="B236" s="9" t="s">
        <v>300</v>
      </c>
      <c r="C236" s="10"/>
      <c r="D236" s="11"/>
      <c r="E236" s="9"/>
      <c r="F236" s="12"/>
      <c r="G236" s="12"/>
      <c r="H236" s="8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ht="12.75" customHeight="1">
      <c r="A237" s="8">
        <v>225.0</v>
      </c>
      <c r="B237" s="9" t="s">
        <v>301</v>
      </c>
      <c r="C237" s="10"/>
      <c r="D237" s="11"/>
      <c r="E237" s="9"/>
      <c r="F237" s="12"/>
      <c r="G237" s="12"/>
      <c r="H237" s="8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ht="12.75" customHeight="1">
      <c r="A238" s="8">
        <v>226.0</v>
      </c>
      <c r="B238" s="9" t="s">
        <v>302</v>
      </c>
      <c r="C238" s="10"/>
      <c r="D238" s="11"/>
      <c r="E238" s="9"/>
      <c r="F238" s="12"/>
      <c r="G238" s="12"/>
      <c r="H238" s="8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ht="12.75" customHeight="1">
      <c r="A239" s="8">
        <v>227.0</v>
      </c>
      <c r="B239" s="9" t="s">
        <v>303</v>
      </c>
      <c r="C239" s="10"/>
      <c r="D239" s="11"/>
      <c r="E239" s="9"/>
      <c r="F239" s="12"/>
      <c r="G239" s="12"/>
      <c r="H239" s="8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ht="12.75" customHeight="1">
      <c r="A240" s="8">
        <v>228.0</v>
      </c>
      <c r="B240" s="9" t="s">
        <v>304</v>
      </c>
      <c r="C240" s="10"/>
      <c r="D240" s="11"/>
      <c r="E240" s="9"/>
      <c r="F240" s="12"/>
      <c r="G240" s="12"/>
      <c r="H240" s="8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ht="12.75" customHeight="1">
      <c r="A241" s="8">
        <v>229.0</v>
      </c>
      <c r="B241" s="9" t="s">
        <v>305</v>
      </c>
      <c r="C241" s="10"/>
      <c r="D241" s="11"/>
      <c r="E241" s="9"/>
      <c r="F241" s="12"/>
      <c r="G241" s="12"/>
      <c r="H241" s="8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ht="12.75" customHeight="1">
      <c r="A242" s="8">
        <v>230.0</v>
      </c>
      <c r="B242" s="9" t="s">
        <v>306</v>
      </c>
      <c r="C242" s="10"/>
      <c r="D242" s="11"/>
      <c r="E242" s="9"/>
      <c r="F242" s="12"/>
      <c r="G242" s="12"/>
      <c r="H242" s="8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ht="12.75" customHeight="1">
      <c r="A243" s="8">
        <v>231.0</v>
      </c>
      <c r="B243" s="9" t="s">
        <v>307</v>
      </c>
      <c r="C243" s="10"/>
      <c r="D243" s="11">
        <v>37812.0</v>
      </c>
      <c r="E243" s="16" t="s">
        <v>30</v>
      </c>
      <c r="F243" s="12">
        <v>18.0</v>
      </c>
      <c r="G243" s="12">
        <f t="shared" ref="G243:G252" si="14">F243*1.07*1.075</f>
        <v>20.7045</v>
      </c>
      <c r="H243" s="8" t="s">
        <v>308</v>
      </c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ht="12.75" customHeight="1">
      <c r="A244" s="8">
        <v>232.0</v>
      </c>
      <c r="B244" s="9" t="s">
        <v>309</v>
      </c>
      <c r="C244" s="10"/>
      <c r="D244" s="11">
        <v>37812.0</v>
      </c>
      <c r="E244" s="16" t="s">
        <v>30</v>
      </c>
      <c r="F244" s="12">
        <v>29.99</v>
      </c>
      <c r="G244" s="12">
        <f t="shared" si="14"/>
        <v>34.4959975</v>
      </c>
      <c r="H244" s="8" t="s">
        <v>125</v>
      </c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ht="12.75" customHeight="1">
      <c r="A245" s="20">
        <v>233.0</v>
      </c>
      <c r="B245" s="21" t="s">
        <v>310</v>
      </c>
      <c r="C245" s="22"/>
      <c r="D245" s="11">
        <v>37812.0</v>
      </c>
      <c r="E245" s="9" t="s">
        <v>88</v>
      </c>
      <c r="F245" s="12">
        <v>24.74</v>
      </c>
      <c r="G245" s="12">
        <f t="shared" si="14"/>
        <v>28.457185</v>
      </c>
      <c r="H245" s="8" t="s">
        <v>125</v>
      </c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ht="12.75" customHeight="1">
      <c r="A246" s="8">
        <v>234.0</v>
      </c>
      <c r="B246" s="9" t="s">
        <v>311</v>
      </c>
      <c r="C246" s="10"/>
      <c r="D246" s="11">
        <v>37812.0</v>
      </c>
      <c r="E246" s="9" t="s">
        <v>312</v>
      </c>
      <c r="F246" s="12">
        <v>23.0</v>
      </c>
      <c r="G246" s="12">
        <f t="shared" si="14"/>
        <v>26.45575</v>
      </c>
      <c r="H246" s="8" t="s">
        <v>313</v>
      </c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ht="12.75" customHeight="1">
      <c r="A247" s="8">
        <v>235.0</v>
      </c>
      <c r="B247" s="9" t="s">
        <v>314</v>
      </c>
      <c r="C247" s="10"/>
      <c r="D247" s="11">
        <v>37831.0</v>
      </c>
      <c r="E247" s="9" t="s">
        <v>80</v>
      </c>
      <c r="F247" s="12">
        <v>23.79</v>
      </c>
      <c r="G247" s="12">
        <f t="shared" si="14"/>
        <v>27.3644475</v>
      </c>
      <c r="H247" s="8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ht="12.75" customHeight="1">
      <c r="A248" s="8">
        <v>236.0</v>
      </c>
      <c r="B248" s="9" t="s">
        <v>315</v>
      </c>
      <c r="C248" s="10"/>
      <c r="D248" s="11">
        <v>37838.0</v>
      </c>
      <c r="E248" s="9" t="s">
        <v>259</v>
      </c>
      <c r="F248" s="12">
        <v>20.0</v>
      </c>
      <c r="G248" s="12">
        <f t="shared" si="14"/>
        <v>23.005</v>
      </c>
      <c r="H248" s="8" t="s">
        <v>125</v>
      </c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ht="12.75" customHeight="1">
      <c r="A249" s="8">
        <v>237.0</v>
      </c>
      <c r="B249" s="9" t="s">
        <v>316</v>
      </c>
      <c r="C249" s="10"/>
      <c r="D249" s="11">
        <v>37838.0</v>
      </c>
      <c r="E249" s="9" t="s">
        <v>259</v>
      </c>
      <c r="F249" s="12">
        <v>20.0</v>
      </c>
      <c r="G249" s="12">
        <f t="shared" si="14"/>
        <v>23.005</v>
      </c>
      <c r="H249" s="8" t="s">
        <v>125</v>
      </c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ht="12.75" customHeight="1">
      <c r="A250" s="8">
        <v>238.0</v>
      </c>
      <c r="B250" s="9" t="s">
        <v>317</v>
      </c>
      <c r="C250" s="10"/>
      <c r="D250" s="11">
        <v>37838.0</v>
      </c>
      <c r="E250" s="9" t="s">
        <v>259</v>
      </c>
      <c r="F250" s="12">
        <v>15.0</v>
      </c>
      <c r="G250" s="12">
        <f t="shared" si="14"/>
        <v>17.25375</v>
      </c>
      <c r="H250" s="8"/>
    </row>
    <row r="251" ht="12.75" customHeight="1">
      <c r="A251" s="8">
        <v>239.0</v>
      </c>
      <c r="B251" s="9" t="s">
        <v>318</v>
      </c>
      <c r="C251" s="10"/>
      <c r="D251" s="11">
        <v>37838.0</v>
      </c>
      <c r="E251" s="9" t="s">
        <v>259</v>
      </c>
      <c r="F251" s="12">
        <v>15.0</v>
      </c>
      <c r="G251" s="12">
        <f t="shared" si="14"/>
        <v>17.25375</v>
      </c>
      <c r="H251" s="8"/>
    </row>
    <row r="252" ht="12.75" customHeight="1">
      <c r="A252" s="17" t="s">
        <v>319</v>
      </c>
      <c r="B252" s="18" t="s">
        <v>320</v>
      </c>
      <c r="C252" s="19"/>
      <c r="D252" s="11">
        <v>37838.0</v>
      </c>
      <c r="E252" s="9" t="s">
        <v>259</v>
      </c>
      <c r="F252" s="12">
        <v>139.99</v>
      </c>
      <c r="G252" s="12">
        <f t="shared" si="14"/>
        <v>161.0234975</v>
      </c>
      <c r="H252" s="8" t="s">
        <v>125</v>
      </c>
    </row>
    <row r="253" ht="12.75" customHeight="1">
      <c r="A253" s="8">
        <v>240.0</v>
      </c>
      <c r="B253" s="9" t="s">
        <v>321</v>
      </c>
      <c r="C253" s="10"/>
      <c r="D253" s="11"/>
      <c r="E253" s="9"/>
      <c r="F253" s="12"/>
      <c r="G253" s="12"/>
      <c r="H253" s="8"/>
    </row>
    <row r="254" ht="12.75" customHeight="1">
      <c r="A254" s="8">
        <v>241.0</v>
      </c>
      <c r="B254" s="9" t="s">
        <v>322</v>
      </c>
      <c r="C254" s="10"/>
      <c r="D254" s="11"/>
      <c r="E254" s="9"/>
      <c r="F254" s="12"/>
      <c r="G254" s="12"/>
      <c r="H254" s="8"/>
    </row>
    <row r="255" ht="12.75" customHeight="1">
      <c r="A255" s="8">
        <v>242.0</v>
      </c>
      <c r="B255" s="9" t="s">
        <v>323</v>
      </c>
      <c r="C255" s="10"/>
      <c r="D255" s="11"/>
      <c r="E255" s="9"/>
      <c r="F255" s="12"/>
      <c r="G255" s="12"/>
      <c r="H255" s="8"/>
    </row>
    <row r="256" ht="12.75" customHeight="1">
      <c r="A256" s="8">
        <v>243.0</v>
      </c>
      <c r="B256" s="9" t="s">
        <v>324</v>
      </c>
      <c r="C256" s="10"/>
      <c r="D256" s="11"/>
      <c r="E256" s="9"/>
      <c r="F256" s="12"/>
      <c r="G256" s="12"/>
      <c r="H256" s="8"/>
    </row>
    <row r="257" ht="12.75" customHeight="1">
      <c r="A257" s="8">
        <v>244.0</v>
      </c>
      <c r="B257" s="9" t="s">
        <v>325</v>
      </c>
      <c r="C257" s="10"/>
      <c r="D257" s="11"/>
      <c r="E257" s="9"/>
      <c r="F257" s="12"/>
      <c r="G257" s="12"/>
      <c r="H257" s="8"/>
    </row>
    <row r="258" ht="12.75" customHeight="1">
      <c r="A258" s="8">
        <v>245.0</v>
      </c>
      <c r="B258" s="9" t="s">
        <v>326</v>
      </c>
      <c r="C258" s="10"/>
      <c r="D258" s="11"/>
      <c r="E258" s="9"/>
      <c r="F258" s="12"/>
      <c r="G258" s="12"/>
      <c r="H258" s="8"/>
    </row>
    <row r="259" ht="12.75" customHeight="1">
      <c r="A259" s="8">
        <v>246.0</v>
      </c>
      <c r="B259" s="9" t="s">
        <v>327</v>
      </c>
      <c r="C259" s="10"/>
      <c r="D259" s="11"/>
      <c r="E259" s="9"/>
      <c r="F259" s="12"/>
      <c r="G259" s="12"/>
      <c r="H259" s="8"/>
    </row>
    <row r="260" ht="12.75" customHeight="1">
      <c r="A260" s="8">
        <v>247.0</v>
      </c>
      <c r="B260" s="9" t="s">
        <v>328</v>
      </c>
      <c r="C260" s="10"/>
      <c r="D260" s="11"/>
      <c r="E260" s="9"/>
      <c r="F260" s="12"/>
      <c r="G260" s="12"/>
      <c r="H260" s="8"/>
    </row>
    <row r="261" ht="12.75" customHeight="1">
      <c r="A261" s="8">
        <v>248.0</v>
      </c>
      <c r="B261" s="9" t="s">
        <v>329</v>
      </c>
      <c r="C261" s="10"/>
      <c r="D261" s="11"/>
      <c r="E261" s="9"/>
      <c r="F261" s="12"/>
      <c r="G261" s="12"/>
      <c r="H261" s="8"/>
    </row>
    <row r="262" ht="12.75" customHeight="1">
      <c r="A262" s="20">
        <v>249.0</v>
      </c>
      <c r="B262" s="21" t="s">
        <v>330</v>
      </c>
      <c r="C262" s="22"/>
      <c r="D262" s="11">
        <v>37838.0</v>
      </c>
      <c r="E262" s="9" t="s">
        <v>189</v>
      </c>
      <c r="F262" s="12">
        <v>22.99</v>
      </c>
      <c r="G262" s="12">
        <f t="shared" ref="G262:G272" si="15">F262*1.07*1.075</f>
        <v>26.4442475</v>
      </c>
      <c r="H262" s="8"/>
    </row>
    <row r="263" ht="12.75" customHeight="1">
      <c r="A263" s="20">
        <v>250.0</v>
      </c>
      <c r="B263" s="21" t="s">
        <v>331</v>
      </c>
      <c r="C263" s="22"/>
      <c r="D263" s="11">
        <v>37838.0</v>
      </c>
      <c r="E263" s="9" t="s">
        <v>189</v>
      </c>
      <c r="F263" s="12">
        <v>22.99</v>
      </c>
      <c r="G263" s="12">
        <f t="shared" si="15"/>
        <v>26.4442475</v>
      </c>
      <c r="H263" s="8"/>
    </row>
    <row r="264" ht="12.75" customHeight="1">
      <c r="A264" s="8">
        <v>251.0</v>
      </c>
      <c r="B264" s="9" t="s">
        <v>332</v>
      </c>
      <c r="C264" s="10"/>
      <c r="D264" s="11">
        <v>37838.0</v>
      </c>
      <c r="E264" s="9" t="s">
        <v>189</v>
      </c>
      <c r="F264" s="12">
        <v>29.99</v>
      </c>
      <c r="G264" s="12">
        <f t="shared" si="15"/>
        <v>34.4959975</v>
      </c>
      <c r="H264" s="8"/>
    </row>
    <row r="265" ht="12.75" customHeight="1">
      <c r="A265" s="8">
        <v>252.0</v>
      </c>
      <c r="B265" s="9" t="s">
        <v>333</v>
      </c>
      <c r="C265" s="10"/>
      <c r="D265" s="11">
        <v>37859.0</v>
      </c>
      <c r="E265" s="9" t="s">
        <v>80</v>
      </c>
      <c r="F265" s="12">
        <v>25.98</v>
      </c>
      <c r="G265" s="12">
        <f t="shared" si="15"/>
        <v>29.883495</v>
      </c>
      <c r="H265" s="8"/>
    </row>
    <row r="266" ht="12.75" customHeight="1">
      <c r="A266" s="8">
        <v>253.0</v>
      </c>
      <c r="B266" s="9" t="s">
        <v>334</v>
      </c>
      <c r="C266" s="10"/>
      <c r="D266" s="11">
        <v>37859.0</v>
      </c>
      <c r="E266" s="9" t="s">
        <v>80</v>
      </c>
      <c r="F266" s="12">
        <v>22.99</v>
      </c>
      <c r="G266" s="12">
        <f t="shared" si="15"/>
        <v>26.4442475</v>
      </c>
      <c r="H266" s="8"/>
    </row>
    <row r="267" ht="12.75" customHeight="1">
      <c r="A267" s="8">
        <v>254.0</v>
      </c>
      <c r="B267" s="9" t="s">
        <v>335</v>
      </c>
      <c r="C267" s="10"/>
      <c r="D267" s="11">
        <v>37862.0</v>
      </c>
      <c r="E267" s="9" t="s">
        <v>88</v>
      </c>
      <c r="F267" s="12">
        <v>23.79</v>
      </c>
      <c r="G267" s="12">
        <f t="shared" si="15"/>
        <v>27.3644475</v>
      </c>
      <c r="H267" s="8"/>
    </row>
    <row r="268" ht="12.75" customHeight="1">
      <c r="A268" s="8">
        <v>255.0</v>
      </c>
      <c r="B268" s="9" t="s">
        <v>336</v>
      </c>
      <c r="C268" s="10"/>
      <c r="D268" s="11">
        <v>37862.0</v>
      </c>
      <c r="E268" s="9" t="s">
        <v>88</v>
      </c>
      <c r="F268" s="12">
        <v>23.79</v>
      </c>
      <c r="G268" s="12">
        <f t="shared" si="15"/>
        <v>27.3644475</v>
      </c>
      <c r="H268" s="8"/>
    </row>
    <row r="269" ht="12.75" customHeight="1">
      <c r="A269" s="8">
        <v>256.0</v>
      </c>
      <c r="B269" s="9" t="s">
        <v>337</v>
      </c>
      <c r="C269" s="10"/>
      <c r="D269" s="11">
        <v>37876.0</v>
      </c>
      <c r="E269" s="9" t="s">
        <v>338</v>
      </c>
      <c r="F269" s="12">
        <v>56.99</v>
      </c>
      <c r="G269" s="12">
        <f t="shared" si="15"/>
        <v>65.5527475</v>
      </c>
      <c r="H269" s="8"/>
    </row>
    <row r="270" ht="12.75" customHeight="1">
      <c r="A270" s="20">
        <v>257.0</v>
      </c>
      <c r="B270" s="21" t="s">
        <v>339</v>
      </c>
      <c r="C270" s="22"/>
      <c r="D270" s="11">
        <v>37897.0</v>
      </c>
      <c r="E270" s="9" t="s">
        <v>80</v>
      </c>
      <c r="F270" s="12">
        <v>18.94</v>
      </c>
      <c r="G270" s="12">
        <f t="shared" si="15"/>
        <v>21.785735</v>
      </c>
      <c r="H270" s="8" t="s">
        <v>340</v>
      </c>
    </row>
    <row r="271" ht="12.75" customHeight="1">
      <c r="A271" s="8">
        <v>258.0</v>
      </c>
      <c r="B271" s="9" t="s">
        <v>341</v>
      </c>
      <c r="C271" s="10"/>
      <c r="D271" s="11">
        <v>37917.0</v>
      </c>
      <c r="E271" s="9" t="s">
        <v>88</v>
      </c>
      <c r="F271" s="12">
        <v>24.5</v>
      </c>
      <c r="G271" s="12">
        <f t="shared" si="15"/>
        <v>28.181125</v>
      </c>
      <c r="H271" s="8"/>
    </row>
    <row r="272" ht="12.75" customHeight="1">
      <c r="A272" s="17" t="s">
        <v>342</v>
      </c>
      <c r="B272" s="18" t="s">
        <v>343</v>
      </c>
      <c r="C272" s="19"/>
      <c r="D272" s="11">
        <v>37917.0</v>
      </c>
      <c r="E272" s="9" t="s">
        <v>88</v>
      </c>
      <c r="F272" s="12">
        <v>55.89</v>
      </c>
      <c r="G272" s="12">
        <f t="shared" si="15"/>
        <v>64.2874725</v>
      </c>
      <c r="H272" s="8"/>
    </row>
    <row r="273" ht="12.75" customHeight="1">
      <c r="A273" s="8">
        <v>259.0</v>
      </c>
      <c r="B273" s="9" t="s">
        <v>344</v>
      </c>
      <c r="C273" s="10"/>
      <c r="D273" s="11"/>
      <c r="E273" s="9"/>
      <c r="F273" s="12"/>
      <c r="G273" s="12"/>
      <c r="H273" s="8"/>
    </row>
    <row r="274" ht="12.75" customHeight="1">
      <c r="A274" s="8">
        <v>260.0</v>
      </c>
      <c r="B274" s="9" t="s">
        <v>345</v>
      </c>
      <c r="C274" s="10"/>
      <c r="D274" s="11"/>
      <c r="E274" s="9"/>
      <c r="F274" s="12"/>
      <c r="G274" s="12"/>
      <c r="H274" s="8"/>
    </row>
    <row r="275" ht="12.75" customHeight="1">
      <c r="A275" s="8">
        <v>261.0</v>
      </c>
      <c r="B275" s="9" t="s">
        <v>346</v>
      </c>
      <c r="C275" s="10"/>
      <c r="D275" s="11"/>
      <c r="E275" s="9"/>
      <c r="F275" s="12"/>
      <c r="G275" s="12"/>
      <c r="H275" s="8"/>
    </row>
    <row r="276" ht="12.75" customHeight="1">
      <c r="A276" s="8">
        <v>262.0</v>
      </c>
      <c r="B276" s="9" t="s">
        <v>347</v>
      </c>
      <c r="C276" s="10"/>
      <c r="D276" s="11"/>
      <c r="E276" s="9"/>
      <c r="F276" s="12"/>
      <c r="G276" s="12"/>
      <c r="H276" s="8"/>
    </row>
    <row r="277" ht="12.75" customHeight="1">
      <c r="A277" s="8">
        <v>263.0</v>
      </c>
      <c r="B277" s="9" t="s">
        <v>348</v>
      </c>
      <c r="C277" s="10"/>
      <c r="D277" s="11">
        <v>37931.0</v>
      </c>
      <c r="E277" s="9" t="s">
        <v>88</v>
      </c>
      <c r="F277" s="12">
        <f>23.94-1.5</f>
        <v>22.44</v>
      </c>
      <c r="G277" s="12">
        <f t="shared" ref="G277:G328" si="16">F277*1.07*1.075</f>
        <v>25.81161</v>
      </c>
      <c r="H277" s="8" t="s">
        <v>349</v>
      </c>
    </row>
    <row r="278" ht="12.75" customHeight="1">
      <c r="A278" s="8">
        <v>264.0</v>
      </c>
      <c r="B278" s="9" t="s">
        <v>350</v>
      </c>
      <c r="C278" s="10"/>
      <c r="D278" s="11">
        <v>37945.0</v>
      </c>
      <c r="E278" s="9" t="s">
        <v>88</v>
      </c>
      <c r="F278" s="12">
        <v>25.79</v>
      </c>
      <c r="G278" s="12">
        <f t="shared" si="16"/>
        <v>29.6649475</v>
      </c>
      <c r="H278" s="8"/>
    </row>
    <row r="279" ht="12.75" customHeight="1">
      <c r="A279" s="8">
        <v>265.0</v>
      </c>
      <c r="B279" s="9" t="s">
        <v>351</v>
      </c>
      <c r="C279" s="10"/>
      <c r="D279" s="11">
        <v>37945.0</v>
      </c>
      <c r="E279" s="9" t="s">
        <v>88</v>
      </c>
      <c r="F279" s="12">
        <v>23.99</v>
      </c>
      <c r="G279" s="12">
        <f t="shared" si="16"/>
        <v>27.5944975</v>
      </c>
      <c r="H279" s="8"/>
    </row>
    <row r="280" ht="12.75" customHeight="1">
      <c r="A280" s="8">
        <v>266.0</v>
      </c>
      <c r="B280" s="9" t="s">
        <v>352</v>
      </c>
      <c r="C280" s="10"/>
      <c r="D280" s="11">
        <v>37959.0</v>
      </c>
      <c r="E280" s="9" t="s">
        <v>88</v>
      </c>
      <c r="F280" s="12">
        <v>52.99</v>
      </c>
      <c r="G280" s="12">
        <f t="shared" si="16"/>
        <v>60.9517475</v>
      </c>
      <c r="H280" s="8" t="s">
        <v>353</v>
      </c>
    </row>
    <row r="281" ht="12.75" customHeight="1">
      <c r="A281" s="8">
        <v>267.0</v>
      </c>
      <c r="B281" s="9" t="s">
        <v>354</v>
      </c>
      <c r="C281" s="10"/>
      <c r="D281" s="11">
        <v>37980.0</v>
      </c>
      <c r="E281" s="9" t="s">
        <v>355</v>
      </c>
      <c r="F281" s="12">
        <v>29.95</v>
      </c>
      <c r="G281" s="12">
        <f t="shared" si="16"/>
        <v>34.4499875</v>
      </c>
      <c r="H281" s="8" t="s">
        <v>356</v>
      </c>
    </row>
    <row r="282" ht="12.75" customHeight="1">
      <c r="A282" s="8">
        <v>268.0</v>
      </c>
      <c r="B282" s="9" t="s">
        <v>357</v>
      </c>
      <c r="C282" s="10"/>
      <c r="D282" s="11">
        <v>37980.0</v>
      </c>
      <c r="E282" s="9" t="s">
        <v>358</v>
      </c>
      <c r="F282" s="12">
        <v>19.95</v>
      </c>
      <c r="G282" s="12">
        <f t="shared" si="16"/>
        <v>22.9474875</v>
      </c>
      <c r="H282" s="8" t="s">
        <v>356</v>
      </c>
    </row>
    <row r="283" ht="12.75" customHeight="1">
      <c r="A283" s="8">
        <v>269.0</v>
      </c>
      <c r="B283" s="9">
        <v>1984.0</v>
      </c>
      <c r="C283" s="10"/>
      <c r="D283" s="11">
        <v>37980.0</v>
      </c>
      <c r="E283" s="9" t="s">
        <v>355</v>
      </c>
      <c r="F283" s="12">
        <v>19.95</v>
      </c>
      <c r="G283" s="12">
        <f t="shared" si="16"/>
        <v>22.9474875</v>
      </c>
      <c r="H283" s="8" t="s">
        <v>356</v>
      </c>
    </row>
    <row r="284" ht="12.75" customHeight="1">
      <c r="A284" s="8">
        <v>270.0</v>
      </c>
      <c r="B284" s="9" t="s">
        <v>359</v>
      </c>
      <c r="C284" s="10"/>
      <c r="D284" s="11">
        <v>37980.0</v>
      </c>
      <c r="E284" s="9" t="s">
        <v>358</v>
      </c>
      <c r="F284" s="12">
        <v>17.95</v>
      </c>
      <c r="G284" s="12">
        <f t="shared" si="16"/>
        <v>20.6469875</v>
      </c>
      <c r="H284" s="8" t="s">
        <v>356</v>
      </c>
    </row>
    <row r="285" ht="12.75" customHeight="1">
      <c r="A285" s="8">
        <v>271.0</v>
      </c>
      <c r="B285" s="9" t="s">
        <v>360</v>
      </c>
      <c r="C285" s="10"/>
      <c r="D285" s="11">
        <v>37980.0</v>
      </c>
      <c r="E285" s="9" t="s">
        <v>355</v>
      </c>
      <c r="F285" s="12">
        <v>19.95</v>
      </c>
      <c r="G285" s="12">
        <f t="shared" si="16"/>
        <v>22.9474875</v>
      </c>
      <c r="H285" s="8" t="s">
        <v>356</v>
      </c>
    </row>
    <row r="286" ht="12.75" customHeight="1">
      <c r="A286" s="20">
        <v>272.0</v>
      </c>
      <c r="B286" s="21" t="s">
        <v>361</v>
      </c>
      <c r="C286" s="22"/>
      <c r="D286" s="11">
        <v>37980.0</v>
      </c>
      <c r="E286" s="9" t="s">
        <v>355</v>
      </c>
      <c r="F286" s="12">
        <v>49.95</v>
      </c>
      <c r="G286" s="12">
        <f t="shared" si="16"/>
        <v>57.4549875</v>
      </c>
      <c r="H286" s="8" t="s">
        <v>356</v>
      </c>
    </row>
    <row r="287" ht="12.75" customHeight="1">
      <c r="A287" s="8">
        <v>273.0</v>
      </c>
      <c r="B287" s="9" t="s">
        <v>362</v>
      </c>
      <c r="C287" s="10"/>
      <c r="D287" s="11">
        <v>37980.0</v>
      </c>
      <c r="E287" s="9" t="s">
        <v>355</v>
      </c>
      <c r="F287" s="12">
        <v>24.95</v>
      </c>
      <c r="G287" s="12">
        <f t="shared" si="16"/>
        <v>28.6987375</v>
      </c>
      <c r="H287" s="8" t="s">
        <v>356</v>
      </c>
    </row>
    <row r="288" ht="12.75" customHeight="1">
      <c r="A288" s="20">
        <v>274.0</v>
      </c>
      <c r="B288" s="21" t="s">
        <v>363</v>
      </c>
      <c r="C288" s="22"/>
      <c r="D288" s="11">
        <v>37980.0</v>
      </c>
      <c r="E288" s="9" t="s">
        <v>355</v>
      </c>
      <c r="F288" s="12">
        <v>14.95</v>
      </c>
      <c r="G288" s="12">
        <f t="shared" si="16"/>
        <v>17.1962375</v>
      </c>
      <c r="H288" s="8" t="s">
        <v>356</v>
      </c>
    </row>
    <row r="289" ht="12.75" customHeight="1">
      <c r="A289" s="8">
        <v>275.0</v>
      </c>
      <c r="B289" s="9" t="s">
        <v>364</v>
      </c>
      <c r="C289" s="10"/>
      <c r="D289" s="11">
        <v>37989.0</v>
      </c>
      <c r="E289" s="9" t="s">
        <v>9</v>
      </c>
      <c r="F289" s="12">
        <v>14.99</v>
      </c>
      <c r="G289" s="12">
        <f t="shared" si="16"/>
        <v>17.2422475</v>
      </c>
      <c r="H289" s="8"/>
    </row>
    <row r="290" ht="12.75" customHeight="1">
      <c r="A290" s="8">
        <v>276.0</v>
      </c>
      <c r="B290" s="9" t="s">
        <v>365</v>
      </c>
      <c r="C290" s="10"/>
      <c r="D290" s="11">
        <v>37996.0</v>
      </c>
      <c r="E290" s="9" t="s">
        <v>110</v>
      </c>
      <c r="F290" s="12">
        <v>15.0</v>
      </c>
      <c r="G290" s="12">
        <f t="shared" si="16"/>
        <v>17.25375</v>
      </c>
      <c r="H290" s="8"/>
    </row>
    <row r="291" ht="12.75" customHeight="1">
      <c r="A291" s="8">
        <v>277.0</v>
      </c>
      <c r="B291" s="9" t="s">
        <v>366</v>
      </c>
      <c r="C291" s="10"/>
      <c r="D291" s="11">
        <v>37996.0</v>
      </c>
      <c r="E291" s="9" t="s">
        <v>110</v>
      </c>
      <c r="F291" s="12">
        <v>15.0</v>
      </c>
      <c r="G291" s="12">
        <f t="shared" si="16"/>
        <v>17.25375</v>
      </c>
      <c r="H291" s="8"/>
    </row>
    <row r="292" ht="12.75" customHeight="1">
      <c r="A292" s="8">
        <v>278.0</v>
      </c>
      <c r="B292" s="9" t="s">
        <v>367</v>
      </c>
      <c r="C292" s="10"/>
      <c r="D292" s="11">
        <v>38001.0</v>
      </c>
      <c r="E292" s="9" t="s">
        <v>195</v>
      </c>
      <c r="F292" s="12">
        <v>24.99</v>
      </c>
      <c r="G292" s="12">
        <f t="shared" si="16"/>
        <v>28.7447475</v>
      </c>
      <c r="H292" s="8"/>
    </row>
    <row r="293" ht="12.75" customHeight="1">
      <c r="A293" s="8">
        <v>279.0</v>
      </c>
      <c r="B293" s="9" t="s">
        <v>368</v>
      </c>
      <c r="C293" s="10"/>
      <c r="D293" s="11">
        <v>38007.0</v>
      </c>
      <c r="E293" s="9" t="s">
        <v>369</v>
      </c>
      <c r="F293" s="12">
        <v>11.66</v>
      </c>
      <c r="G293" s="12">
        <f t="shared" si="16"/>
        <v>13.411915</v>
      </c>
      <c r="H293" s="8"/>
    </row>
    <row r="294" ht="12.75" customHeight="1">
      <c r="A294" s="8">
        <v>280.0</v>
      </c>
      <c r="B294" s="9" t="s">
        <v>370</v>
      </c>
      <c r="C294" s="10"/>
      <c r="D294" s="11">
        <v>38028.0</v>
      </c>
      <c r="E294" s="9" t="s">
        <v>88</v>
      </c>
      <c r="F294" s="12">
        <v>23.84</v>
      </c>
      <c r="G294" s="12">
        <f t="shared" si="16"/>
        <v>27.42196</v>
      </c>
      <c r="H294" s="8"/>
    </row>
    <row r="295" ht="12.75" customHeight="1">
      <c r="A295" s="8">
        <v>281.0</v>
      </c>
      <c r="B295" s="9" t="s">
        <v>371</v>
      </c>
      <c r="C295" s="10"/>
      <c r="D295" s="11">
        <v>38085.0</v>
      </c>
      <c r="E295" s="9" t="s">
        <v>80</v>
      </c>
      <c r="F295" s="12">
        <v>7.79</v>
      </c>
      <c r="G295" s="12">
        <f t="shared" si="16"/>
        <v>8.9604475</v>
      </c>
      <c r="H295" s="8"/>
    </row>
    <row r="296" ht="12.75" customHeight="1">
      <c r="A296" s="8">
        <v>282.0</v>
      </c>
      <c r="B296" s="9" t="s">
        <v>372</v>
      </c>
      <c r="C296" s="10"/>
      <c r="D296" s="11">
        <v>38085.0</v>
      </c>
      <c r="E296" s="9" t="s">
        <v>80</v>
      </c>
      <c r="F296" s="12">
        <v>25.99</v>
      </c>
      <c r="G296" s="12">
        <f t="shared" si="16"/>
        <v>29.8949975</v>
      </c>
      <c r="H296" s="8"/>
    </row>
    <row r="297" ht="12.75" customHeight="1">
      <c r="A297" s="8">
        <v>283.0</v>
      </c>
      <c r="B297" s="9" t="s">
        <v>373</v>
      </c>
      <c r="C297" s="10"/>
      <c r="D297" s="11">
        <v>38085.0</v>
      </c>
      <c r="E297" s="9" t="s">
        <v>80</v>
      </c>
      <c r="F297" s="12">
        <v>25.79</v>
      </c>
      <c r="G297" s="12">
        <f t="shared" si="16"/>
        <v>29.6649475</v>
      </c>
      <c r="H297" s="8"/>
    </row>
    <row r="298" ht="12.75" customHeight="1">
      <c r="A298" s="13">
        <v>284.0</v>
      </c>
      <c r="B298" s="14" t="s">
        <v>374</v>
      </c>
      <c r="C298" s="15"/>
      <c r="D298" s="11">
        <v>38086.0</v>
      </c>
      <c r="E298" s="9" t="s">
        <v>88</v>
      </c>
      <c r="F298" s="12">
        <v>21.99</v>
      </c>
      <c r="G298" s="12">
        <f t="shared" si="16"/>
        <v>25.2939975</v>
      </c>
      <c r="H298" s="8"/>
    </row>
    <row r="299" ht="12.75" customHeight="1">
      <c r="A299" s="8">
        <v>285.0</v>
      </c>
      <c r="B299" s="9" t="s">
        <v>375</v>
      </c>
      <c r="C299" s="10"/>
      <c r="D299" s="11">
        <v>38100.0</v>
      </c>
      <c r="E299" s="9" t="s">
        <v>88</v>
      </c>
      <c r="F299" s="12">
        <v>25.94</v>
      </c>
      <c r="G299" s="12">
        <f t="shared" si="16"/>
        <v>29.837485</v>
      </c>
      <c r="H299" s="8"/>
    </row>
    <row r="300" ht="12.75" customHeight="1">
      <c r="A300" s="8">
        <v>286.0</v>
      </c>
      <c r="B300" s="9" t="s">
        <v>376</v>
      </c>
      <c r="C300" s="10"/>
      <c r="D300" s="11">
        <v>38104.0</v>
      </c>
      <c r="E300" s="9" t="s">
        <v>9</v>
      </c>
      <c r="F300" s="12">
        <v>19.99</v>
      </c>
      <c r="G300" s="12">
        <f t="shared" si="16"/>
        <v>22.9934975</v>
      </c>
      <c r="H300" s="8"/>
    </row>
    <row r="301" ht="12.75" customHeight="1">
      <c r="A301" s="8">
        <v>287.0</v>
      </c>
      <c r="B301" s="8" t="s">
        <v>377</v>
      </c>
      <c r="C301" s="10"/>
      <c r="D301" s="11">
        <v>38109.0</v>
      </c>
      <c r="E301" s="9" t="s">
        <v>88</v>
      </c>
      <c r="F301" s="12">
        <v>25.49</v>
      </c>
      <c r="G301" s="12">
        <f t="shared" si="16"/>
        <v>29.3198725</v>
      </c>
      <c r="H301" s="8"/>
    </row>
    <row r="302" ht="12.75" customHeight="1">
      <c r="A302" s="8">
        <v>288.0</v>
      </c>
      <c r="B302" s="8" t="s">
        <v>378</v>
      </c>
      <c r="C302" s="10"/>
      <c r="D302" s="11">
        <v>38114.0</v>
      </c>
      <c r="E302" s="9" t="s">
        <v>88</v>
      </c>
      <c r="F302" s="12">
        <v>24.89</v>
      </c>
      <c r="G302" s="12">
        <f t="shared" si="16"/>
        <v>28.6297225</v>
      </c>
      <c r="H302" s="8"/>
    </row>
    <row r="303" ht="12.75" customHeight="1">
      <c r="A303" s="13">
        <v>289.0</v>
      </c>
      <c r="B303" s="13" t="s">
        <v>379</v>
      </c>
      <c r="C303" s="15"/>
      <c r="D303" s="11">
        <v>38114.0</v>
      </c>
      <c r="E303" s="9" t="s">
        <v>88</v>
      </c>
      <c r="F303" s="12">
        <v>25.94</v>
      </c>
      <c r="G303" s="12">
        <f t="shared" si="16"/>
        <v>29.837485</v>
      </c>
      <c r="H303" s="8"/>
    </row>
    <row r="304" ht="12.75" customHeight="1">
      <c r="A304" s="8">
        <v>290.0</v>
      </c>
      <c r="B304" s="8" t="s">
        <v>380</v>
      </c>
      <c r="C304" s="10"/>
      <c r="D304" s="11">
        <v>38114.0</v>
      </c>
      <c r="E304" s="9" t="s">
        <v>110</v>
      </c>
      <c r="F304" s="12">
        <v>20.89</v>
      </c>
      <c r="G304" s="12">
        <f t="shared" si="16"/>
        <v>24.0287225</v>
      </c>
      <c r="H304" s="8"/>
    </row>
    <row r="305" ht="12.75" customHeight="1">
      <c r="A305" s="8">
        <v>291.0</v>
      </c>
      <c r="B305" s="8" t="s">
        <v>381</v>
      </c>
      <c r="C305" s="10"/>
      <c r="D305" s="11">
        <v>38114.0</v>
      </c>
      <c r="E305" s="9" t="s">
        <v>110</v>
      </c>
      <c r="F305" s="12">
        <v>20.0</v>
      </c>
      <c r="G305" s="12">
        <f t="shared" si="16"/>
        <v>23.005</v>
      </c>
      <c r="H305" s="8"/>
    </row>
    <row r="306" ht="12.75" customHeight="1">
      <c r="A306" s="8">
        <v>292.0</v>
      </c>
      <c r="B306" s="8" t="s">
        <v>382</v>
      </c>
      <c r="C306" s="10"/>
      <c r="D306" s="11">
        <v>38114.0</v>
      </c>
      <c r="E306" s="9" t="s">
        <v>110</v>
      </c>
      <c r="F306" s="12">
        <v>20.0</v>
      </c>
      <c r="G306" s="12">
        <f t="shared" si="16"/>
        <v>23.005</v>
      </c>
      <c r="H306" s="8"/>
    </row>
    <row r="307" ht="12.75" customHeight="1">
      <c r="A307" s="8">
        <v>293.0</v>
      </c>
      <c r="B307" s="9" t="s">
        <v>383</v>
      </c>
      <c r="C307" s="10"/>
      <c r="D307" s="11">
        <v>38139.0</v>
      </c>
      <c r="E307" s="9" t="s">
        <v>88</v>
      </c>
      <c r="F307" s="12">
        <v>26.49</v>
      </c>
      <c r="G307" s="12">
        <f t="shared" si="16"/>
        <v>30.4701225</v>
      </c>
      <c r="H307" s="8"/>
    </row>
    <row r="308" ht="12.75" customHeight="1">
      <c r="A308" s="8">
        <v>294.0</v>
      </c>
      <c r="B308" s="9" t="s">
        <v>384</v>
      </c>
      <c r="C308" s="10"/>
      <c r="D308" s="11">
        <v>38170.0</v>
      </c>
      <c r="E308" s="9" t="s">
        <v>9</v>
      </c>
      <c r="F308" s="12">
        <v>59.99</v>
      </c>
      <c r="G308" s="12">
        <f t="shared" si="16"/>
        <v>69.0034975</v>
      </c>
      <c r="H308" s="8"/>
    </row>
    <row r="309" ht="12.75" customHeight="1">
      <c r="A309" s="8">
        <v>295.0</v>
      </c>
      <c r="B309" s="9" t="s">
        <v>385</v>
      </c>
      <c r="C309" s="10"/>
      <c r="D309" s="11">
        <v>38170.0</v>
      </c>
      <c r="E309" s="9" t="s">
        <v>9</v>
      </c>
      <c r="F309" s="12">
        <v>49.99</v>
      </c>
      <c r="G309" s="12">
        <f t="shared" si="16"/>
        <v>57.5009975</v>
      </c>
      <c r="H309" s="8"/>
    </row>
    <row r="310" ht="12.75" customHeight="1">
      <c r="A310" s="8">
        <v>296.0</v>
      </c>
      <c r="B310" s="9" t="s">
        <v>386</v>
      </c>
      <c r="C310" s="10"/>
      <c r="D310" s="11">
        <v>38178.0</v>
      </c>
      <c r="E310" s="9" t="s">
        <v>387</v>
      </c>
      <c r="F310" s="12">
        <v>16.99</v>
      </c>
      <c r="G310" s="12">
        <f t="shared" si="16"/>
        <v>19.5427475</v>
      </c>
      <c r="H310" s="8" t="s">
        <v>308</v>
      </c>
    </row>
    <row r="311" ht="12.75" customHeight="1">
      <c r="A311" s="8">
        <v>297.0</v>
      </c>
      <c r="B311" s="9" t="s">
        <v>388</v>
      </c>
      <c r="C311" s="10"/>
      <c r="D311" s="11">
        <v>38178.0</v>
      </c>
      <c r="E311" s="9"/>
      <c r="F311" s="12">
        <v>16.99</v>
      </c>
      <c r="G311" s="12">
        <f t="shared" si="16"/>
        <v>19.5427475</v>
      </c>
      <c r="H311" s="8" t="s">
        <v>389</v>
      </c>
    </row>
    <row r="312" ht="12.75" customHeight="1">
      <c r="A312" s="8">
        <v>298.0</v>
      </c>
      <c r="B312" s="9" t="s">
        <v>390</v>
      </c>
      <c r="C312" s="10"/>
      <c r="D312" s="11">
        <v>38178.0</v>
      </c>
      <c r="E312" s="16" t="s">
        <v>30</v>
      </c>
      <c r="F312" s="12">
        <v>12.99</v>
      </c>
      <c r="G312" s="12">
        <f t="shared" si="16"/>
        <v>14.9417475</v>
      </c>
      <c r="H312" s="8" t="s">
        <v>389</v>
      </c>
    </row>
    <row r="313" ht="12.75" customHeight="1">
      <c r="A313" s="8">
        <v>299.0</v>
      </c>
      <c r="B313" s="9" t="s">
        <v>391</v>
      </c>
      <c r="C313" s="10"/>
      <c r="D313" s="11">
        <v>38178.0</v>
      </c>
      <c r="E313" s="9"/>
      <c r="F313" s="12">
        <v>12.99</v>
      </c>
      <c r="G313" s="12">
        <f t="shared" si="16"/>
        <v>14.9417475</v>
      </c>
      <c r="H313" s="8" t="s">
        <v>389</v>
      </c>
    </row>
    <row r="314" ht="12.75" customHeight="1">
      <c r="A314" s="8">
        <v>300.0</v>
      </c>
      <c r="B314" s="9" t="s">
        <v>392</v>
      </c>
      <c r="C314" s="10"/>
      <c r="D314" s="11">
        <v>38178.0</v>
      </c>
      <c r="E314" s="9"/>
      <c r="F314" s="12">
        <v>29.99</v>
      </c>
      <c r="G314" s="12">
        <f t="shared" si="16"/>
        <v>34.4959975</v>
      </c>
      <c r="H314" s="8" t="s">
        <v>389</v>
      </c>
    </row>
    <row r="315" ht="12.75" customHeight="1">
      <c r="A315" s="13">
        <v>301.0</v>
      </c>
      <c r="B315" s="14" t="s">
        <v>393</v>
      </c>
      <c r="C315" s="15"/>
      <c r="D315" s="11">
        <v>38178.0</v>
      </c>
      <c r="E315" s="9" t="s">
        <v>88</v>
      </c>
      <c r="F315" s="12">
        <v>25.94</v>
      </c>
      <c r="G315" s="12">
        <f t="shared" si="16"/>
        <v>29.837485</v>
      </c>
      <c r="H315" s="8" t="s">
        <v>125</v>
      </c>
    </row>
    <row r="316" ht="12.75" customHeight="1">
      <c r="A316" s="8">
        <v>302.0</v>
      </c>
      <c r="B316" s="9" t="s">
        <v>394</v>
      </c>
      <c r="C316" s="10"/>
      <c r="D316" s="11">
        <v>38178.0</v>
      </c>
      <c r="E316" s="9"/>
      <c r="F316" s="12">
        <v>24.94</v>
      </c>
      <c r="G316" s="12">
        <f t="shared" si="16"/>
        <v>28.687235</v>
      </c>
      <c r="H316" s="8" t="s">
        <v>125</v>
      </c>
    </row>
    <row r="317" ht="12.75" customHeight="1">
      <c r="A317" s="8">
        <v>303.0</v>
      </c>
      <c r="B317" s="9" t="s">
        <v>395</v>
      </c>
      <c r="C317" s="10"/>
      <c r="D317" s="11">
        <v>38184.0</v>
      </c>
      <c r="E317" s="9" t="s">
        <v>9</v>
      </c>
      <c r="F317" s="12">
        <v>16.99</v>
      </c>
      <c r="G317" s="12">
        <f t="shared" si="16"/>
        <v>19.5427475</v>
      </c>
      <c r="H317" s="8"/>
    </row>
    <row r="318" ht="12.75" customHeight="1">
      <c r="A318" s="8">
        <v>304.0</v>
      </c>
      <c r="B318" s="9" t="s">
        <v>396</v>
      </c>
      <c r="C318" s="10"/>
      <c r="D318" s="11">
        <v>38184.0</v>
      </c>
      <c r="E318" s="9" t="s">
        <v>9</v>
      </c>
      <c r="F318" s="12">
        <v>15.99</v>
      </c>
      <c r="G318" s="12">
        <f t="shared" si="16"/>
        <v>18.3924975</v>
      </c>
      <c r="H318" s="8"/>
    </row>
    <row r="319" ht="12.75" customHeight="1">
      <c r="A319" s="8">
        <v>305.0</v>
      </c>
      <c r="B319" s="9" t="s">
        <v>397</v>
      </c>
      <c r="C319" s="10"/>
      <c r="D319" s="11">
        <v>38210.0</v>
      </c>
      <c r="E319" s="9" t="s">
        <v>83</v>
      </c>
      <c r="F319" s="12">
        <v>19.99</v>
      </c>
      <c r="G319" s="12">
        <f t="shared" si="16"/>
        <v>22.9934975</v>
      </c>
      <c r="H319" s="8"/>
    </row>
    <row r="320" ht="12.75" customHeight="1">
      <c r="A320" s="8">
        <v>306.0</v>
      </c>
      <c r="B320" s="9" t="s">
        <v>398</v>
      </c>
      <c r="C320" s="10"/>
      <c r="D320" s="11">
        <v>38210.0</v>
      </c>
      <c r="E320" s="9" t="s">
        <v>83</v>
      </c>
      <c r="F320" s="12">
        <v>9.99</v>
      </c>
      <c r="G320" s="12">
        <f t="shared" si="16"/>
        <v>11.4909975</v>
      </c>
      <c r="H320" s="8"/>
    </row>
    <row r="321" ht="12.75" customHeight="1">
      <c r="A321" s="8">
        <v>307.0</v>
      </c>
      <c r="B321" s="9" t="s">
        <v>399</v>
      </c>
      <c r="C321" s="10"/>
      <c r="D321" s="11">
        <v>38210.0</v>
      </c>
      <c r="E321" s="9" t="s">
        <v>83</v>
      </c>
      <c r="F321" s="12">
        <v>26.99</v>
      </c>
      <c r="G321" s="12">
        <f t="shared" si="16"/>
        <v>31.0452475</v>
      </c>
      <c r="H321" s="8"/>
    </row>
    <row r="322" ht="12.75" customHeight="1">
      <c r="A322" s="8">
        <v>308.0</v>
      </c>
      <c r="B322" s="9" t="s">
        <v>400</v>
      </c>
      <c r="C322" s="10"/>
      <c r="D322" s="11">
        <v>38210.0</v>
      </c>
      <c r="E322" s="9" t="s">
        <v>83</v>
      </c>
      <c r="F322" s="12">
        <v>10.0</v>
      </c>
      <c r="G322" s="12">
        <f t="shared" si="16"/>
        <v>11.5025</v>
      </c>
      <c r="H322" s="8"/>
    </row>
    <row r="323" ht="12.75" customHeight="1">
      <c r="A323" s="8">
        <v>309.0</v>
      </c>
      <c r="B323" s="9" t="s">
        <v>401</v>
      </c>
      <c r="C323" s="10"/>
      <c r="D323" s="11">
        <v>38210.0</v>
      </c>
      <c r="E323" s="9" t="s">
        <v>83</v>
      </c>
      <c r="F323" s="12">
        <v>10.0</v>
      </c>
      <c r="G323" s="12">
        <f t="shared" si="16"/>
        <v>11.5025</v>
      </c>
      <c r="H323" s="8"/>
    </row>
    <row r="324" ht="12.75" customHeight="1">
      <c r="A324" s="8">
        <v>310.0</v>
      </c>
      <c r="B324" s="9" t="s">
        <v>402</v>
      </c>
      <c r="C324" s="10"/>
      <c r="D324" s="11">
        <v>38210.0</v>
      </c>
      <c r="E324" s="9" t="s">
        <v>83</v>
      </c>
      <c r="F324" s="12">
        <v>10.0</v>
      </c>
      <c r="G324" s="12">
        <f t="shared" si="16"/>
        <v>11.5025</v>
      </c>
      <c r="H324" s="8"/>
    </row>
    <row r="325" ht="12.75" customHeight="1">
      <c r="A325" s="8">
        <v>311.0</v>
      </c>
      <c r="B325" s="9" t="s">
        <v>403</v>
      </c>
      <c r="C325" s="10"/>
      <c r="D325" s="11">
        <v>38210.0</v>
      </c>
      <c r="E325" s="9" t="s">
        <v>83</v>
      </c>
      <c r="F325" s="12">
        <v>10.0</v>
      </c>
      <c r="G325" s="12">
        <f t="shared" si="16"/>
        <v>11.5025</v>
      </c>
      <c r="H325" s="8"/>
    </row>
    <row r="326" ht="12.75" customHeight="1">
      <c r="A326" s="8">
        <v>312.0</v>
      </c>
      <c r="B326" s="9" t="s">
        <v>404</v>
      </c>
      <c r="C326" s="10"/>
      <c r="D326" s="11">
        <v>38239.0</v>
      </c>
      <c r="E326" s="9" t="s">
        <v>88</v>
      </c>
      <c r="F326" s="12">
        <v>24.99</v>
      </c>
      <c r="G326" s="12">
        <f t="shared" si="16"/>
        <v>28.7447475</v>
      </c>
      <c r="H326" s="8"/>
    </row>
    <row r="327" ht="12.75" customHeight="1">
      <c r="A327" s="8">
        <v>313.0</v>
      </c>
      <c r="B327" s="9" t="s">
        <v>405</v>
      </c>
      <c r="C327" s="10"/>
      <c r="D327" s="11">
        <v>38239.0</v>
      </c>
      <c r="E327" s="9" t="s">
        <v>88</v>
      </c>
      <c r="F327" s="12">
        <v>13.49</v>
      </c>
      <c r="G327" s="12">
        <f t="shared" si="16"/>
        <v>15.5168725</v>
      </c>
      <c r="H327" s="8"/>
    </row>
    <row r="328" ht="12.75" customHeight="1">
      <c r="A328" s="17" t="s">
        <v>406</v>
      </c>
      <c r="B328" s="18" t="s">
        <v>407</v>
      </c>
      <c r="C328" s="19"/>
      <c r="D328" s="11">
        <v>38254.0</v>
      </c>
      <c r="E328" s="9" t="s">
        <v>88</v>
      </c>
      <c r="F328" s="12">
        <v>55.99</v>
      </c>
      <c r="G328" s="12">
        <f t="shared" si="16"/>
        <v>64.4024975</v>
      </c>
      <c r="H328" s="8"/>
    </row>
    <row r="329" ht="12.75" customHeight="1">
      <c r="A329" s="8">
        <v>314.0</v>
      </c>
      <c r="B329" s="9" t="s">
        <v>408</v>
      </c>
      <c r="C329" s="10"/>
      <c r="D329" s="11"/>
      <c r="E329" s="9"/>
      <c r="F329" s="12"/>
      <c r="G329" s="12"/>
      <c r="H329" s="8"/>
    </row>
    <row r="330" ht="12.75" customHeight="1">
      <c r="A330" s="8">
        <v>315.0</v>
      </c>
      <c r="B330" s="9" t="s">
        <v>409</v>
      </c>
      <c r="C330" s="10"/>
      <c r="D330" s="11"/>
      <c r="E330" s="9"/>
      <c r="F330" s="12"/>
      <c r="G330" s="12"/>
      <c r="H330" s="8"/>
    </row>
    <row r="331" ht="12.75" customHeight="1">
      <c r="A331" s="8">
        <v>316.0</v>
      </c>
      <c r="B331" s="9" t="s">
        <v>410</v>
      </c>
      <c r="C331" s="10"/>
      <c r="D331" s="11"/>
      <c r="E331" s="9"/>
      <c r="F331" s="12"/>
      <c r="G331" s="12"/>
      <c r="H331" s="8"/>
    </row>
    <row r="332" ht="12.75" customHeight="1">
      <c r="A332" s="8">
        <v>317.0</v>
      </c>
      <c r="B332" s="9" t="s">
        <v>411</v>
      </c>
      <c r="C332" s="10"/>
      <c r="D332" s="11"/>
      <c r="E332" s="9"/>
      <c r="F332" s="12"/>
      <c r="G332" s="12"/>
      <c r="H332" s="8"/>
    </row>
    <row r="333" ht="12.75" customHeight="1">
      <c r="A333" s="8">
        <v>318.0</v>
      </c>
      <c r="B333" s="9" t="s">
        <v>412</v>
      </c>
      <c r="C333" s="10"/>
      <c r="D333" s="11">
        <v>38262.0</v>
      </c>
      <c r="E333" s="9" t="s">
        <v>83</v>
      </c>
      <c r="F333" s="12">
        <v>19.99</v>
      </c>
      <c r="G333" s="12">
        <f t="shared" ref="G333:G379" si="17">F333*1.07*1.075</f>
        <v>22.9934975</v>
      </c>
      <c r="H333" s="8"/>
    </row>
    <row r="334" ht="12.75" customHeight="1">
      <c r="A334" s="8">
        <v>319.0</v>
      </c>
      <c r="B334" s="9" t="s">
        <v>413</v>
      </c>
      <c r="C334" s="10"/>
      <c r="D334" s="11">
        <v>38262.0</v>
      </c>
      <c r="E334" s="9" t="s">
        <v>83</v>
      </c>
      <c r="F334" s="12">
        <v>24.99</v>
      </c>
      <c r="G334" s="12">
        <f t="shared" si="17"/>
        <v>28.7447475</v>
      </c>
      <c r="H334" s="8"/>
    </row>
    <row r="335" ht="12.75" customHeight="1">
      <c r="A335" s="8">
        <v>320.0</v>
      </c>
      <c r="B335" s="9" t="s">
        <v>414</v>
      </c>
      <c r="C335" s="10"/>
      <c r="D335" s="11">
        <v>38262.0</v>
      </c>
      <c r="E335" s="9" t="s">
        <v>83</v>
      </c>
      <c r="F335" s="12">
        <v>18.99</v>
      </c>
      <c r="G335" s="12">
        <f t="shared" si="17"/>
        <v>21.8432475</v>
      </c>
      <c r="H335" s="8"/>
    </row>
    <row r="336" ht="12.75" customHeight="1">
      <c r="A336" s="8">
        <v>321.0</v>
      </c>
      <c r="B336" s="9" t="s">
        <v>415</v>
      </c>
      <c r="C336" s="10"/>
      <c r="D336" s="11">
        <v>38262.0</v>
      </c>
      <c r="E336" s="9" t="s">
        <v>142</v>
      </c>
      <c r="F336" s="12">
        <v>34.99</v>
      </c>
      <c r="G336" s="12">
        <f t="shared" si="17"/>
        <v>40.2472475</v>
      </c>
      <c r="H336" s="8" t="s">
        <v>416</v>
      </c>
    </row>
    <row r="337" ht="12.75" customHeight="1">
      <c r="A337" s="8">
        <v>322.0</v>
      </c>
      <c r="B337" s="9" t="s">
        <v>417</v>
      </c>
      <c r="C337" s="10"/>
      <c r="D337" s="11">
        <v>38262.0</v>
      </c>
      <c r="E337" s="9" t="s">
        <v>88</v>
      </c>
      <c r="F337" s="12">
        <v>25.94</v>
      </c>
      <c r="G337" s="12">
        <f t="shared" si="17"/>
        <v>29.837485</v>
      </c>
      <c r="H337" s="8" t="s">
        <v>418</v>
      </c>
    </row>
    <row r="338" ht="12.75" customHeight="1">
      <c r="A338" s="8">
        <v>323.0</v>
      </c>
      <c r="B338" s="9" t="s">
        <v>419</v>
      </c>
      <c r="C338" s="10"/>
      <c r="D338" s="11">
        <v>38262.0</v>
      </c>
      <c r="E338" s="9" t="s">
        <v>88</v>
      </c>
      <c r="F338" s="12">
        <v>23.79</v>
      </c>
      <c r="G338" s="12">
        <f t="shared" si="17"/>
        <v>27.3644475</v>
      </c>
      <c r="H338" s="8" t="s">
        <v>420</v>
      </c>
    </row>
    <row r="339" ht="12.75" customHeight="1">
      <c r="A339" s="8">
        <v>324.0</v>
      </c>
      <c r="B339" s="9" t="s">
        <v>421</v>
      </c>
      <c r="C339" s="10"/>
      <c r="D339" s="11">
        <v>38271.0</v>
      </c>
      <c r="E339" s="16" t="s">
        <v>30</v>
      </c>
      <c r="F339" s="12">
        <v>23.0</v>
      </c>
      <c r="G339" s="12">
        <f t="shared" si="17"/>
        <v>26.45575</v>
      </c>
      <c r="H339" s="8" t="s">
        <v>422</v>
      </c>
    </row>
    <row r="340" ht="12.75" customHeight="1">
      <c r="A340" s="8">
        <v>325.0</v>
      </c>
      <c r="B340" s="9" t="s">
        <v>423</v>
      </c>
      <c r="C340" s="10"/>
      <c r="D340" s="11">
        <v>38271.0</v>
      </c>
      <c r="E340" s="16" t="s">
        <v>30</v>
      </c>
      <c r="F340" s="12">
        <v>23.0</v>
      </c>
      <c r="G340" s="12">
        <f t="shared" si="17"/>
        <v>26.45575</v>
      </c>
      <c r="H340" s="8" t="s">
        <v>424</v>
      </c>
    </row>
    <row r="341" ht="12.75" customHeight="1">
      <c r="A341" s="8">
        <v>326.0</v>
      </c>
      <c r="B341" s="9" t="s">
        <v>425</v>
      </c>
      <c r="C341" s="10"/>
      <c r="D341" s="11">
        <v>38285.0</v>
      </c>
      <c r="E341" s="9" t="s">
        <v>88</v>
      </c>
      <c r="F341" s="12">
        <v>23.89</v>
      </c>
      <c r="G341" s="12">
        <f t="shared" si="17"/>
        <v>27.4794725</v>
      </c>
      <c r="H341" s="8" t="s">
        <v>426</v>
      </c>
    </row>
    <row r="342" ht="12.75" customHeight="1">
      <c r="A342" s="13">
        <v>327.0</v>
      </c>
      <c r="B342" s="14" t="s">
        <v>427</v>
      </c>
      <c r="C342" s="15"/>
      <c r="D342" s="11">
        <v>38285.0</v>
      </c>
      <c r="E342" s="9" t="s">
        <v>88</v>
      </c>
      <c r="F342" s="12">
        <v>23.99</v>
      </c>
      <c r="G342" s="12">
        <f t="shared" si="17"/>
        <v>27.5944975</v>
      </c>
      <c r="H342" s="8" t="s">
        <v>428</v>
      </c>
    </row>
    <row r="343" ht="12.75" customHeight="1">
      <c r="A343" s="8">
        <v>328.0</v>
      </c>
      <c r="B343" s="9" t="s">
        <v>429</v>
      </c>
      <c r="C343" s="10"/>
      <c r="D343" s="11">
        <v>38296.0</v>
      </c>
      <c r="E343" s="9" t="s">
        <v>88</v>
      </c>
      <c r="F343" s="12">
        <v>23.79</v>
      </c>
      <c r="G343" s="12">
        <f t="shared" si="17"/>
        <v>27.3644475</v>
      </c>
      <c r="H343" s="8" t="s">
        <v>430</v>
      </c>
    </row>
    <row r="344" ht="12.75" customHeight="1">
      <c r="A344" s="8">
        <v>329.0</v>
      </c>
      <c r="B344" s="9" t="s">
        <v>431</v>
      </c>
      <c r="C344" s="10"/>
      <c r="D344" s="11">
        <v>38316.0</v>
      </c>
      <c r="E344" s="9" t="s">
        <v>432</v>
      </c>
      <c r="F344" s="12">
        <v>7.5</v>
      </c>
      <c r="G344" s="12">
        <f t="shared" si="17"/>
        <v>8.626875</v>
      </c>
      <c r="H344" s="8"/>
    </row>
    <row r="345" ht="12.75" customHeight="1">
      <c r="A345" s="8">
        <v>330.0</v>
      </c>
      <c r="B345" s="9" t="s">
        <v>433</v>
      </c>
      <c r="C345" s="10"/>
      <c r="D345" s="11">
        <v>38316.0</v>
      </c>
      <c r="E345" s="9" t="s">
        <v>432</v>
      </c>
      <c r="F345" s="12">
        <v>7.5</v>
      </c>
      <c r="G345" s="12">
        <f t="shared" si="17"/>
        <v>8.626875</v>
      </c>
      <c r="H345" s="8"/>
    </row>
    <row r="346" ht="12.75" customHeight="1">
      <c r="A346" s="20">
        <v>331.0</v>
      </c>
      <c r="B346" s="21" t="s">
        <v>434</v>
      </c>
      <c r="C346" s="22"/>
      <c r="D346" s="11">
        <v>38318.0</v>
      </c>
      <c r="E346" s="9" t="s">
        <v>88</v>
      </c>
      <c r="F346" s="12">
        <v>24.99</v>
      </c>
      <c r="G346" s="12">
        <f t="shared" si="17"/>
        <v>28.7447475</v>
      </c>
      <c r="H346" s="8"/>
    </row>
    <row r="347" ht="12.75" customHeight="1">
      <c r="A347" s="8">
        <v>332.0</v>
      </c>
      <c r="B347" s="9" t="s">
        <v>435</v>
      </c>
      <c r="C347" s="10"/>
      <c r="D347" s="11">
        <v>38318.0</v>
      </c>
      <c r="E347" s="9" t="s">
        <v>88</v>
      </c>
      <c r="F347" s="12">
        <v>25.49</v>
      </c>
      <c r="G347" s="12">
        <f t="shared" si="17"/>
        <v>29.3198725</v>
      </c>
      <c r="H347" s="8"/>
    </row>
    <row r="348" ht="12.75" customHeight="1">
      <c r="A348" s="13">
        <v>333.0</v>
      </c>
      <c r="B348" s="14" t="s">
        <v>436</v>
      </c>
      <c r="C348" s="15"/>
      <c r="D348" s="11">
        <v>38318.0</v>
      </c>
      <c r="E348" s="9" t="s">
        <v>88</v>
      </c>
      <c r="F348" s="12">
        <v>23.99</v>
      </c>
      <c r="G348" s="12">
        <f t="shared" si="17"/>
        <v>27.5944975</v>
      </c>
      <c r="H348" s="8" t="s">
        <v>420</v>
      </c>
    </row>
    <row r="349" ht="12.75" customHeight="1">
      <c r="A349" s="8">
        <v>334.0</v>
      </c>
      <c r="B349" s="9" t="s">
        <v>437</v>
      </c>
      <c r="C349" s="10"/>
      <c r="D349" s="11">
        <v>38327.0</v>
      </c>
      <c r="E349" s="9" t="s">
        <v>83</v>
      </c>
      <c r="F349" s="12">
        <v>9.99</v>
      </c>
      <c r="G349" s="12">
        <f t="shared" si="17"/>
        <v>11.4909975</v>
      </c>
      <c r="H349" s="8"/>
    </row>
    <row r="350" ht="12.75" customHeight="1">
      <c r="A350" s="8">
        <v>335.0</v>
      </c>
      <c r="B350" s="9" t="s">
        <v>438</v>
      </c>
      <c r="C350" s="10"/>
      <c r="D350" s="11">
        <v>38327.0</v>
      </c>
      <c r="E350" s="9" t="s">
        <v>88</v>
      </c>
      <c r="F350" s="12">
        <v>25.79</v>
      </c>
      <c r="G350" s="12">
        <f t="shared" si="17"/>
        <v>29.6649475</v>
      </c>
      <c r="H350" s="8"/>
    </row>
    <row r="351" ht="12.75" customHeight="1">
      <c r="A351" s="8">
        <v>336.0</v>
      </c>
      <c r="B351" s="9" t="s">
        <v>439</v>
      </c>
      <c r="C351" s="10"/>
      <c r="D351" s="11">
        <v>38329.0</v>
      </c>
      <c r="E351" s="9" t="s">
        <v>80</v>
      </c>
      <c r="F351" s="12">
        <v>25.79</v>
      </c>
      <c r="G351" s="12">
        <f t="shared" si="17"/>
        <v>29.6649475</v>
      </c>
      <c r="H351" s="8"/>
    </row>
    <row r="352" ht="12.75" customHeight="1">
      <c r="A352" s="8">
        <v>337.0</v>
      </c>
      <c r="B352" s="9" t="s">
        <v>440</v>
      </c>
      <c r="C352" s="10"/>
      <c r="D352" s="11">
        <v>38341.0</v>
      </c>
      <c r="E352" s="9" t="s">
        <v>80</v>
      </c>
      <c r="F352" s="12">
        <v>25.29</v>
      </c>
      <c r="G352" s="12">
        <f t="shared" si="17"/>
        <v>29.0898225</v>
      </c>
      <c r="H352" s="8"/>
    </row>
    <row r="353" ht="12.75" customHeight="1">
      <c r="A353" s="8">
        <v>338.0</v>
      </c>
      <c r="B353" s="9" t="s">
        <v>441</v>
      </c>
      <c r="C353" s="10"/>
      <c r="D353" s="11">
        <v>38341.0</v>
      </c>
      <c r="E353" s="9" t="s">
        <v>80</v>
      </c>
      <c r="F353" s="12">
        <v>25.79</v>
      </c>
      <c r="G353" s="12">
        <f t="shared" si="17"/>
        <v>29.6649475</v>
      </c>
      <c r="H353" s="8"/>
    </row>
    <row r="354" ht="12.75" customHeight="1">
      <c r="A354" s="8">
        <v>339.0</v>
      </c>
      <c r="B354" s="9" t="s">
        <v>442</v>
      </c>
      <c r="C354" s="10"/>
      <c r="D354" s="11">
        <v>38343.0</v>
      </c>
      <c r="E354" s="9" t="s">
        <v>9</v>
      </c>
      <c r="F354" s="12">
        <v>47.99</v>
      </c>
      <c r="G354" s="12">
        <f t="shared" si="17"/>
        <v>55.2004975</v>
      </c>
      <c r="H354" s="8"/>
    </row>
    <row r="355" ht="12.75" customHeight="1">
      <c r="A355" s="8">
        <v>340.0</v>
      </c>
      <c r="B355" s="9" t="s">
        <v>443</v>
      </c>
      <c r="C355" s="10"/>
      <c r="D355" s="11">
        <v>38355.0</v>
      </c>
      <c r="E355" s="9" t="s">
        <v>444</v>
      </c>
      <c r="F355" s="12">
        <v>23.0</v>
      </c>
      <c r="G355" s="12">
        <f t="shared" si="17"/>
        <v>26.45575</v>
      </c>
      <c r="H355" s="8" t="s">
        <v>445</v>
      </c>
    </row>
    <row r="356" ht="12.75" customHeight="1">
      <c r="A356" s="8">
        <v>341.0</v>
      </c>
      <c r="B356" s="9" t="s">
        <v>446</v>
      </c>
      <c r="C356" s="10"/>
      <c r="D356" s="11">
        <v>38365.0</v>
      </c>
      <c r="E356" s="9" t="s">
        <v>447</v>
      </c>
      <c r="F356" s="12">
        <v>9.99</v>
      </c>
      <c r="G356" s="12">
        <f t="shared" si="17"/>
        <v>11.4909975</v>
      </c>
      <c r="H356" s="8"/>
    </row>
    <row r="357" ht="12.75" customHeight="1">
      <c r="A357" s="20">
        <v>342.0</v>
      </c>
      <c r="B357" s="21" t="s">
        <v>448</v>
      </c>
      <c r="C357" s="22"/>
      <c r="D357" s="11">
        <v>38365.0</v>
      </c>
      <c r="E357" s="9" t="s">
        <v>447</v>
      </c>
      <c r="F357" s="12">
        <v>10.99</v>
      </c>
      <c r="G357" s="12">
        <f t="shared" si="17"/>
        <v>12.6412475</v>
      </c>
      <c r="H357" s="8"/>
    </row>
    <row r="358" ht="12.75" customHeight="1">
      <c r="A358" s="8">
        <v>343.0</v>
      </c>
      <c r="B358" s="9" t="s">
        <v>449</v>
      </c>
      <c r="C358" s="10"/>
      <c r="D358" s="11">
        <v>38373.0</v>
      </c>
      <c r="E358" s="9" t="s">
        <v>80</v>
      </c>
      <c r="F358" s="12">
        <v>25.89</v>
      </c>
      <c r="G358" s="12">
        <f t="shared" si="17"/>
        <v>29.7799725</v>
      </c>
      <c r="H358" s="8"/>
    </row>
    <row r="359" ht="12.75" customHeight="1">
      <c r="A359" s="8">
        <v>344.0</v>
      </c>
      <c r="B359" s="9" t="s">
        <v>450</v>
      </c>
      <c r="C359" s="10"/>
      <c r="D359" s="11">
        <v>38384.0</v>
      </c>
      <c r="E359" s="9" t="s">
        <v>88</v>
      </c>
      <c r="F359" s="12">
        <v>23.99</v>
      </c>
      <c r="G359" s="12">
        <f t="shared" si="17"/>
        <v>27.5944975</v>
      </c>
      <c r="H359" s="8"/>
    </row>
    <row r="360" ht="12.75" customHeight="1">
      <c r="A360" s="8">
        <v>345.0</v>
      </c>
      <c r="B360" s="9" t="s">
        <v>451</v>
      </c>
      <c r="C360" s="10"/>
      <c r="D360" s="11">
        <v>38384.0</v>
      </c>
      <c r="E360" s="9" t="s">
        <v>88</v>
      </c>
      <c r="F360" s="12">
        <v>15.99</v>
      </c>
      <c r="G360" s="12">
        <f t="shared" si="17"/>
        <v>18.3924975</v>
      </c>
      <c r="H360" s="8"/>
    </row>
    <row r="361" ht="12.75" customHeight="1">
      <c r="A361" s="8">
        <v>346.0</v>
      </c>
      <c r="B361" s="9" t="s">
        <v>452</v>
      </c>
      <c r="C361" s="10"/>
      <c r="D361" s="11">
        <v>38397.0</v>
      </c>
      <c r="E361" s="9" t="s">
        <v>88</v>
      </c>
      <c r="F361" s="12">
        <v>24.99</v>
      </c>
      <c r="G361" s="12">
        <f t="shared" si="17"/>
        <v>28.7447475</v>
      </c>
      <c r="H361" s="8" t="s">
        <v>453</v>
      </c>
    </row>
    <row r="362" ht="12.75" customHeight="1">
      <c r="A362" s="8">
        <v>347.0</v>
      </c>
      <c r="B362" s="9" t="s">
        <v>454</v>
      </c>
      <c r="C362" s="10"/>
      <c r="D362" s="11">
        <v>38397.0</v>
      </c>
      <c r="E362" s="9" t="s">
        <v>88</v>
      </c>
      <c r="F362" s="12">
        <v>12.99</v>
      </c>
      <c r="G362" s="12">
        <f t="shared" si="17"/>
        <v>14.9417475</v>
      </c>
      <c r="H362" s="8"/>
    </row>
    <row r="363" ht="12.75" customHeight="1">
      <c r="A363" s="8">
        <v>348.0</v>
      </c>
      <c r="B363" s="9" t="s">
        <v>455</v>
      </c>
      <c r="C363" s="10"/>
      <c r="D363" s="11">
        <v>38408.0</v>
      </c>
      <c r="E363" s="9" t="s">
        <v>456</v>
      </c>
      <c r="F363" s="12">
        <v>19.83</v>
      </c>
      <c r="G363" s="12">
        <f t="shared" si="17"/>
        <v>22.8094575</v>
      </c>
      <c r="H363" s="8" t="s">
        <v>457</v>
      </c>
    </row>
    <row r="364" ht="12.0" customHeight="1">
      <c r="A364" s="8">
        <v>349.0</v>
      </c>
      <c r="B364" s="9" t="s">
        <v>458</v>
      </c>
      <c r="C364" s="10"/>
      <c r="D364" s="11">
        <v>38432.0</v>
      </c>
      <c r="E364" s="9" t="s">
        <v>88</v>
      </c>
      <c r="F364" s="12">
        <v>24.49</v>
      </c>
      <c r="G364" s="12">
        <f t="shared" si="17"/>
        <v>28.1696225</v>
      </c>
      <c r="H364" s="8" t="s">
        <v>459</v>
      </c>
    </row>
    <row r="365" ht="12.0" customHeight="1">
      <c r="A365" s="20">
        <v>350.0</v>
      </c>
      <c r="B365" s="21" t="s">
        <v>460</v>
      </c>
      <c r="C365" s="22"/>
      <c r="D365" s="11">
        <v>38451.0</v>
      </c>
      <c r="E365" s="9" t="s">
        <v>80</v>
      </c>
      <c r="F365" s="12">
        <v>22.99</v>
      </c>
      <c r="G365" s="12">
        <f t="shared" si="17"/>
        <v>26.4442475</v>
      </c>
      <c r="H365" s="8"/>
    </row>
    <row r="366" ht="12.0" customHeight="1">
      <c r="A366" s="8">
        <v>351.0</v>
      </c>
      <c r="B366" s="9" t="s">
        <v>461</v>
      </c>
      <c r="C366" s="10"/>
      <c r="D366" s="11">
        <v>38457.0</v>
      </c>
      <c r="E366" s="9" t="s">
        <v>120</v>
      </c>
      <c r="F366" s="12">
        <v>23.79</v>
      </c>
      <c r="G366" s="12">
        <f t="shared" si="17"/>
        <v>27.3644475</v>
      </c>
      <c r="H366" s="8" t="s">
        <v>462</v>
      </c>
    </row>
    <row r="367" ht="12.0" customHeight="1">
      <c r="A367" s="8">
        <v>352.0</v>
      </c>
      <c r="B367" s="9" t="s">
        <v>463</v>
      </c>
      <c r="C367" s="10"/>
      <c r="D367" s="11">
        <v>38457.0</v>
      </c>
      <c r="E367" s="9" t="s">
        <v>80</v>
      </c>
      <c r="F367" s="12">
        <v>13.99</v>
      </c>
      <c r="G367" s="12">
        <f t="shared" si="17"/>
        <v>16.0919975</v>
      </c>
      <c r="H367" s="8" t="s">
        <v>464</v>
      </c>
    </row>
    <row r="368" ht="12.0" customHeight="1">
      <c r="A368" s="8">
        <v>353.0</v>
      </c>
      <c r="B368" s="9" t="s">
        <v>465</v>
      </c>
      <c r="C368" s="10"/>
      <c r="D368" s="11">
        <v>38470.0</v>
      </c>
      <c r="E368" s="9" t="s">
        <v>80</v>
      </c>
      <c r="F368" s="12">
        <v>25.49</v>
      </c>
      <c r="G368" s="12">
        <f t="shared" si="17"/>
        <v>29.3198725</v>
      </c>
      <c r="H368" s="8"/>
    </row>
    <row r="369" ht="12.0" customHeight="1">
      <c r="A369" s="8">
        <v>354.0</v>
      </c>
      <c r="B369" s="9" t="s">
        <v>466</v>
      </c>
      <c r="C369" s="10"/>
      <c r="D369" s="11">
        <v>38470.0</v>
      </c>
      <c r="E369" s="9" t="s">
        <v>88</v>
      </c>
      <c r="F369" s="12">
        <f>23.79-3</f>
        <v>20.79</v>
      </c>
      <c r="G369" s="12">
        <f t="shared" si="17"/>
        <v>23.9136975</v>
      </c>
      <c r="H369" s="8"/>
    </row>
    <row r="370" ht="12.0" customHeight="1">
      <c r="A370" s="8">
        <v>355.0</v>
      </c>
      <c r="B370" s="9" t="s">
        <v>467</v>
      </c>
      <c r="C370" s="10"/>
      <c r="D370" s="11">
        <v>38470.0</v>
      </c>
      <c r="E370" s="9" t="s">
        <v>88</v>
      </c>
      <c r="F370" s="12">
        <f t="shared" ref="F370:F371" si="18">16.99/2</f>
        <v>8.495</v>
      </c>
      <c r="G370" s="12">
        <f t="shared" si="17"/>
        <v>9.77137375</v>
      </c>
      <c r="H370" s="8"/>
    </row>
    <row r="371" ht="12.0" customHeight="1">
      <c r="A371" s="8">
        <v>356.0</v>
      </c>
      <c r="B371" s="9" t="s">
        <v>468</v>
      </c>
      <c r="C371" s="10"/>
      <c r="D371" s="11">
        <v>38470.0</v>
      </c>
      <c r="E371" s="9" t="s">
        <v>88</v>
      </c>
      <c r="F371" s="12">
        <f t="shared" si="18"/>
        <v>8.495</v>
      </c>
      <c r="G371" s="12">
        <f t="shared" si="17"/>
        <v>9.77137375</v>
      </c>
      <c r="H371" s="8"/>
    </row>
    <row r="372" ht="12.0" customHeight="1">
      <c r="A372" s="8">
        <v>357.0</v>
      </c>
      <c r="B372" s="9" t="s">
        <v>469</v>
      </c>
      <c r="C372" s="10"/>
      <c r="D372" s="11">
        <v>38497.0</v>
      </c>
      <c r="E372" s="9" t="s">
        <v>88</v>
      </c>
      <c r="F372" s="12">
        <v>24.49</v>
      </c>
      <c r="G372" s="12">
        <f t="shared" si="17"/>
        <v>28.1696225</v>
      </c>
      <c r="H372" s="8"/>
    </row>
    <row r="373" ht="12.0" customHeight="1">
      <c r="A373" s="8">
        <v>358.0</v>
      </c>
      <c r="B373" s="9" t="s">
        <v>470</v>
      </c>
      <c r="C373" s="10"/>
      <c r="D373" s="11">
        <v>38521.0</v>
      </c>
      <c r="E373" s="9" t="s">
        <v>83</v>
      </c>
      <c r="F373" s="12">
        <v>9.99</v>
      </c>
      <c r="G373" s="12">
        <f t="shared" si="17"/>
        <v>11.4909975</v>
      </c>
      <c r="H373" s="8"/>
    </row>
    <row r="374" ht="12.0" customHeight="1">
      <c r="A374" s="8">
        <v>359.0</v>
      </c>
      <c r="B374" s="9" t="s">
        <v>471</v>
      </c>
      <c r="C374" s="10"/>
      <c r="D374" s="11">
        <v>38521.0</v>
      </c>
      <c r="E374" s="9" t="s">
        <v>83</v>
      </c>
      <c r="F374" s="12">
        <v>9.99</v>
      </c>
      <c r="G374" s="12">
        <f t="shared" si="17"/>
        <v>11.4909975</v>
      </c>
      <c r="H374" s="8"/>
    </row>
    <row r="375" ht="12.0" customHeight="1">
      <c r="A375" s="8">
        <v>360.0</v>
      </c>
      <c r="B375" s="9" t="s">
        <v>472</v>
      </c>
      <c r="C375" s="10"/>
      <c r="D375" s="11">
        <v>38521.0</v>
      </c>
      <c r="E375" s="9" t="s">
        <v>83</v>
      </c>
      <c r="F375" s="12">
        <v>15.99</v>
      </c>
      <c r="G375" s="12">
        <f t="shared" si="17"/>
        <v>18.3924975</v>
      </c>
      <c r="H375" s="8"/>
    </row>
    <row r="376" ht="12.0" customHeight="1">
      <c r="A376" s="8">
        <v>361.0</v>
      </c>
      <c r="B376" s="9" t="s">
        <v>473</v>
      </c>
      <c r="C376" s="10"/>
      <c r="D376" s="11">
        <v>38521.0</v>
      </c>
      <c r="E376" s="9" t="s">
        <v>83</v>
      </c>
      <c r="F376" s="12">
        <v>9.99</v>
      </c>
      <c r="G376" s="12">
        <f t="shared" si="17"/>
        <v>11.4909975</v>
      </c>
      <c r="H376" s="8"/>
    </row>
    <row r="377" ht="12.0" customHeight="1">
      <c r="A377" s="8">
        <v>362.0</v>
      </c>
      <c r="B377" s="9" t="s">
        <v>474</v>
      </c>
      <c r="C377" s="10"/>
      <c r="D377" s="11">
        <v>38521.0</v>
      </c>
      <c r="E377" s="9" t="s">
        <v>83</v>
      </c>
      <c r="F377" s="12">
        <v>9.99</v>
      </c>
      <c r="G377" s="12">
        <f t="shared" si="17"/>
        <v>11.4909975</v>
      </c>
      <c r="H377" s="8"/>
    </row>
    <row r="378" ht="12.0" customHeight="1">
      <c r="A378" s="20">
        <v>363.0</v>
      </c>
      <c r="B378" s="21" t="s">
        <v>475</v>
      </c>
      <c r="C378" s="22"/>
      <c r="D378" s="11">
        <v>38557.0</v>
      </c>
      <c r="E378" s="9" t="s">
        <v>88</v>
      </c>
      <c r="F378" s="12">
        <v>24.29</v>
      </c>
      <c r="G378" s="12">
        <f t="shared" si="17"/>
        <v>27.9395725</v>
      </c>
      <c r="H378" s="8" t="s">
        <v>476</v>
      </c>
    </row>
    <row r="379" ht="12.0" customHeight="1">
      <c r="A379" s="26" t="s">
        <v>477</v>
      </c>
      <c r="B379" s="27" t="s">
        <v>478</v>
      </c>
      <c r="C379" s="28"/>
      <c r="D379" s="11">
        <v>38579.0</v>
      </c>
      <c r="E379" s="9" t="s">
        <v>88</v>
      </c>
      <c r="F379" s="12">
        <v>24.99</v>
      </c>
      <c r="G379" s="12">
        <f t="shared" si="17"/>
        <v>28.7447475</v>
      </c>
      <c r="H379" s="8"/>
    </row>
    <row r="380" ht="12.0" customHeight="1">
      <c r="A380" s="20">
        <v>364.0</v>
      </c>
      <c r="B380" s="21" t="s">
        <v>479</v>
      </c>
      <c r="C380" s="22"/>
      <c r="D380" s="11"/>
      <c r="E380" s="9"/>
      <c r="F380" s="12"/>
      <c r="G380" s="12"/>
      <c r="H380" s="8"/>
    </row>
    <row r="381" ht="12.0" customHeight="1">
      <c r="A381" s="20">
        <v>365.0</v>
      </c>
      <c r="B381" s="21" t="s">
        <v>480</v>
      </c>
      <c r="C381" s="22"/>
      <c r="D381" s="11"/>
      <c r="E381" s="9"/>
      <c r="F381" s="12"/>
      <c r="G381" s="12"/>
      <c r="H381" s="8"/>
    </row>
    <row r="382" ht="12.0" customHeight="1">
      <c r="A382" s="8">
        <v>366.0</v>
      </c>
      <c r="B382" s="9" t="s">
        <v>481</v>
      </c>
      <c r="C382" s="10"/>
      <c r="D382" s="11">
        <v>38579.0</v>
      </c>
      <c r="E382" s="9" t="s">
        <v>88</v>
      </c>
      <c r="F382" s="12">
        <v>16.99</v>
      </c>
      <c r="G382" s="12">
        <f t="shared" ref="G382:G390" si="19">F382*1.07*1.075</f>
        <v>19.5427475</v>
      </c>
      <c r="H382" s="8"/>
    </row>
    <row r="383" ht="12.0" customHeight="1">
      <c r="A383" s="8">
        <v>367.0</v>
      </c>
      <c r="B383" s="9" t="s">
        <v>482</v>
      </c>
      <c r="C383" s="10"/>
      <c r="D383" s="11">
        <v>38579.0</v>
      </c>
      <c r="E383" s="9" t="s">
        <v>88</v>
      </c>
      <c r="F383" s="12">
        <v>8.99</v>
      </c>
      <c r="G383" s="12">
        <f t="shared" si="19"/>
        <v>10.3407475</v>
      </c>
      <c r="H383" s="8"/>
    </row>
    <row r="384" ht="12.0" customHeight="1">
      <c r="A384" s="20">
        <v>368.0</v>
      </c>
      <c r="B384" s="21" t="s">
        <v>483</v>
      </c>
      <c r="C384" s="22"/>
      <c r="D384" s="11">
        <v>38579.0</v>
      </c>
      <c r="E384" s="9" t="s">
        <v>9</v>
      </c>
      <c r="F384" s="12">
        <v>20.98</v>
      </c>
      <c r="G384" s="12">
        <f t="shared" si="19"/>
        <v>24.132245</v>
      </c>
      <c r="H384" s="8"/>
    </row>
    <row r="385" ht="12.0" customHeight="1">
      <c r="A385" s="8">
        <v>369.0</v>
      </c>
      <c r="B385" s="9" t="s">
        <v>484</v>
      </c>
      <c r="C385" s="10"/>
      <c r="D385" s="11">
        <v>38579.0</v>
      </c>
      <c r="E385" s="9" t="s">
        <v>9</v>
      </c>
      <c r="F385" s="12">
        <v>21.99</v>
      </c>
      <c r="G385" s="12">
        <f t="shared" si="19"/>
        <v>25.2939975</v>
      </c>
      <c r="H385" s="8"/>
    </row>
    <row r="386" ht="12.0" customHeight="1">
      <c r="A386" s="20">
        <v>370.0</v>
      </c>
      <c r="B386" s="21" t="s">
        <v>485</v>
      </c>
      <c r="C386" s="22"/>
      <c r="D386" s="11">
        <v>38579.0</v>
      </c>
      <c r="E386" s="9" t="s">
        <v>9</v>
      </c>
      <c r="F386" s="12">
        <v>19.98</v>
      </c>
      <c r="G386" s="12">
        <f t="shared" si="19"/>
        <v>22.981995</v>
      </c>
      <c r="H386" s="8"/>
    </row>
    <row r="387" ht="12.0" customHeight="1">
      <c r="A387" s="13">
        <v>371.0</v>
      </c>
      <c r="B387" s="14" t="s">
        <v>486</v>
      </c>
      <c r="C387" s="15"/>
      <c r="D387" s="11">
        <v>38579.0</v>
      </c>
      <c r="E387" s="9" t="s">
        <v>9</v>
      </c>
      <c r="F387" s="12">
        <v>22.98</v>
      </c>
      <c r="G387" s="12">
        <f t="shared" si="19"/>
        <v>26.432745</v>
      </c>
      <c r="H387" s="8"/>
    </row>
    <row r="388" ht="12.0" customHeight="1">
      <c r="A388" s="20">
        <v>372.0</v>
      </c>
      <c r="B388" s="21" t="s">
        <v>487</v>
      </c>
      <c r="C388" s="22"/>
      <c r="D388" s="11">
        <v>38579.0</v>
      </c>
      <c r="E388" s="9" t="s">
        <v>9</v>
      </c>
      <c r="F388" s="12">
        <v>28.99</v>
      </c>
      <c r="G388" s="12">
        <f t="shared" si="19"/>
        <v>33.3457475</v>
      </c>
      <c r="H388" s="8"/>
    </row>
    <row r="389" ht="12.0" customHeight="1">
      <c r="A389" s="20">
        <v>373.0</v>
      </c>
      <c r="B389" s="21" t="s">
        <v>488</v>
      </c>
      <c r="C389" s="22"/>
      <c r="D389" s="11">
        <v>38579.0</v>
      </c>
      <c r="E389" s="9" t="s">
        <v>9</v>
      </c>
      <c r="F389" s="12">
        <v>19.98</v>
      </c>
      <c r="G389" s="12">
        <f t="shared" si="19"/>
        <v>22.981995</v>
      </c>
      <c r="H389" s="8"/>
    </row>
    <row r="390" ht="12.0" customHeight="1">
      <c r="A390" s="26" t="s">
        <v>489</v>
      </c>
      <c r="B390" s="27" t="s">
        <v>490</v>
      </c>
      <c r="C390" s="28"/>
      <c r="D390" s="11">
        <v>38579.0</v>
      </c>
      <c r="E390" s="9" t="s">
        <v>9</v>
      </c>
      <c r="F390" s="12">
        <v>26.99</v>
      </c>
      <c r="G390" s="12">
        <f t="shared" si="19"/>
        <v>31.0452475</v>
      </c>
      <c r="H390" s="8"/>
    </row>
    <row r="391" ht="12.0" customHeight="1">
      <c r="A391" s="20">
        <v>374.0</v>
      </c>
      <c r="B391" s="21" t="s">
        <v>491</v>
      </c>
      <c r="C391" s="22"/>
      <c r="D391" s="11"/>
      <c r="E391" s="9"/>
      <c r="F391" s="12"/>
      <c r="G391" s="12"/>
      <c r="H391" s="8"/>
    </row>
    <row r="392" ht="12.0" customHeight="1">
      <c r="A392" s="20">
        <v>375.0</v>
      </c>
      <c r="B392" s="21" t="s">
        <v>492</v>
      </c>
      <c r="C392" s="22"/>
      <c r="D392" s="11"/>
      <c r="E392" s="9"/>
      <c r="F392" s="12"/>
      <c r="G392" s="12"/>
      <c r="H392" s="8"/>
    </row>
    <row r="393" ht="12.0" customHeight="1">
      <c r="A393" s="20">
        <v>376.0</v>
      </c>
      <c r="B393" s="21" t="s">
        <v>493</v>
      </c>
      <c r="C393" s="22"/>
      <c r="D393" s="11">
        <v>38579.0</v>
      </c>
      <c r="E393" s="9" t="s">
        <v>9</v>
      </c>
      <c r="F393" s="12">
        <v>8.99</v>
      </c>
      <c r="G393" s="12">
        <f t="shared" ref="G393:G402" si="20">F393*1.07*1.075</f>
        <v>10.3407475</v>
      </c>
      <c r="H393" s="8"/>
    </row>
    <row r="394" ht="12.0" customHeight="1">
      <c r="A394" s="8">
        <v>377.0</v>
      </c>
      <c r="B394" s="9" t="s">
        <v>494</v>
      </c>
      <c r="C394" s="10"/>
      <c r="D394" s="11">
        <v>38579.0</v>
      </c>
      <c r="E394" s="9" t="s">
        <v>9</v>
      </c>
      <c r="F394" s="12">
        <v>19.99</v>
      </c>
      <c r="G394" s="12">
        <f t="shared" si="20"/>
        <v>22.9934975</v>
      </c>
      <c r="H394" s="8"/>
    </row>
    <row r="395" ht="12.0" customHeight="1">
      <c r="A395" s="8">
        <v>378.0</v>
      </c>
      <c r="B395" s="9" t="s">
        <v>495</v>
      </c>
      <c r="C395" s="10"/>
      <c r="D395" s="11">
        <v>38579.0</v>
      </c>
      <c r="E395" s="9" t="s">
        <v>9</v>
      </c>
      <c r="F395" s="12">
        <v>22.98</v>
      </c>
      <c r="G395" s="12">
        <f t="shared" si="20"/>
        <v>26.432745</v>
      </c>
      <c r="H395" s="8"/>
    </row>
    <row r="396" ht="12.0" customHeight="1">
      <c r="A396" s="8">
        <v>379.0</v>
      </c>
      <c r="B396" s="9" t="s">
        <v>496</v>
      </c>
      <c r="C396" s="10"/>
      <c r="D396" s="11">
        <v>38579.0</v>
      </c>
      <c r="E396" s="9" t="s">
        <v>497</v>
      </c>
      <c r="F396" s="12">
        <v>13.99</v>
      </c>
      <c r="G396" s="12">
        <f t="shared" si="20"/>
        <v>16.0919975</v>
      </c>
      <c r="H396" s="8"/>
    </row>
    <row r="397" ht="12.0" customHeight="1">
      <c r="A397" s="8">
        <v>380.0</v>
      </c>
      <c r="B397" s="9" t="s">
        <v>498</v>
      </c>
      <c r="C397" s="10"/>
      <c r="D397" s="11">
        <v>38579.0</v>
      </c>
      <c r="E397" s="9" t="s">
        <v>497</v>
      </c>
      <c r="F397" s="12">
        <v>9.99</v>
      </c>
      <c r="G397" s="12">
        <f t="shared" si="20"/>
        <v>11.4909975</v>
      </c>
      <c r="H397" s="8"/>
    </row>
    <row r="398" ht="12.0" customHeight="1">
      <c r="A398" s="8">
        <v>381.0</v>
      </c>
      <c r="B398" s="9" t="s">
        <v>499</v>
      </c>
      <c r="C398" s="10"/>
      <c r="D398" s="11">
        <v>38579.0</v>
      </c>
      <c r="E398" s="9" t="s">
        <v>83</v>
      </c>
      <c r="F398" s="12">
        <v>10.0</v>
      </c>
      <c r="G398" s="12">
        <f t="shared" si="20"/>
        <v>11.5025</v>
      </c>
      <c r="H398" s="8"/>
    </row>
    <row r="399" ht="12.0" customHeight="1">
      <c r="A399" s="8">
        <v>382.0</v>
      </c>
      <c r="B399" s="9" t="s">
        <v>500</v>
      </c>
      <c r="C399" s="10"/>
      <c r="D399" s="11">
        <v>38579.0</v>
      </c>
      <c r="E399" s="9" t="s">
        <v>83</v>
      </c>
      <c r="F399" s="12">
        <v>10.0</v>
      </c>
      <c r="G399" s="12">
        <f t="shared" si="20"/>
        <v>11.5025</v>
      </c>
      <c r="H399" s="8"/>
    </row>
    <row r="400" ht="12.0" customHeight="1">
      <c r="A400" s="8">
        <v>383.0</v>
      </c>
      <c r="B400" s="9" t="s">
        <v>501</v>
      </c>
      <c r="C400" s="10"/>
      <c r="D400" s="11">
        <v>38580.0</v>
      </c>
      <c r="E400" s="9" t="s">
        <v>88</v>
      </c>
      <c r="F400" s="12">
        <v>24.49</v>
      </c>
      <c r="G400" s="12">
        <f t="shared" si="20"/>
        <v>28.1696225</v>
      </c>
      <c r="H400" s="8"/>
    </row>
    <row r="401" ht="12.0" customHeight="1">
      <c r="A401" s="8">
        <v>384.0</v>
      </c>
      <c r="B401" s="9" t="s">
        <v>502</v>
      </c>
      <c r="C401" s="10"/>
      <c r="D401" s="11">
        <v>38580.0</v>
      </c>
      <c r="E401" s="9" t="s">
        <v>83</v>
      </c>
      <c r="F401" s="12">
        <v>19.99</v>
      </c>
      <c r="G401" s="12">
        <f t="shared" si="20"/>
        <v>22.9934975</v>
      </c>
      <c r="H401" s="8"/>
    </row>
    <row r="402" ht="12.0" customHeight="1">
      <c r="A402" s="17" t="s">
        <v>503</v>
      </c>
      <c r="B402" s="18" t="s">
        <v>504</v>
      </c>
      <c r="C402" s="19"/>
      <c r="D402" s="11">
        <v>38580.0</v>
      </c>
      <c r="E402" s="9" t="s">
        <v>83</v>
      </c>
      <c r="F402" s="12">
        <v>17.99</v>
      </c>
      <c r="G402" s="12">
        <f t="shared" si="20"/>
        <v>20.6929975</v>
      </c>
      <c r="H402" s="8"/>
    </row>
    <row r="403" ht="12.0" customHeight="1">
      <c r="A403" s="8">
        <v>385.0</v>
      </c>
      <c r="B403" s="9" t="s">
        <v>505</v>
      </c>
      <c r="C403" s="10"/>
      <c r="D403" s="11"/>
      <c r="E403" s="9"/>
      <c r="F403" s="12"/>
      <c r="G403" s="12"/>
      <c r="H403" s="8"/>
    </row>
    <row r="404" ht="12.0" customHeight="1">
      <c r="A404" s="8">
        <v>386.0</v>
      </c>
      <c r="B404" s="9" t="s">
        <v>506</v>
      </c>
      <c r="C404" s="10"/>
      <c r="D404" s="11"/>
      <c r="E404" s="9"/>
      <c r="F404" s="12"/>
      <c r="G404" s="12"/>
      <c r="H404" s="8"/>
    </row>
    <row r="405" ht="12.0" customHeight="1">
      <c r="A405" s="8">
        <v>387.0</v>
      </c>
      <c r="B405" s="9" t="s">
        <v>507</v>
      </c>
      <c r="C405" s="10"/>
      <c r="D405" s="11">
        <v>38580.0</v>
      </c>
      <c r="E405" s="9" t="s">
        <v>9</v>
      </c>
      <c r="F405" s="12">
        <v>27.99</v>
      </c>
      <c r="G405" s="12">
        <f t="shared" ref="G405:G419" si="21">F405*1.07*1.075</f>
        <v>32.1954975</v>
      </c>
      <c r="H405" s="8"/>
    </row>
    <row r="406" ht="12.0" customHeight="1">
      <c r="A406" s="8">
        <v>388.0</v>
      </c>
      <c r="B406" s="9" t="s">
        <v>508</v>
      </c>
      <c r="C406" s="10"/>
      <c r="D406" s="11">
        <v>38580.0</v>
      </c>
      <c r="E406" s="9" t="s">
        <v>9</v>
      </c>
      <c r="F406" s="12">
        <v>23.98</v>
      </c>
      <c r="G406" s="12">
        <f t="shared" si="21"/>
        <v>27.582995</v>
      </c>
      <c r="H406" s="8"/>
    </row>
    <row r="407" ht="12.0" customHeight="1">
      <c r="A407" s="8">
        <v>389.0</v>
      </c>
      <c r="B407" s="9" t="s">
        <v>509</v>
      </c>
      <c r="C407" s="10"/>
      <c r="D407" s="11">
        <v>38580.0</v>
      </c>
      <c r="E407" s="9" t="s">
        <v>9</v>
      </c>
      <c r="F407" s="12">
        <v>9.98</v>
      </c>
      <c r="G407" s="12">
        <f t="shared" si="21"/>
        <v>11.479495</v>
      </c>
      <c r="H407" s="8"/>
    </row>
    <row r="408" ht="12.0" customHeight="1">
      <c r="A408" s="8">
        <v>390.0</v>
      </c>
      <c r="B408" s="9" t="s">
        <v>510</v>
      </c>
      <c r="C408" s="10"/>
      <c r="D408" s="11">
        <v>38580.0</v>
      </c>
      <c r="E408" s="9" t="s">
        <v>9</v>
      </c>
      <c r="F408" s="12">
        <v>38.98</v>
      </c>
      <c r="G408" s="12">
        <f t="shared" si="21"/>
        <v>44.836745</v>
      </c>
      <c r="H408" s="8"/>
    </row>
    <row r="409" ht="12.0" customHeight="1">
      <c r="A409" s="8">
        <v>391.0</v>
      </c>
      <c r="B409" s="9" t="s">
        <v>511</v>
      </c>
      <c r="C409" s="10"/>
      <c r="D409" s="11">
        <v>38612.0</v>
      </c>
      <c r="E409" s="9" t="s">
        <v>88</v>
      </c>
      <c r="F409" s="12">
        <v>25.29</v>
      </c>
      <c r="G409" s="12">
        <f t="shared" si="21"/>
        <v>29.0898225</v>
      </c>
      <c r="H409" s="8"/>
    </row>
    <row r="410" ht="12.0" customHeight="1">
      <c r="A410" s="8">
        <v>392.0</v>
      </c>
      <c r="B410" s="9" t="s">
        <v>512</v>
      </c>
      <c r="C410" s="10"/>
      <c r="D410" s="11">
        <v>38622.0</v>
      </c>
      <c r="E410" s="9" t="s">
        <v>88</v>
      </c>
      <c r="F410" s="12">
        <v>25.29</v>
      </c>
      <c r="G410" s="12">
        <f t="shared" si="21"/>
        <v>29.0898225</v>
      </c>
      <c r="H410" s="8"/>
    </row>
    <row r="411" ht="12.0" customHeight="1">
      <c r="A411" s="8">
        <v>393.0</v>
      </c>
      <c r="B411" s="9" t="s">
        <v>513</v>
      </c>
      <c r="C411" s="10"/>
      <c r="D411" s="11">
        <v>38645.0</v>
      </c>
      <c r="E411" s="9" t="s">
        <v>88</v>
      </c>
      <c r="F411" s="12">
        <v>23.99</v>
      </c>
      <c r="G411" s="12">
        <f t="shared" si="21"/>
        <v>27.5944975</v>
      </c>
      <c r="H411" s="8"/>
    </row>
    <row r="412" ht="12.0" customHeight="1">
      <c r="A412" s="8">
        <v>394.0</v>
      </c>
      <c r="B412" s="9" t="s">
        <v>514</v>
      </c>
      <c r="C412" s="10"/>
      <c r="D412" s="11">
        <v>38645.0</v>
      </c>
      <c r="E412" s="9" t="s">
        <v>88</v>
      </c>
      <c r="F412" s="12">
        <v>26.99</v>
      </c>
      <c r="G412" s="12">
        <f t="shared" si="21"/>
        <v>31.0452475</v>
      </c>
      <c r="H412" s="8"/>
    </row>
    <row r="413" ht="12.0" customHeight="1">
      <c r="A413" s="8">
        <v>395.0</v>
      </c>
      <c r="B413" s="9" t="s">
        <v>515</v>
      </c>
      <c r="C413" s="10"/>
      <c r="D413" s="11">
        <v>38645.0</v>
      </c>
      <c r="E413" s="9" t="s">
        <v>88</v>
      </c>
      <c r="F413" s="12">
        <v>25.29</v>
      </c>
      <c r="G413" s="12">
        <f t="shared" si="21"/>
        <v>29.0898225</v>
      </c>
      <c r="H413" s="8"/>
    </row>
    <row r="414" ht="12.0" customHeight="1">
      <c r="A414" s="8">
        <v>396.0</v>
      </c>
      <c r="B414" s="9" t="s">
        <v>516</v>
      </c>
      <c r="C414" s="10"/>
      <c r="D414" s="11">
        <v>38645.0</v>
      </c>
      <c r="E414" s="9" t="s">
        <v>88</v>
      </c>
      <c r="F414" s="12">
        <v>14.99</v>
      </c>
      <c r="G414" s="12">
        <f t="shared" si="21"/>
        <v>17.2422475</v>
      </c>
      <c r="H414" s="8"/>
    </row>
    <row r="415" ht="12.0" customHeight="1">
      <c r="A415" s="8">
        <v>397.0</v>
      </c>
      <c r="B415" s="9" t="s">
        <v>517</v>
      </c>
      <c r="C415" s="10"/>
      <c r="D415" s="11">
        <v>38645.0</v>
      </c>
      <c r="E415" s="9" t="s">
        <v>88</v>
      </c>
      <c r="F415" s="12">
        <v>8.99</v>
      </c>
      <c r="G415" s="12">
        <f t="shared" si="21"/>
        <v>10.3407475</v>
      </c>
      <c r="H415" s="8"/>
    </row>
    <row r="416" ht="12.0" customHeight="1">
      <c r="A416" s="13">
        <v>398.0</v>
      </c>
      <c r="B416" s="14" t="s">
        <v>518</v>
      </c>
      <c r="C416" s="15"/>
      <c r="D416" s="11">
        <v>38645.0</v>
      </c>
      <c r="E416" s="9" t="s">
        <v>88</v>
      </c>
      <c r="F416" s="12">
        <v>23.99</v>
      </c>
      <c r="G416" s="12">
        <f t="shared" si="21"/>
        <v>27.5944975</v>
      </c>
      <c r="H416" s="8"/>
    </row>
    <row r="417" ht="12.0" customHeight="1">
      <c r="A417" s="13">
        <v>399.0</v>
      </c>
      <c r="B417" s="14" t="s">
        <v>519</v>
      </c>
      <c r="C417" s="15"/>
      <c r="D417" s="11">
        <v>38645.0</v>
      </c>
      <c r="E417" s="9" t="s">
        <v>83</v>
      </c>
      <c r="F417" s="12">
        <v>24.99</v>
      </c>
      <c r="G417" s="12">
        <f t="shared" si="21"/>
        <v>28.7447475</v>
      </c>
      <c r="H417" s="8"/>
    </row>
    <row r="418" ht="12.0" customHeight="1">
      <c r="A418" s="8">
        <v>400.0</v>
      </c>
      <c r="B418" s="9" t="s">
        <v>520</v>
      </c>
      <c r="C418" s="10"/>
      <c r="D418" s="11">
        <v>38654.0</v>
      </c>
      <c r="E418" s="9" t="s">
        <v>88</v>
      </c>
      <c r="F418" s="12">
        <v>14.99</v>
      </c>
      <c r="G418" s="12">
        <f t="shared" si="21"/>
        <v>17.2422475</v>
      </c>
      <c r="H418" s="8"/>
    </row>
    <row r="419" ht="12.0" customHeight="1">
      <c r="A419" s="29" t="s">
        <v>521</v>
      </c>
      <c r="B419" s="30" t="s">
        <v>522</v>
      </c>
      <c r="C419" s="31"/>
      <c r="D419" s="11">
        <v>38654.0</v>
      </c>
      <c r="E419" s="9" t="s">
        <v>88</v>
      </c>
      <c r="F419" s="12">
        <v>29.99</v>
      </c>
      <c r="G419" s="12">
        <f t="shared" si="21"/>
        <v>34.4959975</v>
      </c>
      <c r="H419" s="8" t="s">
        <v>523</v>
      </c>
    </row>
    <row r="420" ht="12.0" customHeight="1">
      <c r="A420" s="32">
        <v>401.0</v>
      </c>
      <c r="B420" s="14" t="s">
        <v>132</v>
      </c>
      <c r="C420" s="15"/>
      <c r="D420" s="11"/>
      <c r="E420" s="9"/>
      <c r="F420" s="12"/>
      <c r="G420" s="12"/>
      <c r="H420" s="8"/>
    </row>
    <row r="421" ht="12.0" customHeight="1">
      <c r="A421" s="32"/>
      <c r="B421" s="14" t="s">
        <v>524</v>
      </c>
      <c r="C421" s="15"/>
      <c r="D421" s="11"/>
      <c r="E421" s="9"/>
      <c r="F421" s="12"/>
      <c r="G421" s="12"/>
      <c r="H421" s="8"/>
    </row>
    <row r="422" ht="12.0" customHeight="1">
      <c r="A422" s="32"/>
      <c r="B422" s="14" t="s">
        <v>525</v>
      </c>
      <c r="C422" s="15"/>
      <c r="D422" s="11"/>
      <c r="E422" s="9"/>
      <c r="F422" s="12"/>
      <c r="G422" s="12"/>
      <c r="H422" s="8"/>
    </row>
    <row r="423" ht="12.0" customHeight="1">
      <c r="A423" s="32"/>
      <c r="B423" s="14" t="s">
        <v>526</v>
      </c>
      <c r="C423" s="15"/>
      <c r="D423" s="11"/>
      <c r="E423" s="9"/>
      <c r="F423" s="12"/>
      <c r="G423" s="12"/>
      <c r="H423" s="8"/>
    </row>
    <row r="424" ht="12.0" customHeight="1">
      <c r="A424" s="32">
        <v>402.0</v>
      </c>
      <c r="B424" s="14" t="s">
        <v>133</v>
      </c>
      <c r="C424" s="15"/>
      <c r="D424" s="11"/>
      <c r="E424" s="9"/>
      <c r="F424" s="12"/>
      <c r="G424" s="12"/>
      <c r="H424" s="8"/>
    </row>
    <row r="425" ht="12.0" customHeight="1">
      <c r="A425" s="32"/>
      <c r="B425" s="14" t="s">
        <v>527</v>
      </c>
      <c r="C425" s="15"/>
      <c r="D425" s="11"/>
      <c r="E425" s="9"/>
      <c r="F425" s="12"/>
      <c r="G425" s="12"/>
      <c r="H425" s="8"/>
    </row>
    <row r="426" ht="12.0" customHeight="1">
      <c r="A426" s="32"/>
      <c r="B426" s="14" t="s">
        <v>528</v>
      </c>
      <c r="C426" s="15"/>
      <c r="D426" s="11"/>
      <c r="E426" s="9"/>
      <c r="F426" s="12"/>
      <c r="G426" s="12"/>
      <c r="H426" s="8"/>
    </row>
    <row r="427" ht="12.0" customHeight="1">
      <c r="A427" s="32"/>
      <c r="B427" s="14" t="s">
        <v>529</v>
      </c>
      <c r="C427" s="15"/>
      <c r="D427" s="11"/>
      <c r="E427" s="9"/>
      <c r="F427" s="12"/>
      <c r="G427" s="12"/>
      <c r="H427" s="8"/>
    </row>
    <row r="428" ht="12.0" customHeight="1">
      <c r="A428" s="32">
        <v>403.0</v>
      </c>
      <c r="B428" s="14" t="s">
        <v>134</v>
      </c>
      <c r="C428" s="15"/>
      <c r="D428" s="11"/>
      <c r="E428" s="9"/>
      <c r="F428" s="12"/>
      <c r="G428" s="12"/>
      <c r="H428" s="8"/>
    </row>
    <row r="429" ht="12.0" customHeight="1">
      <c r="A429" s="32"/>
      <c r="B429" s="14" t="s">
        <v>530</v>
      </c>
      <c r="C429" s="15"/>
      <c r="D429" s="11"/>
      <c r="E429" s="9"/>
      <c r="F429" s="12"/>
      <c r="G429" s="12"/>
      <c r="H429" s="8"/>
    </row>
    <row r="430" ht="12.0" customHeight="1">
      <c r="A430" s="32"/>
      <c r="B430" s="14" t="s">
        <v>531</v>
      </c>
      <c r="C430" s="15"/>
      <c r="D430" s="11"/>
      <c r="E430" s="9"/>
      <c r="F430" s="12"/>
      <c r="G430" s="12"/>
      <c r="H430" s="8"/>
    </row>
    <row r="431" ht="12.0" customHeight="1">
      <c r="A431" s="32"/>
      <c r="B431" s="14" t="s">
        <v>532</v>
      </c>
      <c r="C431" s="15"/>
      <c r="D431" s="11"/>
      <c r="E431" s="9"/>
      <c r="F431" s="12"/>
      <c r="G431" s="12"/>
      <c r="H431" s="8"/>
    </row>
    <row r="432" ht="12.0" customHeight="1">
      <c r="A432" s="32">
        <v>404.0</v>
      </c>
      <c r="B432" s="14" t="s">
        <v>135</v>
      </c>
      <c r="C432" s="15"/>
      <c r="D432" s="11"/>
      <c r="E432" s="9"/>
      <c r="F432" s="12"/>
      <c r="G432" s="12"/>
      <c r="H432" s="8"/>
    </row>
    <row r="433" ht="12.0" customHeight="1">
      <c r="A433" s="32"/>
      <c r="B433" s="14" t="s">
        <v>533</v>
      </c>
      <c r="C433" s="15"/>
      <c r="D433" s="11"/>
      <c r="E433" s="9"/>
      <c r="F433" s="12"/>
      <c r="G433" s="12"/>
      <c r="H433" s="8"/>
    </row>
    <row r="434" ht="12.0" customHeight="1">
      <c r="A434" s="32"/>
      <c r="B434" s="14" t="s">
        <v>534</v>
      </c>
      <c r="C434" s="15"/>
      <c r="D434" s="11"/>
      <c r="E434" s="9"/>
      <c r="F434" s="12"/>
      <c r="G434" s="12"/>
      <c r="H434" s="8"/>
    </row>
    <row r="435" ht="12.0" customHeight="1">
      <c r="A435" s="32"/>
      <c r="B435" s="14" t="s">
        <v>535</v>
      </c>
      <c r="C435" s="15"/>
      <c r="D435" s="11"/>
      <c r="E435" s="9"/>
      <c r="F435" s="12"/>
      <c r="G435" s="12"/>
      <c r="H435" s="8"/>
    </row>
    <row r="436" ht="12.0" customHeight="1">
      <c r="A436" s="32"/>
      <c r="B436" s="14" t="s">
        <v>536</v>
      </c>
      <c r="C436" s="15"/>
      <c r="D436" s="11"/>
      <c r="E436" s="9"/>
      <c r="F436" s="12"/>
      <c r="G436" s="12"/>
      <c r="H436" s="8"/>
    </row>
    <row r="437" ht="12.0" customHeight="1">
      <c r="A437" s="32">
        <v>405.0</v>
      </c>
      <c r="B437" s="14" t="s">
        <v>537</v>
      </c>
      <c r="C437" s="15"/>
      <c r="D437" s="11">
        <v>38660.0</v>
      </c>
      <c r="E437" s="9" t="s">
        <v>88</v>
      </c>
      <c r="F437" s="12">
        <v>24.99</v>
      </c>
      <c r="G437" s="12">
        <f t="shared" ref="G437:G454" si="22">F437*1.07*1.075</f>
        <v>28.7447475</v>
      </c>
      <c r="H437" s="8"/>
    </row>
    <row r="438" ht="12.0" customHeight="1">
      <c r="A438" s="16">
        <v>406.0</v>
      </c>
      <c r="B438" s="9" t="s">
        <v>538</v>
      </c>
      <c r="C438" s="10"/>
      <c r="D438" s="11">
        <v>38661.0</v>
      </c>
      <c r="E438" s="9" t="s">
        <v>83</v>
      </c>
      <c r="F438" s="12">
        <v>21.99</v>
      </c>
      <c r="G438" s="12">
        <f t="shared" si="22"/>
        <v>25.2939975</v>
      </c>
      <c r="H438" s="8"/>
    </row>
    <row r="439" ht="12.0" customHeight="1">
      <c r="A439" s="16">
        <v>407.0</v>
      </c>
      <c r="B439" s="9" t="s">
        <v>539</v>
      </c>
      <c r="C439" s="10"/>
      <c r="D439" s="11">
        <v>38664.0</v>
      </c>
      <c r="E439" s="9" t="s">
        <v>83</v>
      </c>
      <c r="F439" s="12">
        <v>21.99</v>
      </c>
      <c r="G439" s="12">
        <f t="shared" si="22"/>
        <v>25.2939975</v>
      </c>
      <c r="H439" s="8" t="s">
        <v>540</v>
      </c>
    </row>
    <row r="440" ht="12.0" customHeight="1">
      <c r="A440" s="16">
        <v>408.0</v>
      </c>
      <c r="B440" s="9" t="s">
        <v>541</v>
      </c>
      <c r="C440" s="10"/>
      <c r="D440" s="11">
        <v>38668.0</v>
      </c>
      <c r="E440" s="9" t="s">
        <v>83</v>
      </c>
      <c r="F440" s="12">
        <v>8.33</v>
      </c>
      <c r="G440" s="12">
        <f t="shared" si="22"/>
        <v>9.5815825</v>
      </c>
      <c r="H440" s="8"/>
    </row>
    <row r="441" ht="12.0" customHeight="1">
      <c r="A441" s="16">
        <v>409.0</v>
      </c>
      <c r="B441" s="9" t="s">
        <v>542</v>
      </c>
      <c r="C441" s="10"/>
      <c r="D441" s="11">
        <v>38668.0</v>
      </c>
      <c r="E441" s="9" t="s">
        <v>83</v>
      </c>
      <c r="F441" s="12">
        <v>8.33</v>
      </c>
      <c r="G441" s="12">
        <f t="shared" si="22"/>
        <v>9.5815825</v>
      </c>
      <c r="H441" s="8"/>
    </row>
    <row r="442" ht="12.0" customHeight="1">
      <c r="A442" s="16">
        <v>410.0</v>
      </c>
      <c r="B442" s="9" t="s">
        <v>543</v>
      </c>
      <c r="C442" s="10"/>
      <c r="D442" s="11">
        <v>38668.0</v>
      </c>
      <c r="E442" s="9" t="s">
        <v>83</v>
      </c>
      <c r="F442" s="12">
        <v>8.34</v>
      </c>
      <c r="G442" s="12">
        <f t="shared" si="22"/>
        <v>9.593085</v>
      </c>
      <c r="H442" s="8"/>
    </row>
    <row r="443" ht="12.0" customHeight="1">
      <c r="A443" s="16">
        <v>411.0</v>
      </c>
      <c r="B443" s="9" t="s">
        <v>544</v>
      </c>
      <c r="C443" s="10"/>
      <c r="D443" s="11">
        <v>38668.0</v>
      </c>
      <c r="E443" s="9" t="s">
        <v>83</v>
      </c>
      <c r="F443" s="12">
        <v>11.99</v>
      </c>
      <c r="G443" s="12">
        <f t="shared" si="22"/>
        <v>13.7914975</v>
      </c>
      <c r="H443" s="8"/>
    </row>
    <row r="444" ht="12.0" customHeight="1">
      <c r="A444" s="16">
        <v>412.0</v>
      </c>
      <c r="B444" s="9" t="s">
        <v>545</v>
      </c>
      <c r="C444" s="10"/>
      <c r="D444" s="11">
        <v>38682.0</v>
      </c>
      <c r="E444" s="9" t="s">
        <v>88</v>
      </c>
      <c r="F444" s="12">
        <v>30.99</v>
      </c>
      <c r="G444" s="12">
        <f t="shared" si="22"/>
        <v>35.6462475</v>
      </c>
      <c r="H444" s="8"/>
    </row>
    <row r="445" ht="12.0" customHeight="1">
      <c r="A445" s="16">
        <v>413.0</v>
      </c>
      <c r="B445" s="9" t="s">
        <v>546</v>
      </c>
      <c r="C445" s="10"/>
      <c r="D445" s="11">
        <v>38686.0</v>
      </c>
      <c r="E445" s="9" t="s">
        <v>88</v>
      </c>
      <c r="F445" s="12">
        <v>25.29</v>
      </c>
      <c r="G445" s="12">
        <f t="shared" si="22"/>
        <v>29.0898225</v>
      </c>
      <c r="H445" s="8"/>
    </row>
    <row r="446" ht="12.0" customHeight="1">
      <c r="A446" s="33">
        <v>414.0</v>
      </c>
      <c r="B446" s="21" t="s">
        <v>547</v>
      </c>
      <c r="C446" s="22"/>
      <c r="D446" s="11">
        <v>38686.0</v>
      </c>
      <c r="E446" s="9" t="s">
        <v>88</v>
      </c>
      <c r="F446" s="12">
        <v>23.29</v>
      </c>
      <c r="G446" s="12">
        <f t="shared" si="22"/>
        <v>26.7893225</v>
      </c>
      <c r="H446" s="8" t="s">
        <v>548</v>
      </c>
    </row>
    <row r="447" ht="12.0" customHeight="1">
      <c r="A447" s="16">
        <v>415.0</v>
      </c>
      <c r="B447" s="9" t="s">
        <v>549</v>
      </c>
      <c r="C447" s="10"/>
      <c r="D447" s="11">
        <v>38686.0</v>
      </c>
      <c r="E447" s="9" t="s">
        <v>88</v>
      </c>
      <c r="F447" s="12">
        <v>24.89</v>
      </c>
      <c r="G447" s="12">
        <f t="shared" si="22"/>
        <v>28.6297225</v>
      </c>
      <c r="H447" s="8" t="s">
        <v>550</v>
      </c>
    </row>
    <row r="448" ht="12.0" customHeight="1">
      <c r="A448" s="32">
        <v>416.0</v>
      </c>
      <c r="B448" s="14" t="s">
        <v>551</v>
      </c>
      <c r="C448" s="15"/>
      <c r="D448" s="11">
        <v>38701.0</v>
      </c>
      <c r="E448" s="9" t="s">
        <v>9</v>
      </c>
      <c r="F448" s="12">
        <v>29.99</v>
      </c>
      <c r="G448" s="12">
        <f t="shared" si="22"/>
        <v>34.4959975</v>
      </c>
      <c r="H448" s="8"/>
    </row>
    <row r="449" ht="12.75" customHeight="1">
      <c r="A449" s="32">
        <v>417.0</v>
      </c>
      <c r="B449" s="14" t="s">
        <v>552</v>
      </c>
      <c r="C449" s="15"/>
      <c r="D449" s="11">
        <v>38704.0</v>
      </c>
      <c r="E449" s="9" t="s">
        <v>553</v>
      </c>
      <c r="F449" s="12">
        <v>16.99</v>
      </c>
      <c r="G449" s="12">
        <f t="shared" si="22"/>
        <v>19.5427475</v>
      </c>
      <c r="H449" s="8" t="s">
        <v>554</v>
      </c>
    </row>
    <row r="450" ht="12.75" customHeight="1">
      <c r="A450" s="16">
        <v>418.0</v>
      </c>
      <c r="B450" s="9" t="s">
        <v>555</v>
      </c>
      <c r="C450" s="10"/>
      <c r="D450" s="11">
        <v>38704.0</v>
      </c>
      <c r="E450" s="9" t="s">
        <v>88</v>
      </c>
      <c r="F450" s="12">
        <v>24.29</v>
      </c>
      <c r="G450" s="12">
        <f t="shared" si="22"/>
        <v>27.9395725</v>
      </c>
      <c r="H450" s="8"/>
    </row>
    <row r="451" ht="12.75" customHeight="1">
      <c r="A451" s="16">
        <v>419.0</v>
      </c>
      <c r="B451" s="9" t="s">
        <v>556</v>
      </c>
      <c r="C451" s="10"/>
      <c r="D451" s="11">
        <v>38711.0</v>
      </c>
      <c r="E451" s="16" t="s">
        <v>30</v>
      </c>
      <c r="F451" s="12">
        <v>23.0</v>
      </c>
      <c r="G451" s="12">
        <f t="shared" si="22"/>
        <v>26.45575</v>
      </c>
      <c r="H451" s="8" t="s">
        <v>557</v>
      </c>
    </row>
    <row r="452" ht="12.75" customHeight="1">
      <c r="A452" s="16">
        <v>420.0</v>
      </c>
      <c r="B452" s="9" t="s">
        <v>558</v>
      </c>
      <c r="C452" s="10"/>
      <c r="D452" s="11">
        <v>38711.0</v>
      </c>
      <c r="E452" s="16" t="s">
        <v>30</v>
      </c>
      <c r="F452" s="12"/>
      <c r="G452" s="12">
        <f t="shared" si="22"/>
        <v>0</v>
      </c>
      <c r="H452" s="8" t="s">
        <v>559</v>
      </c>
    </row>
    <row r="453" ht="12.75" customHeight="1">
      <c r="A453" s="16">
        <v>421.0</v>
      </c>
      <c r="B453" s="9" t="s">
        <v>560</v>
      </c>
      <c r="C453" s="10"/>
      <c r="D453" s="11">
        <v>38729.0</v>
      </c>
      <c r="E453" s="9" t="s">
        <v>553</v>
      </c>
      <c r="F453" s="12">
        <v>29.99</v>
      </c>
      <c r="G453" s="12">
        <f t="shared" si="22"/>
        <v>34.4959975</v>
      </c>
      <c r="H453" s="8"/>
    </row>
    <row r="454" ht="12.0" customHeight="1">
      <c r="A454" s="17" t="s">
        <v>561</v>
      </c>
      <c r="B454" s="18" t="s">
        <v>562</v>
      </c>
      <c r="C454" s="19"/>
      <c r="D454" s="11">
        <v>38736.0</v>
      </c>
      <c r="E454" s="9" t="s">
        <v>80</v>
      </c>
      <c r="F454" s="12">
        <v>27.99</v>
      </c>
      <c r="G454" s="12">
        <f t="shared" si="22"/>
        <v>32.1954975</v>
      </c>
      <c r="H454" s="8"/>
    </row>
    <row r="455" ht="12.0" customHeight="1">
      <c r="A455" s="8">
        <v>422.0</v>
      </c>
      <c r="B455" s="9" t="s">
        <v>563</v>
      </c>
      <c r="C455" s="10"/>
      <c r="D455" s="11"/>
      <c r="E455" s="9"/>
      <c r="F455" s="12"/>
      <c r="G455" s="12"/>
      <c r="H455" s="8"/>
    </row>
    <row r="456" ht="12.0" customHeight="1">
      <c r="A456" s="8">
        <v>423.0</v>
      </c>
      <c r="B456" s="9" t="s">
        <v>564</v>
      </c>
      <c r="C456" s="10"/>
      <c r="D456" s="11"/>
      <c r="E456" s="9"/>
      <c r="F456" s="12"/>
      <c r="G456" s="12"/>
      <c r="H456" s="8"/>
    </row>
    <row r="457" ht="12.0" customHeight="1">
      <c r="A457" s="8">
        <v>424.0</v>
      </c>
      <c r="B457" s="9" t="s">
        <v>565</v>
      </c>
      <c r="C457" s="10"/>
      <c r="D457" s="11"/>
      <c r="E457" s="9"/>
      <c r="F457" s="12"/>
      <c r="G457" s="12"/>
      <c r="H457" s="8"/>
    </row>
    <row r="458" ht="12.0" customHeight="1">
      <c r="A458" s="34" t="s">
        <v>566</v>
      </c>
      <c r="B458" s="30" t="s">
        <v>567</v>
      </c>
      <c r="C458" s="31"/>
      <c r="D458" s="11">
        <v>38736.0</v>
      </c>
      <c r="E458" s="9" t="s">
        <v>80</v>
      </c>
      <c r="F458" s="12">
        <v>34.99</v>
      </c>
      <c r="G458" s="12">
        <f>F458*1.07*1.075</f>
        <v>40.2472475</v>
      </c>
      <c r="H458" s="8"/>
    </row>
    <row r="459" ht="12.0" customHeight="1">
      <c r="A459" s="13">
        <v>425.0</v>
      </c>
      <c r="B459" s="14" t="s">
        <v>568</v>
      </c>
      <c r="C459" s="15"/>
      <c r="D459" s="11"/>
      <c r="E459" s="9"/>
      <c r="F459" s="12"/>
      <c r="G459" s="12"/>
      <c r="H459" s="8"/>
    </row>
    <row r="460" ht="12.0" customHeight="1">
      <c r="A460" s="13">
        <v>426.0</v>
      </c>
      <c r="B460" s="14" t="s">
        <v>569</v>
      </c>
      <c r="C460" s="15"/>
      <c r="D460" s="11"/>
      <c r="E460" s="9"/>
      <c r="F460" s="12"/>
      <c r="G460" s="12"/>
      <c r="H460" s="8"/>
    </row>
    <row r="461" ht="12.0" customHeight="1">
      <c r="A461" s="13">
        <v>427.0</v>
      </c>
      <c r="B461" s="14" t="s">
        <v>570</v>
      </c>
      <c r="C461" s="15"/>
      <c r="D461" s="11"/>
      <c r="E461" s="9"/>
      <c r="F461" s="12"/>
      <c r="G461" s="12"/>
      <c r="H461" s="8"/>
    </row>
    <row r="462" ht="12.0" customHeight="1">
      <c r="A462" s="17" t="s">
        <v>571</v>
      </c>
      <c r="B462" s="18" t="s">
        <v>572</v>
      </c>
      <c r="C462" s="19"/>
      <c r="D462" s="11">
        <v>38736.0</v>
      </c>
      <c r="E462" s="9" t="s">
        <v>80</v>
      </c>
      <c r="F462" s="12">
        <v>39.99</v>
      </c>
      <c r="G462" s="12">
        <f>F462*1.07*1.075</f>
        <v>45.9984975</v>
      </c>
      <c r="H462" s="8"/>
    </row>
    <row r="463" ht="12.0" customHeight="1">
      <c r="A463" s="8">
        <v>428.0</v>
      </c>
      <c r="B463" s="9" t="s">
        <v>573</v>
      </c>
      <c r="C463" s="10"/>
      <c r="D463" s="11"/>
      <c r="E463" s="9"/>
      <c r="F463" s="12"/>
      <c r="G463" s="12"/>
      <c r="H463" s="8"/>
    </row>
    <row r="464" ht="12.0" customHeight="1">
      <c r="A464" s="8">
        <v>429.0</v>
      </c>
      <c r="B464" s="9" t="s">
        <v>574</v>
      </c>
      <c r="C464" s="10"/>
      <c r="D464" s="11"/>
      <c r="E464" s="9"/>
      <c r="F464" s="12"/>
      <c r="G464" s="12"/>
      <c r="H464" s="8"/>
    </row>
    <row r="465" ht="12.0" customHeight="1">
      <c r="A465" s="8">
        <v>430.0</v>
      </c>
      <c r="B465" s="9" t="s">
        <v>575</v>
      </c>
      <c r="C465" s="10"/>
      <c r="D465" s="11"/>
      <c r="E465" s="9"/>
      <c r="F465" s="12"/>
      <c r="G465" s="12"/>
      <c r="H465" s="8"/>
    </row>
    <row r="466" ht="12.0" customHeight="1">
      <c r="A466" s="8">
        <v>431.0</v>
      </c>
      <c r="B466" s="9" t="s">
        <v>576</v>
      </c>
      <c r="C466" s="10"/>
      <c r="D466" s="11"/>
      <c r="E466" s="9"/>
      <c r="F466" s="12"/>
      <c r="G466" s="12"/>
      <c r="H466" s="8"/>
    </row>
    <row r="467" ht="12.0" customHeight="1">
      <c r="A467" s="8">
        <v>432.0</v>
      </c>
      <c r="B467" s="9" t="s">
        <v>577</v>
      </c>
      <c r="C467" s="10"/>
      <c r="D467" s="11"/>
      <c r="E467" s="9"/>
      <c r="F467" s="12"/>
      <c r="G467" s="12"/>
      <c r="H467" s="8"/>
    </row>
    <row r="468" ht="12.0" customHeight="1">
      <c r="A468" s="8">
        <v>433.0</v>
      </c>
      <c r="B468" s="9" t="s">
        <v>578</v>
      </c>
      <c r="C468" s="10"/>
      <c r="D468" s="11"/>
      <c r="E468" s="9"/>
      <c r="F468" s="12"/>
      <c r="G468" s="12"/>
      <c r="H468" s="8"/>
    </row>
    <row r="469" ht="12.0" customHeight="1">
      <c r="A469" s="8">
        <v>434.0</v>
      </c>
      <c r="B469" s="9" t="s">
        <v>579</v>
      </c>
      <c r="C469" s="10"/>
      <c r="D469" s="11">
        <v>38773.0</v>
      </c>
      <c r="E469" s="9" t="s">
        <v>88</v>
      </c>
      <c r="F469" s="12">
        <v>15.99</v>
      </c>
      <c r="G469" s="12">
        <f t="shared" ref="G469:G472" si="23">F469*1.07*1.075</f>
        <v>18.3924975</v>
      </c>
      <c r="H469" s="8"/>
    </row>
    <row r="470" ht="12.0" customHeight="1">
      <c r="A470" s="8">
        <v>435.0</v>
      </c>
      <c r="B470" s="9" t="s">
        <v>580</v>
      </c>
      <c r="C470" s="10"/>
      <c r="D470" s="11">
        <v>38773.0</v>
      </c>
      <c r="E470" s="9" t="s">
        <v>88</v>
      </c>
      <c r="F470" s="12">
        <v>15.99</v>
      </c>
      <c r="G470" s="12">
        <f t="shared" si="23"/>
        <v>18.3924975</v>
      </c>
      <c r="H470" s="8"/>
    </row>
    <row r="471" ht="12.0" customHeight="1">
      <c r="A471" s="8">
        <v>436.0</v>
      </c>
      <c r="B471" s="9" t="s">
        <v>581</v>
      </c>
      <c r="C471" s="10"/>
      <c r="D471" s="11">
        <v>38773.0</v>
      </c>
      <c r="E471" s="9" t="s">
        <v>582</v>
      </c>
      <c r="F471" s="12">
        <v>15.83</v>
      </c>
      <c r="G471" s="12">
        <f t="shared" si="23"/>
        <v>18.2084575</v>
      </c>
      <c r="H471" s="8" t="s">
        <v>583</v>
      </c>
    </row>
    <row r="472" ht="12.0" customHeight="1">
      <c r="A472" s="17" t="s">
        <v>584</v>
      </c>
      <c r="B472" s="18" t="s">
        <v>585</v>
      </c>
      <c r="C472" s="19"/>
      <c r="D472" s="11"/>
      <c r="E472" s="9" t="s">
        <v>80</v>
      </c>
      <c r="F472" s="12">
        <v>25.0</v>
      </c>
      <c r="G472" s="12">
        <f t="shared" si="23"/>
        <v>28.75625</v>
      </c>
      <c r="H472" s="8" t="s">
        <v>426</v>
      </c>
    </row>
    <row r="473" ht="12.0" customHeight="1">
      <c r="A473" s="8">
        <v>437.0</v>
      </c>
      <c r="B473" s="9" t="s">
        <v>586</v>
      </c>
      <c r="C473" s="10"/>
      <c r="D473" s="11"/>
      <c r="E473" s="9"/>
      <c r="F473" s="12"/>
      <c r="G473" s="12"/>
      <c r="H473" s="8"/>
    </row>
    <row r="474" ht="12.0" customHeight="1">
      <c r="A474" s="8">
        <v>438.0</v>
      </c>
      <c r="B474" s="9" t="s">
        <v>587</v>
      </c>
      <c r="C474" s="10"/>
      <c r="D474" s="11"/>
      <c r="E474" s="9"/>
      <c r="F474" s="12"/>
      <c r="G474" s="12"/>
      <c r="H474" s="8"/>
    </row>
    <row r="475" ht="12.0" customHeight="1">
      <c r="A475" s="8">
        <v>439.0</v>
      </c>
      <c r="B475" s="9" t="s">
        <v>588</v>
      </c>
      <c r="C475" s="10"/>
      <c r="D475" s="11">
        <v>38787.0</v>
      </c>
      <c r="E475" s="9" t="s">
        <v>88</v>
      </c>
      <c r="F475" s="12">
        <v>25.79</v>
      </c>
      <c r="G475" s="12">
        <f t="shared" ref="G475:G488" si="24">F475*1.07*1.075</f>
        <v>29.6649475</v>
      </c>
      <c r="H475" s="8"/>
    </row>
    <row r="476" ht="12.0" customHeight="1">
      <c r="A476" s="8">
        <v>440.0</v>
      </c>
      <c r="B476" s="9" t="s">
        <v>589</v>
      </c>
      <c r="C476" s="10"/>
      <c r="D476" s="11">
        <v>38787.0</v>
      </c>
      <c r="E476" s="9" t="s">
        <v>88</v>
      </c>
      <c r="F476" s="12">
        <v>24.29</v>
      </c>
      <c r="G476" s="12">
        <f t="shared" si="24"/>
        <v>27.9395725</v>
      </c>
      <c r="H476" s="8"/>
    </row>
    <row r="477" ht="12.0" customHeight="1">
      <c r="A477" s="8">
        <v>441.0</v>
      </c>
      <c r="B477" s="9" t="s">
        <v>590</v>
      </c>
      <c r="C477" s="10"/>
      <c r="D477" s="11">
        <v>38787.0</v>
      </c>
      <c r="E477" s="9" t="s">
        <v>88</v>
      </c>
      <c r="F477" s="12">
        <f t="shared" ref="F477:F478" si="25">9/2</f>
        <v>4.5</v>
      </c>
      <c r="G477" s="12">
        <f t="shared" si="24"/>
        <v>5.176125</v>
      </c>
      <c r="H477" s="8"/>
    </row>
    <row r="478" ht="12.0" customHeight="1">
      <c r="A478" s="8">
        <v>442.0</v>
      </c>
      <c r="B478" s="9" t="s">
        <v>591</v>
      </c>
      <c r="C478" s="10"/>
      <c r="D478" s="11">
        <v>38787.0</v>
      </c>
      <c r="E478" s="9" t="s">
        <v>88</v>
      </c>
      <c r="F478" s="12">
        <f t="shared" si="25"/>
        <v>4.5</v>
      </c>
      <c r="G478" s="12">
        <f t="shared" si="24"/>
        <v>5.176125</v>
      </c>
      <c r="H478" s="8"/>
    </row>
    <row r="479" ht="12.0" customHeight="1">
      <c r="A479" s="8">
        <v>443.0</v>
      </c>
      <c r="B479" s="9" t="s">
        <v>592</v>
      </c>
      <c r="C479" s="10"/>
      <c r="D479" s="11">
        <v>38787.0</v>
      </c>
      <c r="E479" s="9" t="s">
        <v>593</v>
      </c>
      <c r="F479" s="12">
        <v>13.87</v>
      </c>
      <c r="G479" s="12">
        <f t="shared" si="24"/>
        <v>15.9539675</v>
      </c>
      <c r="H479" s="8" t="s">
        <v>594</v>
      </c>
    </row>
    <row r="480" ht="12.0" customHeight="1">
      <c r="A480" s="8">
        <v>444.0</v>
      </c>
      <c r="B480" s="9" t="s">
        <v>595</v>
      </c>
      <c r="C480" s="10"/>
      <c r="D480" s="11">
        <v>38793.0</v>
      </c>
      <c r="E480" s="9" t="s">
        <v>88</v>
      </c>
      <c r="F480" s="12">
        <v>13.99</v>
      </c>
      <c r="G480" s="12">
        <f t="shared" si="24"/>
        <v>16.0919975</v>
      </c>
      <c r="H480" s="8"/>
    </row>
    <row r="481" ht="12.0" customHeight="1">
      <c r="A481" s="8">
        <v>445.0</v>
      </c>
      <c r="B481" s="9" t="s">
        <v>596</v>
      </c>
      <c r="C481" s="10"/>
      <c r="D481" s="11">
        <v>38794.0</v>
      </c>
      <c r="E481" s="9" t="s">
        <v>80</v>
      </c>
      <c r="F481" s="12">
        <v>16.99</v>
      </c>
      <c r="G481" s="12">
        <f t="shared" si="24"/>
        <v>19.5427475</v>
      </c>
      <c r="H481" s="8"/>
    </row>
    <row r="482" ht="12.0" customHeight="1">
      <c r="A482" s="8">
        <v>446.0</v>
      </c>
      <c r="B482" s="9" t="s">
        <v>597</v>
      </c>
      <c r="C482" s="10"/>
      <c r="D482" s="11">
        <v>38794.0</v>
      </c>
      <c r="E482" s="9" t="s">
        <v>80</v>
      </c>
      <c r="F482" s="12">
        <v>16.99</v>
      </c>
      <c r="G482" s="12">
        <f t="shared" si="24"/>
        <v>19.5427475</v>
      </c>
      <c r="H482" s="8"/>
    </row>
    <row r="483" ht="12.0" customHeight="1">
      <c r="A483" s="8">
        <v>447.0</v>
      </c>
      <c r="B483" s="9" t="s">
        <v>598</v>
      </c>
      <c r="C483" s="10"/>
      <c r="D483" s="11">
        <v>38794.0</v>
      </c>
      <c r="E483" s="9" t="s">
        <v>80</v>
      </c>
      <c r="F483" s="12">
        <v>16.99</v>
      </c>
      <c r="G483" s="12">
        <f t="shared" si="24"/>
        <v>19.5427475</v>
      </c>
      <c r="H483" s="8"/>
    </row>
    <row r="484" ht="12.0" customHeight="1">
      <c r="A484" s="13">
        <v>448.0</v>
      </c>
      <c r="B484" s="14" t="s">
        <v>599</v>
      </c>
      <c r="C484" s="15"/>
      <c r="D484" s="11">
        <v>38798.0</v>
      </c>
      <c r="E484" s="9" t="s">
        <v>80</v>
      </c>
      <c r="F484" s="12">
        <v>26.99</v>
      </c>
      <c r="G484" s="12">
        <f t="shared" si="24"/>
        <v>31.0452475</v>
      </c>
      <c r="H484" s="8"/>
    </row>
    <row r="485" ht="12.0" customHeight="1">
      <c r="A485" s="8">
        <v>449.0</v>
      </c>
      <c r="B485" s="9" t="s">
        <v>600</v>
      </c>
      <c r="C485" s="10"/>
      <c r="D485" s="11">
        <v>38799.0</v>
      </c>
      <c r="E485" s="9" t="s">
        <v>88</v>
      </c>
      <c r="F485" s="12">
        <v>16.99</v>
      </c>
      <c r="G485" s="12">
        <f t="shared" si="24"/>
        <v>19.5427475</v>
      </c>
      <c r="H485" s="8"/>
    </row>
    <row r="486" ht="12.0" customHeight="1">
      <c r="A486" s="8">
        <v>450.0</v>
      </c>
      <c r="B486" s="9" t="s">
        <v>601</v>
      </c>
      <c r="C486" s="10"/>
      <c r="D486" s="11">
        <v>38811.0</v>
      </c>
      <c r="E486" s="9" t="s">
        <v>432</v>
      </c>
      <c r="F486" s="12">
        <v>19.99</v>
      </c>
      <c r="G486" s="12">
        <f t="shared" si="24"/>
        <v>22.9934975</v>
      </c>
      <c r="H486" s="8"/>
    </row>
    <row r="487" ht="12.0" customHeight="1">
      <c r="A487" s="13">
        <v>451.0</v>
      </c>
      <c r="B487" s="14" t="s">
        <v>602</v>
      </c>
      <c r="C487" s="15"/>
      <c r="D487" s="11">
        <v>38858.0</v>
      </c>
      <c r="E487" s="9" t="s">
        <v>602</v>
      </c>
      <c r="F487" s="12">
        <v>38.25</v>
      </c>
      <c r="G487" s="12">
        <f t="shared" si="24"/>
        <v>43.9970625</v>
      </c>
      <c r="H487" s="8"/>
    </row>
    <row r="488" ht="12.0" customHeight="1">
      <c r="A488" s="17" t="s">
        <v>603</v>
      </c>
      <c r="B488" s="18" t="s">
        <v>604</v>
      </c>
      <c r="C488" s="19"/>
      <c r="D488" s="11">
        <v>38858.0</v>
      </c>
      <c r="E488" s="9" t="s">
        <v>9</v>
      </c>
      <c r="F488" s="12">
        <v>27.98</v>
      </c>
      <c r="G488" s="12">
        <f t="shared" si="24"/>
        <v>32.183995</v>
      </c>
      <c r="H488" s="8"/>
    </row>
    <row r="489" ht="12.0" customHeight="1">
      <c r="A489" s="8">
        <v>452.0</v>
      </c>
      <c r="B489" s="9" t="s">
        <v>605</v>
      </c>
      <c r="C489" s="10"/>
      <c r="D489" s="11"/>
      <c r="E489" s="9"/>
      <c r="F489" s="12"/>
      <c r="G489" s="12"/>
      <c r="H489" s="8"/>
    </row>
    <row r="490" ht="12.0" customHeight="1">
      <c r="A490" s="8">
        <v>453.0</v>
      </c>
      <c r="B490" s="9" t="s">
        <v>606</v>
      </c>
      <c r="C490" s="10"/>
      <c r="D490" s="11"/>
      <c r="E490" s="9"/>
      <c r="F490" s="12"/>
      <c r="G490" s="12"/>
      <c r="H490" s="8"/>
    </row>
    <row r="491" ht="12.0" customHeight="1">
      <c r="A491" s="8">
        <v>454.0</v>
      </c>
      <c r="B491" s="9" t="s">
        <v>607</v>
      </c>
      <c r="C491" s="10"/>
      <c r="D491" s="11"/>
      <c r="E491" s="9"/>
      <c r="F491" s="12"/>
      <c r="G491" s="12"/>
      <c r="H491" s="8"/>
    </row>
    <row r="492" ht="12.0" customHeight="1">
      <c r="A492" s="13">
        <v>455.0</v>
      </c>
      <c r="B492" s="14" t="s">
        <v>608</v>
      </c>
      <c r="C492" s="15"/>
      <c r="D492" s="11">
        <v>38893.0</v>
      </c>
      <c r="E492" s="9" t="s">
        <v>593</v>
      </c>
      <c r="F492" s="12">
        <v>5.0</v>
      </c>
      <c r="G492" s="12">
        <f t="shared" ref="G492:G493" si="26">F492*1.07*1.075</f>
        <v>5.75125</v>
      </c>
      <c r="H492" s="8"/>
    </row>
    <row r="493" ht="12.0" customHeight="1">
      <c r="A493" s="8">
        <v>456.0</v>
      </c>
      <c r="B493" s="9" t="s">
        <v>609</v>
      </c>
      <c r="C493" s="10"/>
      <c r="D493" s="11">
        <v>38893.0</v>
      </c>
      <c r="E493" s="9" t="s">
        <v>593</v>
      </c>
      <c r="F493" s="12">
        <v>5.0</v>
      </c>
      <c r="G493" s="12">
        <f t="shared" si="26"/>
        <v>5.75125</v>
      </c>
      <c r="H493" s="8"/>
    </row>
    <row r="494" ht="12.0" customHeight="1">
      <c r="A494" s="8">
        <v>457.0</v>
      </c>
      <c r="B494" s="9" t="s">
        <v>610</v>
      </c>
      <c r="C494" s="10"/>
      <c r="D494" s="11">
        <v>38908.0</v>
      </c>
      <c r="E494" s="16" t="s">
        <v>30</v>
      </c>
      <c r="F494" s="12">
        <v>20.0</v>
      </c>
      <c r="G494" s="12">
        <f t="shared" ref="G494:G507" si="27">F494*1.06*1.075</f>
        <v>22.79</v>
      </c>
      <c r="H494" s="8" t="s">
        <v>611</v>
      </c>
    </row>
    <row r="495" ht="12.0" customHeight="1">
      <c r="A495" s="8">
        <v>458.0</v>
      </c>
      <c r="B495" s="9" t="s">
        <v>612</v>
      </c>
      <c r="C495" s="10"/>
      <c r="D495" s="11">
        <v>38908.0</v>
      </c>
      <c r="E495" s="16" t="s">
        <v>30</v>
      </c>
      <c r="F495" s="12">
        <v>20.0</v>
      </c>
      <c r="G495" s="12">
        <f t="shared" si="27"/>
        <v>22.79</v>
      </c>
      <c r="H495" s="8" t="s">
        <v>204</v>
      </c>
    </row>
    <row r="496" ht="12.0" customHeight="1">
      <c r="A496" s="8">
        <v>459.0</v>
      </c>
      <c r="B496" s="9" t="s">
        <v>613</v>
      </c>
      <c r="C496" s="10"/>
      <c r="D496" s="11">
        <v>38908.0</v>
      </c>
      <c r="E496" s="16" t="s">
        <v>30</v>
      </c>
      <c r="F496" s="12">
        <v>20.0</v>
      </c>
      <c r="G496" s="12">
        <f t="shared" si="27"/>
        <v>22.79</v>
      </c>
      <c r="H496" s="8" t="s">
        <v>196</v>
      </c>
    </row>
    <row r="497" ht="12.0" customHeight="1">
      <c r="A497" s="8">
        <v>460.0</v>
      </c>
      <c r="B497" s="9" t="s">
        <v>614</v>
      </c>
      <c r="C497" s="10"/>
      <c r="D497" s="11">
        <v>38908.0</v>
      </c>
      <c r="E497" s="16" t="s">
        <v>30</v>
      </c>
      <c r="F497" s="12">
        <v>20.0</v>
      </c>
      <c r="G497" s="12">
        <f t="shared" si="27"/>
        <v>22.79</v>
      </c>
      <c r="H497" s="8" t="s">
        <v>196</v>
      </c>
    </row>
    <row r="498" ht="12.0" customHeight="1">
      <c r="A498" s="8">
        <v>461.0</v>
      </c>
      <c r="B498" s="9" t="s">
        <v>615</v>
      </c>
      <c r="C498" s="10"/>
      <c r="D498" s="11">
        <v>38908.0</v>
      </c>
      <c r="E498" s="16" t="s">
        <v>30</v>
      </c>
      <c r="F498" s="12">
        <v>20.0</v>
      </c>
      <c r="G498" s="12">
        <f t="shared" si="27"/>
        <v>22.79</v>
      </c>
      <c r="H498" s="8" t="s">
        <v>196</v>
      </c>
    </row>
    <row r="499" ht="12.0" customHeight="1">
      <c r="A499" s="8">
        <v>462.0</v>
      </c>
      <c r="B499" s="9" t="s">
        <v>616</v>
      </c>
      <c r="C499" s="10"/>
      <c r="D499" s="11">
        <v>38908.0</v>
      </c>
      <c r="E499" s="16" t="s">
        <v>30</v>
      </c>
      <c r="F499" s="12">
        <v>20.0</v>
      </c>
      <c r="G499" s="12">
        <f t="shared" si="27"/>
        <v>22.79</v>
      </c>
      <c r="H499" s="8" t="s">
        <v>196</v>
      </c>
    </row>
    <row r="500" ht="12.0" customHeight="1">
      <c r="A500" s="8">
        <v>463.0</v>
      </c>
      <c r="B500" s="9" t="s">
        <v>617</v>
      </c>
      <c r="C500" s="10"/>
      <c r="D500" s="11">
        <v>38947.0</v>
      </c>
      <c r="E500" s="9" t="s">
        <v>9</v>
      </c>
      <c r="F500" s="12">
        <v>8.99</v>
      </c>
      <c r="G500" s="12">
        <f t="shared" si="27"/>
        <v>10.244105</v>
      </c>
      <c r="H500" s="8"/>
    </row>
    <row r="501" ht="12.0" customHeight="1">
      <c r="A501" s="8">
        <v>464.0</v>
      </c>
      <c r="B501" s="9" t="s">
        <v>618</v>
      </c>
      <c r="C501" s="10"/>
      <c r="D501" s="11">
        <v>38947.0</v>
      </c>
      <c r="E501" s="9" t="s">
        <v>9</v>
      </c>
      <c r="F501" s="12">
        <v>19.99</v>
      </c>
      <c r="G501" s="12">
        <f t="shared" si="27"/>
        <v>22.778605</v>
      </c>
      <c r="H501" s="8"/>
    </row>
    <row r="502" ht="12.0" customHeight="1">
      <c r="A502" s="8">
        <v>465.0</v>
      </c>
      <c r="B502" s="9" t="s">
        <v>619</v>
      </c>
      <c r="C502" s="10"/>
      <c r="D502" s="11">
        <v>38947.0</v>
      </c>
      <c r="E502" s="9" t="s">
        <v>9</v>
      </c>
      <c r="F502" s="12">
        <v>16.99</v>
      </c>
      <c r="G502" s="12">
        <f t="shared" si="27"/>
        <v>19.360105</v>
      </c>
      <c r="H502" s="8"/>
    </row>
    <row r="503" ht="12.0" customHeight="1">
      <c r="A503" s="8">
        <v>466.0</v>
      </c>
      <c r="B503" s="9" t="s">
        <v>620</v>
      </c>
      <c r="C503" s="10"/>
      <c r="D503" s="11">
        <v>38990.0</v>
      </c>
      <c r="E503" s="9" t="s">
        <v>593</v>
      </c>
      <c r="F503" s="12">
        <v>17.5</v>
      </c>
      <c r="G503" s="12">
        <f t="shared" si="27"/>
        <v>19.94125</v>
      </c>
      <c r="H503" s="8"/>
    </row>
    <row r="504" ht="12.0" customHeight="1">
      <c r="A504" s="8">
        <v>467.0</v>
      </c>
      <c r="B504" s="9" t="s">
        <v>621</v>
      </c>
      <c r="C504" s="10"/>
      <c r="D504" s="11">
        <v>38990.0</v>
      </c>
      <c r="E504" s="9" t="s">
        <v>593</v>
      </c>
      <c r="F504" s="12">
        <v>12.5</v>
      </c>
      <c r="G504" s="12">
        <f t="shared" si="27"/>
        <v>14.24375</v>
      </c>
      <c r="H504" s="8"/>
    </row>
    <row r="505" ht="12.0" customHeight="1">
      <c r="A505" s="8">
        <v>468.0</v>
      </c>
      <c r="B505" s="9" t="s">
        <v>622</v>
      </c>
      <c r="C505" s="10"/>
      <c r="D505" s="11">
        <v>38990.0</v>
      </c>
      <c r="E505" s="9" t="s">
        <v>83</v>
      </c>
      <c r="F505" s="12">
        <v>7.99</v>
      </c>
      <c r="G505" s="12">
        <f t="shared" si="27"/>
        <v>9.104605</v>
      </c>
      <c r="H505" s="8"/>
    </row>
    <row r="506" ht="12.0" customHeight="1">
      <c r="A506" s="8">
        <v>469.0</v>
      </c>
      <c r="B506" s="9" t="s">
        <v>623</v>
      </c>
      <c r="C506" s="10"/>
      <c r="D506" s="11">
        <v>38990.0</v>
      </c>
      <c r="E506" s="9" t="s">
        <v>83</v>
      </c>
      <c r="F506" s="12">
        <v>10.0</v>
      </c>
      <c r="G506" s="12">
        <f t="shared" si="27"/>
        <v>11.395</v>
      </c>
      <c r="H506" s="8"/>
    </row>
    <row r="507" ht="12.0" customHeight="1">
      <c r="A507" s="17" t="s">
        <v>624</v>
      </c>
      <c r="B507" s="18" t="s">
        <v>625</v>
      </c>
      <c r="C507" s="19"/>
      <c r="D507" s="11">
        <v>38990.0</v>
      </c>
      <c r="E507" s="9" t="s">
        <v>83</v>
      </c>
      <c r="F507" s="12">
        <v>10.0</v>
      </c>
      <c r="G507" s="12">
        <f t="shared" si="27"/>
        <v>11.395</v>
      </c>
      <c r="H507" s="8"/>
    </row>
    <row r="508" ht="12.0" customHeight="1">
      <c r="A508" s="8">
        <v>470.0</v>
      </c>
      <c r="B508" s="9" t="s">
        <v>626</v>
      </c>
      <c r="C508" s="10"/>
      <c r="D508" s="11"/>
      <c r="E508" s="9"/>
      <c r="F508" s="12"/>
      <c r="G508" s="12"/>
      <c r="H508" s="8"/>
    </row>
    <row r="509" ht="12.0" customHeight="1">
      <c r="A509" s="8">
        <v>471.0</v>
      </c>
      <c r="B509" s="9" t="s">
        <v>627</v>
      </c>
      <c r="C509" s="10"/>
      <c r="D509" s="11"/>
      <c r="E509" s="9"/>
      <c r="F509" s="12"/>
      <c r="G509" s="12"/>
      <c r="H509" s="8"/>
    </row>
    <row r="510" ht="12.0" customHeight="1">
      <c r="A510" s="8">
        <v>472.0</v>
      </c>
      <c r="B510" s="9" t="s">
        <v>628</v>
      </c>
      <c r="C510" s="10"/>
      <c r="D510" s="11">
        <v>38990.0</v>
      </c>
      <c r="E510" s="9" t="s">
        <v>83</v>
      </c>
      <c r="F510" s="12">
        <v>15.0</v>
      </c>
      <c r="G510" s="12">
        <f t="shared" ref="G510:G513" si="28">F510*1.06*1.075</f>
        <v>17.0925</v>
      </c>
      <c r="H510" s="8"/>
    </row>
    <row r="511" ht="12.0" customHeight="1">
      <c r="A511" s="8">
        <v>473.0</v>
      </c>
      <c r="B511" s="9" t="s">
        <v>629</v>
      </c>
      <c r="C511" s="10"/>
      <c r="D511" s="11">
        <v>38990.0</v>
      </c>
      <c r="E511" s="9" t="s">
        <v>83</v>
      </c>
      <c r="F511" s="12">
        <v>15.0</v>
      </c>
      <c r="G511" s="12">
        <f t="shared" si="28"/>
        <v>17.0925</v>
      </c>
      <c r="H511" s="8"/>
    </row>
    <row r="512" ht="12.0" customHeight="1">
      <c r="A512" s="13">
        <v>474.0</v>
      </c>
      <c r="B512" s="14" t="s">
        <v>630</v>
      </c>
      <c r="C512" s="15"/>
      <c r="D512" s="11">
        <v>39053.0</v>
      </c>
      <c r="E512" s="9" t="s">
        <v>631</v>
      </c>
      <c r="F512" s="12">
        <v>16.49</v>
      </c>
      <c r="G512" s="12">
        <f t="shared" si="28"/>
        <v>18.790355</v>
      </c>
      <c r="H512" s="8" t="s">
        <v>632</v>
      </c>
    </row>
    <row r="513" ht="12.0" customHeight="1">
      <c r="A513" s="17" t="s">
        <v>633</v>
      </c>
      <c r="B513" s="18" t="s">
        <v>634</v>
      </c>
      <c r="C513" s="19"/>
      <c r="D513" s="11">
        <v>39057.0</v>
      </c>
      <c r="E513" s="9" t="s">
        <v>635</v>
      </c>
      <c r="F513" s="12">
        <f>39.99-10</f>
        <v>29.99</v>
      </c>
      <c r="G513" s="12">
        <f t="shared" si="28"/>
        <v>34.173605</v>
      </c>
      <c r="H513" s="8"/>
    </row>
    <row r="514" ht="12.0" customHeight="1">
      <c r="A514" s="8">
        <v>475.0</v>
      </c>
      <c r="B514" s="9" t="s">
        <v>636</v>
      </c>
      <c r="C514" s="10"/>
      <c r="D514" s="11"/>
      <c r="E514" s="9"/>
      <c r="F514" s="12"/>
      <c r="G514" s="12"/>
      <c r="H514" s="8"/>
    </row>
    <row r="515" ht="12.0" customHeight="1">
      <c r="A515" s="8">
        <v>476.0</v>
      </c>
      <c r="B515" s="9" t="s">
        <v>637</v>
      </c>
      <c r="C515" s="10"/>
      <c r="D515" s="11"/>
      <c r="E515" s="9"/>
      <c r="F515" s="12"/>
      <c r="G515" s="12"/>
      <c r="H515" s="8"/>
    </row>
    <row r="516" ht="12.0" customHeight="1">
      <c r="A516" s="8">
        <v>477.0</v>
      </c>
      <c r="B516" s="9" t="s">
        <v>638</v>
      </c>
      <c r="C516" s="10"/>
      <c r="D516" s="11"/>
      <c r="E516" s="9"/>
      <c r="F516" s="12"/>
      <c r="G516" s="12"/>
      <c r="H516" s="8"/>
    </row>
    <row r="517" ht="12.0" customHeight="1">
      <c r="A517" s="8">
        <v>478.0</v>
      </c>
      <c r="B517" s="9" t="s">
        <v>639</v>
      </c>
      <c r="C517" s="10"/>
      <c r="D517" s="11">
        <v>39057.0</v>
      </c>
      <c r="E517" s="9" t="s">
        <v>640</v>
      </c>
      <c r="F517" s="12">
        <v>19.63</v>
      </c>
      <c r="G517" s="12">
        <f t="shared" ref="G517:G518" si="29">F517*1.06*1.075</f>
        <v>22.368385</v>
      </c>
      <c r="H517" s="8"/>
    </row>
    <row r="518" ht="12.0" customHeight="1">
      <c r="A518" s="34" t="s">
        <v>641</v>
      </c>
      <c r="B518" s="30" t="s">
        <v>642</v>
      </c>
      <c r="C518" s="31"/>
      <c r="D518" s="11">
        <v>39065.0</v>
      </c>
      <c r="E518" s="9" t="s">
        <v>9</v>
      </c>
      <c r="F518" s="12">
        <v>42.99</v>
      </c>
      <c r="G518" s="12">
        <f t="shared" si="29"/>
        <v>48.987105</v>
      </c>
      <c r="H518" s="8" t="s">
        <v>643</v>
      </c>
    </row>
    <row r="519" ht="12.0" customHeight="1">
      <c r="A519" s="13">
        <v>479.0</v>
      </c>
      <c r="B519" s="14" t="s">
        <v>568</v>
      </c>
      <c r="C519" s="15"/>
      <c r="D519" s="11"/>
      <c r="E519" s="9"/>
      <c r="F519" s="12"/>
      <c r="G519" s="12"/>
      <c r="H519" s="8"/>
    </row>
    <row r="520" ht="12.0" customHeight="1">
      <c r="A520" s="13">
        <v>480.0</v>
      </c>
      <c r="B520" s="14" t="s">
        <v>569</v>
      </c>
      <c r="C520" s="15"/>
      <c r="D520" s="11"/>
      <c r="E520" s="9"/>
      <c r="F520" s="12"/>
      <c r="G520" s="12"/>
      <c r="H520" s="8"/>
    </row>
    <row r="521" ht="12.0" customHeight="1">
      <c r="A521" s="13">
        <v>481.0</v>
      </c>
      <c r="B521" s="14" t="s">
        <v>570</v>
      </c>
      <c r="C521" s="15"/>
      <c r="D521" s="11"/>
      <c r="E521" s="9"/>
      <c r="F521" s="12"/>
      <c r="G521" s="12"/>
      <c r="H521" s="8"/>
    </row>
    <row r="522" ht="12.0" customHeight="1">
      <c r="A522" s="8">
        <v>482.0</v>
      </c>
      <c r="B522" s="9" t="s">
        <v>644</v>
      </c>
      <c r="C522" s="10"/>
      <c r="D522" s="11">
        <v>39059.0</v>
      </c>
      <c r="E522" s="9" t="s">
        <v>645</v>
      </c>
      <c r="F522" s="12">
        <v>16.99</v>
      </c>
      <c r="G522" s="12">
        <f t="shared" ref="G522:G527" si="30">F522*1.06*1.075</f>
        <v>19.360105</v>
      </c>
      <c r="H522" s="8" t="s">
        <v>646</v>
      </c>
    </row>
    <row r="523" ht="12.0" customHeight="1">
      <c r="A523" s="8">
        <v>483.0</v>
      </c>
      <c r="B523" s="9" t="s">
        <v>647</v>
      </c>
      <c r="C523" s="10"/>
      <c r="D523" s="11">
        <v>39060.0</v>
      </c>
      <c r="E523" s="9" t="s">
        <v>88</v>
      </c>
      <c r="F523" s="12">
        <v>25.99</v>
      </c>
      <c r="G523" s="12">
        <f t="shared" si="30"/>
        <v>29.615605</v>
      </c>
      <c r="H523" s="8" t="s">
        <v>523</v>
      </c>
    </row>
    <row r="524" ht="12.0" customHeight="1">
      <c r="A524" s="20">
        <v>484.0</v>
      </c>
      <c r="B524" s="21" t="s">
        <v>648</v>
      </c>
      <c r="C524" s="22"/>
      <c r="D524" s="11">
        <v>39064.0</v>
      </c>
      <c r="E524" s="9" t="s">
        <v>631</v>
      </c>
      <c r="F524" s="12">
        <v>25.49</v>
      </c>
      <c r="G524" s="12">
        <f t="shared" si="30"/>
        <v>29.045855</v>
      </c>
      <c r="H524" s="8" t="s">
        <v>649</v>
      </c>
    </row>
    <row r="525" ht="12.0" customHeight="1">
      <c r="A525" s="13">
        <v>485.0</v>
      </c>
      <c r="B525" s="14" t="s">
        <v>650</v>
      </c>
      <c r="C525" s="15"/>
      <c r="D525" s="11">
        <v>39064.0</v>
      </c>
      <c r="E525" s="9" t="s">
        <v>80</v>
      </c>
      <c r="F525" s="12">
        <v>36.99</v>
      </c>
      <c r="G525" s="12">
        <f t="shared" si="30"/>
        <v>42.150105</v>
      </c>
      <c r="H525" s="8" t="s">
        <v>651</v>
      </c>
    </row>
    <row r="526" ht="12.0" customHeight="1">
      <c r="A526" s="13">
        <v>486.0</v>
      </c>
      <c r="B526" s="14" t="s">
        <v>652</v>
      </c>
      <c r="C526" s="15"/>
      <c r="D526" s="11">
        <v>39064.0</v>
      </c>
      <c r="E526" s="9" t="s">
        <v>9</v>
      </c>
      <c r="F526" s="12">
        <v>39.99</v>
      </c>
      <c r="G526" s="12">
        <f t="shared" si="30"/>
        <v>45.568605</v>
      </c>
      <c r="H526" s="8" t="s">
        <v>523</v>
      </c>
    </row>
    <row r="527" ht="12.0" customHeight="1">
      <c r="A527" s="17" t="s">
        <v>653</v>
      </c>
      <c r="B527" s="18" t="s">
        <v>258</v>
      </c>
      <c r="C527" s="19"/>
      <c r="D527" s="11">
        <v>39065.0</v>
      </c>
      <c r="E527" s="9" t="s">
        <v>9</v>
      </c>
      <c r="F527" s="12">
        <v>18.98</v>
      </c>
      <c r="G527" s="12">
        <f t="shared" si="30"/>
        <v>21.62771</v>
      </c>
      <c r="H527" s="8" t="s">
        <v>643</v>
      </c>
    </row>
    <row r="528" ht="12.0" customHeight="1">
      <c r="A528" s="8">
        <v>487.0</v>
      </c>
      <c r="B528" s="9" t="s">
        <v>654</v>
      </c>
      <c r="C528" s="10"/>
      <c r="D528" s="11"/>
      <c r="E528" s="9"/>
      <c r="F528" s="12"/>
      <c r="G528" s="12"/>
      <c r="H528" s="8"/>
    </row>
    <row r="529" ht="12.0" customHeight="1">
      <c r="A529" s="8">
        <v>488.0</v>
      </c>
      <c r="B529" s="9" t="s">
        <v>655</v>
      </c>
      <c r="C529" s="10"/>
      <c r="D529" s="11"/>
      <c r="E529" s="9"/>
      <c r="F529" s="12"/>
      <c r="G529" s="12"/>
      <c r="H529" s="8"/>
    </row>
    <row r="530" ht="12.0" customHeight="1">
      <c r="A530" s="8">
        <v>489.0</v>
      </c>
      <c r="B530" s="9" t="s">
        <v>656</v>
      </c>
      <c r="C530" s="10"/>
      <c r="D530" s="11"/>
      <c r="E530" s="9"/>
      <c r="F530" s="12"/>
      <c r="G530" s="12"/>
      <c r="H530" s="8"/>
    </row>
    <row r="531" ht="12.0" customHeight="1">
      <c r="A531" s="8">
        <v>490.0</v>
      </c>
      <c r="B531" s="9" t="s">
        <v>657</v>
      </c>
      <c r="C531" s="10"/>
      <c r="D531" s="11"/>
      <c r="E531" s="9"/>
      <c r="F531" s="12"/>
      <c r="G531" s="12"/>
      <c r="H531" s="8"/>
    </row>
    <row r="532" ht="12.0" customHeight="1">
      <c r="A532" s="8">
        <v>491.0</v>
      </c>
      <c r="B532" s="9" t="s">
        <v>658</v>
      </c>
      <c r="C532" s="10"/>
      <c r="D532" s="11"/>
      <c r="E532" s="9"/>
      <c r="F532" s="12"/>
      <c r="G532" s="12"/>
      <c r="H532" s="8"/>
    </row>
    <row r="533" ht="12.0" customHeight="1">
      <c r="A533" s="8">
        <v>492.0</v>
      </c>
      <c r="B533" s="9" t="s">
        <v>659</v>
      </c>
      <c r="C533" s="10"/>
      <c r="D533" s="11"/>
      <c r="E533" s="9"/>
      <c r="F533" s="12"/>
      <c r="G533" s="12"/>
      <c r="H533" s="8"/>
    </row>
    <row r="534" ht="12.0" customHeight="1">
      <c r="A534" s="13">
        <v>493.0</v>
      </c>
      <c r="B534" s="14" t="s">
        <v>660</v>
      </c>
      <c r="C534" s="15"/>
      <c r="D534" s="11">
        <v>39070.0</v>
      </c>
      <c r="E534" s="9" t="s">
        <v>661</v>
      </c>
      <c r="F534" s="12">
        <v>19.99</v>
      </c>
      <c r="G534" s="12">
        <f t="shared" ref="G534:G539" si="31">F534*1.06*1.075</f>
        <v>22.778605</v>
      </c>
      <c r="H534" s="8" t="s">
        <v>662</v>
      </c>
    </row>
    <row r="535" ht="12.0" customHeight="1">
      <c r="A535" s="8">
        <v>494.0</v>
      </c>
      <c r="B535" s="9" t="s">
        <v>663</v>
      </c>
      <c r="C535" s="10"/>
      <c r="D535" s="11">
        <v>39075.0</v>
      </c>
      <c r="E535" s="9" t="s">
        <v>83</v>
      </c>
      <c r="F535" s="12">
        <v>7.5</v>
      </c>
      <c r="G535" s="12">
        <f t="shared" si="31"/>
        <v>8.54625</v>
      </c>
      <c r="H535" s="8" t="s">
        <v>649</v>
      </c>
    </row>
    <row r="536" ht="12.0" customHeight="1">
      <c r="A536" s="8">
        <v>495.0</v>
      </c>
      <c r="B536" s="9" t="s">
        <v>664</v>
      </c>
      <c r="C536" s="10"/>
      <c r="D536" s="11">
        <v>39075.0</v>
      </c>
      <c r="E536" s="9" t="s">
        <v>83</v>
      </c>
      <c r="F536" s="12">
        <v>7.5</v>
      </c>
      <c r="G536" s="12">
        <f t="shared" si="31"/>
        <v>8.54625</v>
      </c>
      <c r="H536" s="8" t="s">
        <v>649</v>
      </c>
    </row>
    <row r="537" ht="12.0" customHeight="1">
      <c r="A537" s="8">
        <v>496.0</v>
      </c>
      <c r="B537" s="9" t="s">
        <v>665</v>
      </c>
      <c r="C537" s="10"/>
      <c r="D537" s="11">
        <v>39075.0</v>
      </c>
      <c r="E537" s="9" t="s">
        <v>83</v>
      </c>
      <c r="F537" s="12">
        <v>7.5</v>
      </c>
      <c r="G537" s="12">
        <f t="shared" si="31"/>
        <v>8.54625</v>
      </c>
      <c r="H537" s="8" t="s">
        <v>649</v>
      </c>
    </row>
    <row r="538" ht="12.0" customHeight="1">
      <c r="A538" s="8">
        <v>497.0</v>
      </c>
      <c r="B538" s="9" t="s">
        <v>666</v>
      </c>
      <c r="C538" s="10"/>
      <c r="D538" s="11">
        <v>39075.0</v>
      </c>
      <c r="E538" s="9" t="s">
        <v>83</v>
      </c>
      <c r="F538" s="12">
        <v>7.5</v>
      </c>
      <c r="G538" s="12">
        <f t="shared" si="31"/>
        <v>8.54625</v>
      </c>
      <c r="H538" s="8"/>
    </row>
    <row r="539" ht="12.0" customHeight="1">
      <c r="A539" s="8">
        <v>498.0</v>
      </c>
      <c r="B539" s="9" t="s">
        <v>667</v>
      </c>
      <c r="C539" s="10"/>
      <c r="D539" s="11">
        <v>39075.0</v>
      </c>
      <c r="E539" s="9" t="s">
        <v>83</v>
      </c>
      <c r="F539" s="12">
        <v>6.99</v>
      </c>
      <c r="G539" s="12">
        <f t="shared" si="31"/>
        <v>7.965105</v>
      </c>
      <c r="H539" s="8"/>
    </row>
    <row r="540" ht="12.0" customHeight="1">
      <c r="A540" s="13">
        <v>499.0</v>
      </c>
      <c r="B540" s="14" t="s">
        <v>668</v>
      </c>
      <c r="C540" s="15"/>
      <c r="D540" s="11">
        <v>39076.0</v>
      </c>
      <c r="E540" s="9"/>
      <c r="F540" s="12"/>
      <c r="G540" s="12"/>
      <c r="H540" s="8" t="s">
        <v>669</v>
      </c>
    </row>
    <row r="541" ht="12.0" customHeight="1">
      <c r="A541" s="13">
        <v>500.0</v>
      </c>
      <c r="B541" s="14" t="s">
        <v>670</v>
      </c>
      <c r="C541" s="15"/>
      <c r="D541" s="11">
        <v>39076.0</v>
      </c>
      <c r="E541" s="9"/>
      <c r="F541" s="12"/>
      <c r="G541" s="12"/>
      <c r="H541" s="8" t="s">
        <v>669</v>
      </c>
    </row>
    <row r="542" ht="12.0" customHeight="1">
      <c r="A542" s="8">
        <v>501.0</v>
      </c>
      <c r="B542" s="9" t="s">
        <v>671</v>
      </c>
      <c r="C542" s="10"/>
      <c r="D542" s="11">
        <v>39080.0</v>
      </c>
      <c r="E542" s="9" t="s">
        <v>80</v>
      </c>
      <c r="F542" s="12">
        <v>25.49</v>
      </c>
      <c r="G542" s="12">
        <f t="shared" ref="G542:G556" si="32">F542*1.06*1.075</f>
        <v>29.045855</v>
      </c>
      <c r="H542" s="8"/>
    </row>
    <row r="543" ht="12.0" customHeight="1">
      <c r="A543" s="13">
        <v>502.0</v>
      </c>
      <c r="B543" s="14" t="s">
        <v>672</v>
      </c>
      <c r="C543" s="15"/>
      <c r="D543" s="11">
        <v>39101.0</v>
      </c>
      <c r="E543" s="9" t="s">
        <v>9</v>
      </c>
      <c r="F543" s="12">
        <v>26.99</v>
      </c>
      <c r="G543" s="12">
        <f t="shared" si="32"/>
        <v>30.755105</v>
      </c>
      <c r="H543" s="8"/>
    </row>
    <row r="544" ht="12.0" customHeight="1">
      <c r="A544" s="13">
        <v>503.0</v>
      </c>
      <c r="B544" s="14" t="s">
        <v>673</v>
      </c>
      <c r="C544" s="15"/>
      <c r="D544" s="11">
        <v>39101.0</v>
      </c>
      <c r="E544" s="9" t="s">
        <v>9</v>
      </c>
      <c r="F544" s="12">
        <v>22.98</v>
      </c>
      <c r="G544" s="12">
        <f t="shared" si="32"/>
        <v>26.18571</v>
      </c>
      <c r="H544" s="8"/>
    </row>
    <row r="545" ht="12.0" customHeight="1">
      <c r="A545" s="8">
        <v>504.0</v>
      </c>
      <c r="B545" s="9" t="s">
        <v>674</v>
      </c>
      <c r="C545" s="10"/>
      <c r="D545" s="11">
        <v>39102.0</v>
      </c>
      <c r="E545" s="9" t="s">
        <v>110</v>
      </c>
      <c r="F545" s="12">
        <v>9.99</v>
      </c>
      <c r="G545" s="12">
        <f t="shared" si="32"/>
        <v>11.383605</v>
      </c>
      <c r="H545" s="8"/>
    </row>
    <row r="546" ht="12.0" customHeight="1">
      <c r="A546" s="8">
        <v>505.0</v>
      </c>
      <c r="B546" s="9" t="s">
        <v>675</v>
      </c>
      <c r="C546" s="10"/>
      <c r="D546" s="11">
        <v>39102.0</v>
      </c>
      <c r="E546" s="9" t="s">
        <v>110</v>
      </c>
      <c r="F546" s="12">
        <v>7.99</v>
      </c>
      <c r="G546" s="12">
        <f t="shared" si="32"/>
        <v>9.104605</v>
      </c>
      <c r="H546" s="8"/>
    </row>
    <row r="547" ht="12.0" customHeight="1">
      <c r="A547" s="13">
        <v>506.0</v>
      </c>
      <c r="B547" s="14" t="s">
        <v>676</v>
      </c>
      <c r="C547" s="15"/>
      <c r="D547" s="11">
        <v>39134.0</v>
      </c>
      <c r="E547" s="9" t="s">
        <v>88</v>
      </c>
      <c r="F547" s="12">
        <v>15.99</v>
      </c>
      <c r="G547" s="12">
        <f t="shared" si="32"/>
        <v>18.220605</v>
      </c>
      <c r="H547" s="8"/>
    </row>
    <row r="548" ht="12.0" customHeight="1">
      <c r="A548" s="8">
        <v>507.0</v>
      </c>
      <c r="B548" s="9" t="s">
        <v>677</v>
      </c>
      <c r="C548" s="10"/>
      <c r="D548" s="11">
        <v>39136.0</v>
      </c>
      <c r="E548" s="9" t="s">
        <v>9</v>
      </c>
      <c r="F548" s="12">
        <v>22.98</v>
      </c>
      <c r="G548" s="12">
        <f t="shared" si="32"/>
        <v>26.18571</v>
      </c>
      <c r="H548" s="8"/>
    </row>
    <row r="549" ht="12.0" customHeight="1">
      <c r="A549" s="13">
        <v>508.0</v>
      </c>
      <c r="B549" s="14" t="s">
        <v>678</v>
      </c>
      <c r="C549" s="15"/>
      <c r="D549" s="11">
        <v>39136.0</v>
      </c>
      <c r="E549" s="9" t="s">
        <v>9</v>
      </c>
      <c r="F549" s="12">
        <v>10.99</v>
      </c>
      <c r="G549" s="12">
        <f t="shared" si="32"/>
        <v>12.523105</v>
      </c>
      <c r="H549" s="8"/>
    </row>
    <row r="550" ht="12.0" customHeight="1">
      <c r="A550" s="8">
        <v>509.0</v>
      </c>
      <c r="B550" s="9" t="s">
        <v>679</v>
      </c>
      <c r="C550" s="10"/>
      <c r="D550" s="11">
        <v>39137.0</v>
      </c>
      <c r="E550" s="9" t="s">
        <v>593</v>
      </c>
      <c r="F550" s="12">
        <v>14.83</v>
      </c>
      <c r="G550" s="12">
        <f t="shared" si="32"/>
        <v>16.898785</v>
      </c>
      <c r="H550" s="8" t="s">
        <v>680</v>
      </c>
    </row>
    <row r="551" ht="12.0" customHeight="1">
      <c r="A551" s="8">
        <v>510.0</v>
      </c>
      <c r="B551" s="9" t="s">
        <v>681</v>
      </c>
      <c r="C551" s="10"/>
      <c r="D551" s="11">
        <v>39137.0</v>
      </c>
      <c r="E551" s="9" t="s">
        <v>593</v>
      </c>
      <c r="F551" s="12">
        <v>14.83</v>
      </c>
      <c r="G551" s="12">
        <f t="shared" si="32"/>
        <v>16.898785</v>
      </c>
      <c r="H551" s="8" t="s">
        <v>680</v>
      </c>
    </row>
    <row r="552" ht="12.0" customHeight="1">
      <c r="A552" s="8">
        <v>511.0</v>
      </c>
      <c r="B552" s="9" t="s">
        <v>682</v>
      </c>
      <c r="C552" s="10"/>
      <c r="D552" s="11">
        <v>39137.0</v>
      </c>
      <c r="E552" s="9" t="s">
        <v>593</v>
      </c>
      <c r="F552" s="12">
        <v>14.83</v>
      </c>
      <c r="G552" s="12">
        <f t="shared" si="32"/>
        <v>16.898785</v>
      </c>
      <c r="H552" s="8" t="s">
        <v>680</v>
      </c>
    </row>
    <row r="553" ht="12.0" customHeight="1">
      <c r="A553" s="8">
        <v>512.0</v>
      </c>
      <c r="B553" s="9" t="s">
        <v>683</v>
      </c>
      <c r="C553" s="10"/>
      <c r="D553" s="11">
        <v>39137.0</v>
      </c>
      <c r="E553" s="9" t="s">
        <v>593</v>
      </c>
      <c r="F553" s="12">
        <v>14.83</v>
      </c>
      <c r="G553" s="12">
        <f t="shared" si="32"/>
        <v>16.898785</v>
      </c>
      <c r="H553" s="8" t="s">
        <v>680</v>
      </c>
    </row>
    <row r="554" ht="12.0" customHeight="1">
      <c r="A554" s="8">
        <v>513.0</v>
      </c>
      <c r="B554" s="9" t="s">
        <v>684</v>
      </c>
      <c r="C554" s="10"/>
      <c r="D554" s="11">
        <v>39137.0</v>
      </c>
      <c r="E554" s="9" t="s">
        <v>593</v>
      </c>
      <c r="F554" s="12">
        <v>14.83</v>
      </c>
      <c r="G554" s="12">
        <f t="shared" si="32"/>
        <v>16.898785</v>
      </c>
      <c r="H554" s="8" t="s">
        <v>680</v>
      </c>
    </row>
    <row r="555" ht="12.0" customHeight="1">
      <c r="A555" s="8">
        <v>514.0</v>
      </c>
      <c r="B555" s="9" t="s">
        <v>685</v>
      </c>
      <c r="C555" s="10"/>
      <c r="D555" s="11">
        <v>39137.0</v>
      </c>
      <c r="E555" s="9" t="s">
        <v>593</v>
      </c>
      <c r="F555" s="12">
        <v>14.83</v>
      </c>
      <c r="G555" s="12">
        <f t="shared" si="32"/>
        <v>16.898785</v>
      </c>
      <c r="H555" s="8" t="s">
        <v>680</v>
      </c>
    </row>
    <row r="556" ht="12.0" customHeight="1">
      <c r="A556" s="34" t="s">
        <v>686</v>
      </c>
      <c r="B556" s="30" t="s">
        <v>687</v>
      </c>
      <c r="C556" s="31"/>
      <c r="D556" s="11">
        <v>39137.0</v>
      </c>
      <c r="E556" s="9" t="s">
        <v>593</v>
      </c>
      <c r="F556" s="12">
        <v>43.63</v>
      </c>
      <c r="G556" s="12">
        <f t="shared" si="32"/>
        <v>49.716385</v>
      </c>
      <c r="H556" s="8"/>
    </row>
    <row r="557" ht="12.0" customHeight="1">
      <c r="A557" s="13">
        <v>515.0</v>
      </c>
      <c r="B557" s="14" t="s">
        <v>132</v>
      </c>
      <c r="C557" s="15"/>
      <c r="D557" s="11"/>
      <c r="E557" s="9"/>
      <c r="F557" s="12"/>
      <c r="G557" s="12"/>
      <c r="H557" s="8"/>
    </row>
    <row r="558" ht="12.0" customHeight="1">
      <c r="A558" s="13">
        <v>516.0</v>
      </c>
      <c r="B558" s="14" t="s">
        <v>133</v>
      </c>
      <c r="C558" s="15"/>
      <c r="D558" s="11"/>
      <c r="E558" s="9"/>
      <c r="F558" s="12"/>
      <c r="G558" s="12"/>
      <c r="H558" s="8"/>
    </row>
    <row r="559" ht="12.0" customHeight="1">
      <c r="A559" s="13">
        <v>517.0</v>
      </c>
      <c r="B559" s="14" t="s">
        <v>134</v>
      </c>
      <c r="C559" s="15"/>
      <c r="D559" s="11"/>
      <c r="E559" s="9"/>
      <c r="F559" s="12"/>
      <c r="G559" s="12"/>
      <c r="H559" s="8"/>
    </row>
    <row r="560" ht="12.0" customHeight="1">
      <c r="A560" s="8">
        <v>518.0</v>
      </c>
      <c r="B560" s="9" t="s">
        <v>688</v>
      </c>
      <c r="C560" s="10"/>
      <c r="D560" s="11">
        <v>39154.0</v>
      </c>
      <c r="E560" s="9" t="s">
        <v>689</v>
      </c>
      <c r="F560" s="12">
        <v>19.99</v>
      </c>
      <c r="G560" s="12">
        <f t="shared" ref="G560:G574" si="33">F560*1.06*1.075</f>
        <v>22.778605</v>
      </c>
      <c r="H560" s="8"/>
    </row>
    <row r="561" ht="12.0" customHeight="1">
      <c r="A561" s="8">
        <v>519.0</v>
      </c>
      <c r="B561" s="9" t="s">
        <v>690</v>
      </c>
      <c r="C561" s="10"/>
      <c r="D561" s="11">
        <v>39154.0</v>
      </c>
      <c r="E561" s="9" t="s">
        <v>689</v>
      </c>
      <c r="F561" s="12">
        <v>15.0</v>
      </c>
      <c r="G561" s="12">
        <f t="shared" si="33"/>
        <v>17.0925</v>
      </c>
      <c r="H561" s="8"/>
    </row>
    <row r="562" ht="12.0" customHeight="1">
      <c r="A562" s="8">
        <v>520.0</v>
      </c>
      <c r="B562" s="9" t="s">
        <v>691</v>
      </c>
      <c r="C562" s="10"/>
      <c r="D562" s="11">
        <v>39154.0</v>
      </c>
      <c r="E562" s="9" t="s">
        <v>689</v>
      </c>
      <c r="F562" s="12">
        <v>15.0</v>
      </c>
      <c r="G562" s="12">
        <f t="shared" si="33"/>
        <v>17.0925</v>
      </c>
      <c r="H562" s="8"/>
    </row>
    <row r="563" ht="12.0" customHeight="1">
      <c r="A563" s="8">
        <v>521.0</v>
      </c>
      <c r="B563" s="9" t="s">
        <v>692</v>
      </c>
      <c r="C563" s="10"/>
      <c r="D563" s="11">
        <v>39178.0</v>
      </c>
      <c r="E563" s="9" t="s">
        <v>689</v>
      </c>
      <c r="F563" s="12">
        <v>24.99</v>
      </c>
      <c r="G563" s="12">
        <f t="shared" si="33"/>
        <v>28.476105</v>
      </c>
      <c r="H563" s="8"/>
    </row>
    <row r="564" ht="12.0" customHeight="1">
      <c r="A564" s="8">
        <v>522.0</v>
      </c>
      <c r="B564" s="9" t="s">
        <v>693</v>
      </c>
      <c r="C564" s="10"/>
      <c r="D564" s="11">
        <v>39178.0</v>
      </c>
      <c r="E564" s="9" t="s">
        <v>689</v>
      </c>
      <c r="F564" s="12">
        <v>27.99</v>
      </c>
      <c r="G564" s="12">
        <f t="shared" si="33"/>
        <v>31.894605</v>
      </c>
      <c r="H564" s="8"/>
    </row>
    <row r="565" ht="12.0" customHeight="1">
      <c r="A565" s="8">
        <v>523.0</v>
      </c>
      <c r="B565" s="9" t="s">
        <v>694</v>
      </c>
      <c r="C565" s="10"/>
      <c r="D565" s="11">
        <v>39180.0</v>
      </c>
      <c r="E565" s="9" t="s">
        <v>695</v>
      </c>
      <c r="F565" s="12">
        <v>24.49</v>
      </c>
      <c r="G565" s="12">
        <f t="shared" si="33"/>
        <v>27.906355</v>
      </c>
      <c r="H565" s="8" t="s">
        <v>696</v>
      </c>
    </row>
    <row r="566" ht="12.0" customHeight="1">
      <c r="A566" s="8">
        <v>524.0</v>
      </c>
      <c r="B566" s="9" t="s">
        <v>697</v>
      </c>
      <c r="C566" s="10"/>
      <c r="D566" s="11">
        <v>39186.0</v>
      </c>
      <c r="E566" s="9" t="s">
        <v>9</v>
      </c>
      <c r="F566" s="12">
        <v>18.98</v>
      </c>
      <c r="G566" s="12">
        <f t="shared" si="33"/>
        <v>21.62771</v>
      </c>
      <c r="H566" s="8" t="s">
        <v>698</v>
      </c>
    </row>
    <row r="567" ht="12.0" customHeight="1">
      <c r="A567" s="13">
        <v>525.0</v>
      </c>
      <c r="B567" s="14" t="s">
        <v>699</v>
      </c>
      <c r="C567" s="15"/>
      <c r="D567" s="11">
        <v>39207.0</v>
      </c>
      <c r="E567" s="9" t="s">
        <v>9</v>
      </c>
      <c r="F567" s="12">
        <v>19.99</v>
      </c>
      <c r="G567" s="12">
        <f t="shared" si="33"/>
        <v>22.778605</v>
      </c>
      <c r="H567" s="8"/>
    </row>
    <row r="568" ht="12.0" customHeight="1">
      <c r="A568" s="13">
        <v>526.0</v>
      </c>
      <c r="B568" s="14" t="s">
        <v>700</v>
      </c>
      <c r="C568" s="15"/>
      <c r="D568" s="11">
        <v>39207.0</v>
      </c>
      <c r="E568" s="9" t="s">
        <v>9</v>
      </c>
      <c r="F568" s="12">
        <v>19.99</v>
      </c>
      <c r="G568" s="12">
        <f t="shared" si="33"/>
        <v>22.778605</v>
      </c>
      <c r="H568" s="8"/>
    </row>
    <row r="569" ht="12.0" customHeight="1">
      <c r="A569" s="13">
        <v>527.0</v>
      </c>
      <c r="B569" s="14" t="s">
        <v>701</v>
      </c>
      <c r="C569" s="15"/>
      <c r="D569" s="11">
        <v>39250.0</v>
      </c>
      <c r="E569" s="9" t="s">
        <v>88</v>
      </c>
      <c r="F569" s="12">
        <v>11.49</v>
      </c>
      <c r="G569" s="12">
        <f t="shared" si="33"/>
        <v>13.092855</v>
      </c>
      <c r="H569" s="8" t="s">
        <v>702</v>
      </c>
    </row>
    <row r="570" ht="12.0" customHeight="1">
      <c r="A570" s="13">
        <v>528.0</v>
      </c>
      <c r="B570" s="14" t="s">
        <v>703</v>
      </c>
      <c r="C570" s="15"/>
      <c r="D570" s="11">
        <v>39250.0</v>
      </c>
      <c r="E570" s="9" t="s">
        <v>88</v>
      </c>
      <c r="F570" s="12">
        <v>11.49</v>
      </c>
      <c r="G570" s="12">
        <f t="shared" si="33"/>
        <v>13.092855</v>
      </c>
      <c r="H570" s="8" t="s">
        <v>702</v>
      </c>
    </row>
    <row r="571" ht="12.0" customHeight="1">
      <c r="A571" s="13">
        <v>529.0</v>
      </c>
      <c r="B571" s="14" t="s">
        <v>704</v>
      </c>
      <c r="C571" s="15"/>
      <c r="D571" s="11">
        <v>39250.0</v>
      </c>
      <c r="E571" s="9" t="s">
        <v>705</v>
      </c>
      <c r="F571" s="12">
        <v>25.0</v>
      </c>
      <c r="G571" s="12">
        <f t="shared" si="33"/>
        <v>28.4875</v>
      </c>
      <c r="H571" s="8" t="s">
        <v>706</v>
      </c>
    </row>
    <row r="572" ht="12.0" customHeight="1">
      <c r="A572" s="8">
        <v>530.0</v>
      </c>
      <c r="B572" s="9" t="s">
        <v>707</v>
      </c>
      <c r="C572" s="10"/>
      <c r="D572" s="11">
        <v>39250.0</v>
      </c>
      <c r="E572" s="9" t="s">
        <v>705</v>
      </c>
      <c r="F572" s="12">
        <v>25.0</v>
      </c>
      <c r="G572" s="12">
        <f t="shared" si="33"/>
        <v>28.4875</v>
      </c>
      <c r="H572" s="8" t="s">
        <v>706</v>
      </c>
    </row>
    <row r="573" ht="12.0" customHeight="1">
      <c r="A573" s="13">
        <v>531.0</v>
      </c>
      <c r="B573" s="14" t="s">
        <v>708</v>
      </c>
      <c r="C573" s="15"/>
      <c r="D573" s="11">
        <v>39258.0</v>
      </c>
      <c r="E573" s="9" t="s">
        <v>88</v>
      </c>
      <c r="F573" s="12">
        <v>11.49</v>
      </c>
      <c r="G573" s="12">
        <f t="shared" si="33"/>
        <v>13.092855</v>
      </c>
      <c r="H573" s="8"/>
    </row>
    <row r="574" ht="12.0" customHeight="1">
      <c r="A574" s="8">
        <v>532.0</v>
      </c>
      <c r="B574" s="9" t="s">
        <v>709</v>
      </c>
      <c r="C574" s="10"/>
      <c r="D574" s="11">
        <v>39258.0</v>
      </c>
      <c r="E574" s="9" t="s">
        <v>88</v>
      </c>
      <c r="F574" s="12">
        <v>59.99</v>
      </c>
      <c r="G574" s="12">
        <f t="shared" si="33"/>
        <v>68.358605</v>
      </c>
      <c r="H574" s="8"/>
    </row>
    <row r="575" ht="12.0" customHeight="1">
      <c r="A575" s="8">
        <v>533.0</v>
      </c>
      <c r="B575" s="9" t="s">
        <v>710</v>
      </c>
      <c r="C575" s="10"/>
      <c r="D575" s="11">
        <v>39356.0</v>
      </c>
      <c r="E575" s="9" t="s">
        <v>88</v>
      </c>
      <c r="F575" s="12">
        <v>13.99</v>
      </c>
      <c r="G575" s="12">
        <f t="shared" ref="G575:G578" si="34">F575*1.05*1.075</f>
        <v>15.7912125</v>
      </c>
      <c r="H575" s="8"/>
    </row>
    <row r="576" ht="12.0" customHeight="1">
      <c r="A576" s="8">
        <v>534.0</v>
      </c>
      <c r="B576" s="9" t="s">
        <v>711</v>
      </c>
      <c r="C576" s="10"/>
      <c r="D576" s="11">
        <v>39361.0</v>
      </c>
      <c r="E576" s="9" t="s">
        <v>689</v>
      </c>
      <c r="F576" s="12">
        <v>14.99</v>
      </c>
      <c r="G576" s="12">
        <f t="shared" si="34"/>
        <v>16.9199625</v>
      </c>
      <c r="H576" s="8"/>
    </row>
    <row r="577" ht="12.0" customHeight="1">
      <c r="A577" s="8">
        <v>535.0</v>
      </c>
      <c r="B577" s="9" t="s">
        <v>712</v>
      </c>
      <c r="C577" s="10"/>
      <c r="D577" s="11">
        <v>39361.0</v>
      </c>
      <c r="E577" s="9" t="s">
        <v>689</v>
      </c>
      <c r="F577" s="12">
        <v>6.99</v>
      </c>
      <c r="G577" s="12">
        <f t="shared" si="34"/>
        <v>7.8899625</v>
      </c>
      <c r="H577" s="8"/>
    </row>
    <row r="578" ht="12.0" customHeight="1">
      <c r="A578" s="17" t="s">
        <v>713</v>
      </c>
      <c r="B578" s="18" t="s">
        <v>714</v>
      </c>
      <c r="C578" s="19"/>
      <c r="D578" s="11">
        <v>39375.0</v>
      </c>
      <c r="E578" s="9" t="s">
        <v>88</v>
      </c>
      <c r="F578" s="12">
        <v>18.49</v>
      </c>
      <c r="G578" s="12">
        <f t="shared" si="34"/>
        <v>20.8705875</v>
      </c>
      <c r="H578" s="8"/>
    </row>
    <row r="579" ht="12.0" customHeight="1">
      <c r="A579" s="8">
        <v>536.0</v>
      </c>
      <c r="B579" s="9" t="s">
        <v>715</v>
      </c>
      <c r="C579" s="10"/>
      <c r="D579" s="11"/>
      <c r="E579" s="9"/>
      <c r="F579" s="12"/>
      <c r="G579" s="12"/>
      <c r="H579" s="8"/>
    </row>
    <row r="580" ht="12.0" customHeight="1">
      <c r="A580" s="8">
        <v>537.0</v>
      </c>
      <c r="B580" s="9" t="s">
        <v>716</v>
      </c>
      <c r="C580" s="10"/>
      <c r="D580" s="11"/>
      <c r="E580" s="9"/>
      <c r="F580" s="12"/>
      <c r="G580" s="12"/>
      <c r="H580" s="8"/>
    </row>
    <row r="581" ht="12.0" customHeight="1">
      <c r="A581" s="8">
        <v>538.0</v>
      </c>
      <c r="B581" s="9" t="s">
        <v>717</v>
      </c>
      <c r="C581" s="10"/>
      <c r="D581" s="11"/>
      <c r="E581" s="9"/>
      <c r="F581" s="12"/>
      <c r="G581" s="12"/>
      <c r="H581" s="8"/>
    </row>
    <row r="582" ht="12.0" customHeight="1">
      <c r="A582" s="8">
        <v>539.0</v>
      </c>
      <c r="B582" s="9" t="s">
        <v>718</v>
      </c>
      <c r="C582" s="10"/>
      <c r="D582" s="11">
        <v>39375.0</v>
      </c>
      <c r="E582" s="9" t="s">
        <v>83</v>
      </c>
      <c r="F582" s="12">
        <v>49.99</v>
      </c>
      <c r="G582" s="12">
        <f t="shared" ref="G582:G592" si="35">F582*1.05*1.075</f>
        <v>56.4262125</v>
      </c>
      <c r="H582" s="8"/>
    </row>
    <row r="583" ht="12.0" customHeight="1">
      <c r="A583" s="8">
        <v>540.0</v>
      </c>
      <c r="B583" s="9" t="s">
        <v>719</v>
      </c>
      <c r="C583" s="10"/>
      <c r="D583" s="11">
        <v>39375.0</v>
      </c>
      <c r="E583" s="9" t="s">
        <v>83</v>
      </c>
      <c r="F583" s="12">
        <v>49.99</v>
      </c>
      <c r="G583" s="12">
        <f t="shared" si="35"/>
        <v>56.4262125</v>
      </c>
      <c r="H583" s="8"/>
    </row>
    <row r="584" ht="12.0" customHeight="1">
      <c r="A584" s="8">
        <v>541.0</v>
      </c>
      <c r="B584" s="9" t="s">
        <v>720</v>
      </c>
      <c r="C584" s="10"/>
      <c r="D584" s="11">
        <v>39382.0</v>
      </c>
      <c r="E584" s="9" t="s">
        <v>88</v>
      </c>
      <c r="F584" s="12">
        <v>17.49</v>
      </c>
      <c r="G584" s="12">
        <f t="shared" si="35"/>
        <v>19.7418375</v>
      </c>
      <c r="H584" s="8"/>
    </row>
    <row r="585" ht="12.0" customHeight="1">
      <c r="A585" s="8">
        <v>542.0</v>
      </c>
      <c r="B585" s="9" t="s">
        <v>721</v>
      </c>
      <c r="C585" s="10"/>
      <c r="D585" s="11">
        <v>39388.0</v>
      </c>
      <c r="E585" s="9" t="s">
        <v>83</v>
      </c>
      <c r="F585" s="12">
        <v>49.99</v>
      </c>
      <c r="G585" s="12">
        <f t="shared" si="35"/>
        <v>56.4262125</v>
      </c>
      <c r="H585" s="8"/>
    </row>
    <row r="586" ht="12.0" customHeight="1">
      <c r="A586" s="8">
        <v>543.0</v>
      </c>
      <c r="B586" s="9" t="s">
        <v>722</v>
      </c>
      <c r="C586" s="10"/>
      <c r="D586" s="11">
        <v>39395.0</v>
      </c>
      <c r="E586" s="9" t="s">
        <v>593</v>
      </c>
      <c r="F586" s="12">
        <v>12.5</v>
      </c>
      <c r="G586" s="12">
        <f t="shared" si="35"/>
        <v>14.109375</v>
      </c>
      <c r="H586" s="8" t="s">
        <v>698</v>
      </c>
    </row>
    <row r="587" ht="12.0" customHeight="1">
      <c r="A587" s="8">
        <v>544.0</v>
      </c>
      <c r="B587" s="9" t="s">
        <v>723</v>
      </c>
      <c r="C587" s="10"/>
      <c r="D587" s="11">
        <v>39409.0</v>
      </c>
      <c r="E587" s="9" t="s">
        <v>593</v>
      </c>
      <c r="F587" s="12">
        <v>13.83</v>
      </c>
      <c r="G587" s="12">
        <f t="shared" si="35"/>
        <v>15.6106125</v>
      </c>
      <c r="H587" s="8" t="s">
        <v>698</v>
      </c>
    </row>
    <row r="588" ht="12.0" customHeight="1">
      <c r="A588" s="8">
        <v>545.0</v>
      </c>
      <c r="B588" s="9" t="s">
        <v>724</v>
      </c>
      <c r="C588" s="10"/>
      <c r="D588" s="11">
        <v>39409.0</v>
      </c>
      <c r="E588" s="9" t="s">
        <v>593</v>
      </c>
      <c r="F588" s="12">
        <v>3.97</v>
      </c>
      <c r="G588" s="12">
        <f t="shared" si="35"/>
        <v>4.4811375</v>
      </c>
      <c r="H588" s="8"/>
    </row>
    <row r="589" ht="12.0" customHeight="1">
      <c r="A589" s="8">
        <v>546.0</v>
      </c>
      <c r="B589" s="9" t="s">
        <v>725</v>
      </c>
      <c r="C589" s="10"/>
      <c r="D589" s="11">
        <v>39409.0</v>
      </c>
      <c r="E589" s="9" t="s">
        <v>593</v>
      </c>
      <c r="F589" s="12">
        <v>3.97</v>
      </c>
      <c r="G589" s="12">
        <f t="shared" si="35"/>
        <v>4.4811375</v>
      </c>
      <c r="H589" s="8"/>
    </row>
    <row r="590" ht="12.0" customHeight="1">
      <c r="A590" s="35">
        <v>547.0</v>
      </c>
      <c r="B590" s="36" t="s">
        <v>726</v>
      </c>
      <c r="C590" s="37"/>
      <c r="D590" s="11">
        <v>39409.0</v>
      </c>
      <c r="E590" s="9" t="s">
        <v>593</v>
      </c>
      <c r="F590" s="12">
        <v>3.97</v>
      </c>
      <c r="G590" s="12">
        <f t="shared" si="35"/>
        <v>4.4811375</v>
      </c>
      <c r="H590" s="8"/>
    </row>
    <row r="591" ht="12.0" customHeight="1">
      <c r="A591" s="8">
        <v>548.0</v>
      </c>
      <c r="B591" s="9" t="s">
        <v>727</v>
      </c>
      <c r="C591" s="10"/>
      <c r="D591" s="11">
        <v>39409.0</v>
      </c>
      <c r="E591" s="9" t="s">
        <v>593</v>
      </c>
      <c r="F591" s="12">
        <v>9.66</v>
      </c>
      <c r="G591" s="12">
        <f t="shared" si="35"/>
        <v>10.903725</v>
      </c>
      <c r="H591" s="8"/>
    </row>
    <row r="592" ht="12.0" customHeight="1">
      <c r="A592" s="34" t="s">
        <v>728</v>
      </c>
      <c r="B592" s="30" t="s">
        <v>729</v>
      </c>
      <c r="C592" s="31"/>
      <c r="D592" s="11">
        <v>39424.0</v>
      </c>
      <c r="E592" s="9" t="s">
        <v>88</v>
      </c>
      <c r="F592" s="12">
        <v>29.99</v>
      </c>
      <c r="G592" s="12">
        <f t="shared" si="35"/>
        <v>33.8512125</v>
      </c>
      <c r="H592" s="8" t="s">
        <v>730</v>
      </c>
    </row>
    <row r="593" ht="12.0" customHeight="1">
      <c r="A593" s="13">
        <v>549.0</v>
      </c>
      <c r="B593" s="14" t="s">
        <v>731</v>
      </c>
      <c r="C593" s="15"/>
      <c r="D593" s="11"/>
      <c r="E593" s="9"/>
      <c r="F593" s="12"/>
      <c r="G593" s="12"/>
      <c r="H593" s="8"/>
    </row>
    <row r="594" ht="12.0" customHeight="1">
      <c r="A594" s="13">
        <v>550.0</v>
      </c>
      <c r="B594" s="14" t="s">
        <v>732</v>
      </c>
      <c r="C594" s="15"/>
      <c r="D594" s="11"/>
      <c r="E594" s="9"/>
      <c r="F594" s="12"/>
      <c r="G594" s="12"/>
      <c r="H594" s="8"/>
    </row>
    <row r="595" ht="12.0" customHeight="1">
      <c r="A595" s="13">
        <v>551.0</v>
      </c>
      <c r="B595" s="14" t="s">
        <v>733</v>
      </c>
      <c r="C595" s="15"/>
      <c r="D595" s="11"/>
      <c r="E595" s="9"/>
      <c r="F595" s="12"/>
      <c r="G595" s="12"/>
      <c r="H595" s="8"/>
    </row>
    <row r="596" ht="12.0" customHeight="1">
      <c r="A596" s="13">
        <v>552.0</v>
      </c>
      <c r="B596" s="14" t="s">
        <v>734</v>
      </c>
      <c r="C596" s="15"/>
      <c r="D596" s="11"/>
      <c r="E596" s="9"/>
      <c r="F596" s="12"/>
      <c r="G596" s="12"/>
      <c r="H596" s="8"/>
    </row>
    <row r="597" ht="12.0" customHeight="1">
      <c r="A597" s="8">
        <v>553.0</v>
      </c>
      <c r="B597" s="9" t="s">
        <v>735</v>
      </c>
      <c r="C597" s="10"/>
      <c r="D597" s="11">
        <v>39433.0</v>
      </c>
      <c r="E597" s="9" t="s">
        <v>83</v>
      </c>
      <c r="F597" s="12">
        <v>25.99</v>
      </c>
      <c r="G597" s="12">
        <f t="shared" ref="G597:G606" si="36">F597*1.05*1.075</f>
        <v>29.3362125</v>
      </c>
      <c r="H597" s="8" t="s">
        <v>736</v>
      </c>
    </row>
    <row r="598" ht="12.0" customHeight="1">
      <c r="A598" s="8">
        <v>554.0</v>
      </c>
      <c r="B598" s="9" t="s">
        <v>737</v>
      </c>
      <c r="C598" s="10"/>
      <c r="D598" s="11">
        <v>39436.0</v>
      </c>
      <c r="E598" s="9" t="s">
        <v>9</v>
      </c>
      <c r="F598" s="12">
        <v>7.99</v>
      </c>
      <c r="G598" s="12">
        <f t="shared" si="36"/>
        <v>9.0187125</v>
      </c>
      <c r="H598" s="8"/>
    </row>
    <row r="599" ht="12.0" customHeight="1">
      <c r="A599" s="8">
        <v>555.0</v>
      </c>
      <c r="B599" s="9" t="s">
        <v>738</v>
      </c>
      <c r="C599" s="10"/>
      <c r="D599" s="11">
        <v>39436.0</v>
      </c>
      <c r="E599" s="9" t="s">
        <v>9</v>
      </c>
      <c r="F599" s="12">
        <v>8.99</v>
      </c>
      <c r="G599" s="12">
        <f t="shared" si="36"/>
        <v>10.1474625</v>
      </c>
      <c r="H599" s="8"/>
    </row>
    <row r="600" ht="12.0" customHeight="1">
      <c r="A600" s="8">
        <v>556.0</v>
      </c>
      <c r="B600" s="9" t="s">
        <v>739</v>
      </c>
      <c r="C600" s="10"/>
      <c r="D600" s="11">
        <v>39436.0</v>
      </c>
      <c r="E600" s="9" t="s">
        <v>9</v>
      </c>
      <c r="F600" s="12">
        <v>26.99</v>
      </c>
      <c r="G600" s="12">
        <f t="shared" si="36"/>
        <v>30.4649625</v>
      </c>
      <c r="H600" s="8" t="s">
        <v>740</v>
      </c>
    </row>
    <row r="601" ht="12.0" customHeight="1">
      <c r="A601" s="8">
        <v>557.0</v>
      </c>
      <c r="B601" s="9" t="s">
        <v>741</v>
      </c>
      <c r="C601" s="10"/>
      <c r="D601" s="11">
        <v>39436.0</v>
      </c>
      <c r="E601" s="9" t="s">
        <v>80</v>
      </c>
      <c r="F601" s="12">
        <v>23.99</v>
      </c>
      <c r="G601" s="12">
        <f t="shared" si="36"/>
        <v>27.0787125</v>
      </c>
      <c r="H601" s="8" t="s">
        <v>742</v>
      </c>
    </row>
    <row r="602" ht="12.0" customHeight="1">
      <c r="A602" s="8">
        <v>558.0</v>
      </c>
      <c r="B602" s="9" t="s">
        <v>743</v>
      </c>
      <c r="C602" s="10"/>
      <c r="D602" s="11">
        <v>39437.0</v>
      </c>
      <c r="E602" s="9" t="s">
        <v>80</v>
      </c>
      <c r="F602" s="12">
        <v>20.99</v>
      </c>
      <c r="G602" s="12">
        <f t="shared" si="36"/>
        <v>23.6924625</v>
      </c>
      <c r="H602" s="8" t="s">
        <v>740</v>
      </c>
    </row>
    <row r="603" ht="12.0" customHeight="1">
      <c r="A603" s="8">
        <v>559.0</v>
      </c>
      <c r="B603" s="9" t="s">
        <v>744</v>
      </c>
      <c r="C603" s="10"/>
      <c r="D603" s="11">
        <v>39437.0</v>
      </c>
      <c r="E603" s="9" t="s">
        <v>80</v>
      </c>
      <c r="F603" s="12">
        <v>26.99</v>
      </c>
      <c r="G603" s="12">
        <f t="shared" si="36"/>
        <v>30.4649625</v>
      </c>
      <c r="H603" s="8" t="s">
        <v>745</v>
      </c>
    </row>
    <row r="604" ht="12.0" customHeight="1">
      <c r="A604" s="8">
        <v>560.0</v>
      </c>
      <c r="B604" s="9" t="s">
        <v>746</v>
      </c>
      <c r="C604" s="10"/>
      <c r="D604" s="11">
        <v>39437.0</v>
      </c>
      <c r="E604" s="9" t="s">
        <v>80</v>
      </c>
      <c r="F604" s="12">
        <v>9.99</v>
      </c>
      <c r="G604" s="12">
        <f t="shared" si="36"/>
        <v>11.2762125</v>
      </c>
      <c r="H604" s="8"/>
    </row>
    <row r="605" ht="12.0" customHeight="1">
      <c r="A605" s="8">
        <v>561.0</v>
      </c>
      <c r="B605" s="9" t="s">
        <v>747</v>
      </c>
      <c r="C605" s="10"/>
      <c r="D605" s="11">
        <v>39437.0</v>
      </c>
      <c r="E605" s="9" t="s">
        <v>748</v>
      </c>
      <c r="F605" s="12">
        <v>25.99</v>
      </c>
      <c r="G605" s="12">
        <f t="shared" si="36"/>
        <v>29.3362125</v>
      </c>
      <c r="H605" s="8" t="s">
        <v>749</v>
      </c>
    </row>
    <row r="606" ht="12.0" customHeight="1">
      <c r="A606" s="17" t="s">
        <v>750</v>
      </c>
      <c r="B606" s="18" t="s">
        <v>751</v>
      </c>
      <c r="C606" s="19"/>
      <c r="D606" s="11">
        <v>39437.0</v>
      </c>
      <c r="E606" s="9" t="s">
        <v>748</v>
      </c>
      <c r="F606" s="12">
        <v>14.99</v>
      </c>
      <c r="G606" s="12">
        <f t="shared" si="36"/>
        <v>16.9199625</v>
      </c>
      <c r="H606" s="8" t="s">
        <v>745</v>
      </c>
    </row>
    <row r="607" ht="12.0" customHeight="1">
      <c r="A607" s="8">
        <v>562.0</v>
      </c>
      <c r="B607" s="9" t="s">
        <v>752</v>
      </c>
      <c r="C607" s="10"/>
      <c r="D607" s="11"/>
      <c r="E607" s="9"/>
      <c r="F607" s="12"/>
      <c r="G607" s="12"/>
      <c r="H607" s="8"/>
    </row>
    <row r="608" ht="12.0" customHeight="1">
      <c r="A608" s="8">
        <v>563.0</v>
      </c>
      <c r="B608" s="9" t="s">
        <v>753</v>
      </c>
      <c r="C608" s="10"/>
      <c r="D608" s="11"/>
      <c r="E608" s="9"/>
      <c r="F608" s="12"/>
      <c r="G608" s="12"/>
      <c r="H608" s="8"/>
    </row>
    <row r="609" ht="12.0" customHeight="1">
      <c r="A609" s="8">
        <v>564.0</v>
      </c>
      <c r="B609" s="9" t="s">
        <v>754</v>
      </c>
      <c r="C609" s="10"/>
      <c r="D609" s="11">
        <v>39437.0</v>
      </c>
      <c r="E609" s="9" t="s">
        <v>497</v>
      </c>
      <c r="F609" s="12">
        <v>19.99</v>
      </c>
      <c r="G609" s="12">
        <f t="shared" ref="G609:G615" si="37">F609*1.05*1.075</f>
        <v>22.5637125</v>
      </c>
      <c r="H609" s="8" t="s">
        <v>755</v>
      </c>
    </row>
    <row r="610" ht="12.0" customHeight="1">
      <c r="A610" s="8">
        <v>565.0</v>
      </c>
      <c r="B610" s="9" t="s">
        <v>756</v>
      </c>
      <c r="C610" s="10"/>
      <c r="D610" s="11">
        <v>39437.0</v>
      </c>
      <c r="E610" s="9" t="s">
        <v>757</v>
      </c>
      <c r="F610" s="12">
        <v>17.97</v>
      </c>
      <c r="G610" s="12">
        <f t="shared" si="37"/>
        <v>20.2836375</v>
      </c>
      <c r="H610" s="8" t="s">
        <v>736</v>
      </c>
    </row>
    <row r="611" ht="12.0" customHeight="1">
      <c r="A611" s="8">
        <v>566.0</v>
      </c>
      <c r="B611" s="9" t="s">
        <v>758</v>
      </c>
      <c r="C611" s="10"/>
      <c r="D611" s="11">
        <v>39437.0</v>
      </c>
      <c r="E611" s="9" t="s">
        <v>757</v>
      </c>
      <c r="F611" s="12">
        <v>7.98</v>
      </c>
      <c r="G611" s="12">
        <f t="shared" si="37"/>
        <v>9.007425</v>
      </c>
      <c r="H611" s="8"/>
    </row>
    <row r="612" ht="12.0" customHeight="1">
      <c r="A612" s="8">
        <v>567.0</v>
      </c>
      <c r="B612" s="9" t="s">
        <v>759</v>
      </c>
      <c r="C612" s="10"/>
      <c r="D612" s="11">
        <v>39437.0</v>
      </c>
      <c r="E612" s="9" t="s">
        <v>757</v>
      </c>
      <c r="F612" s="12">
        <v>7.98</v>
      </c>
      <c r="G612" s="12">
        <f t="shared" si="37"/>
        <v>9.007425</v>
      </c>
      <c r="H612" s="8"/>
    </row>
    <row r="613" ht="12.0" customHeight="1">
      <c r="A613" s="8">
        <v>568.0</v>
      </c>
      <c r="B613" s="9" t="s">
        <v>760</v>
      </c>
      <c r="C613" s="10"/>
      <c r="D613" s="11">
        <v>39437.0</v>
      </c>
      <c r="E613" s="9" t="s">
        <v>757</v>
      </c>
      <c r="F613" s="12">
        <v>7.98</v>
      </c>
      <c r="G613" s="12">
        <f t="shared" si="37"/>
        <v>9.007425</v>
      </c>
      <c r="H613" s="8"/>
    </row>
    <row r="614" ht="12.0" customHeight="1">
      <c r="A614" s="8">
        <v>569.0</v>
      </c>
      <c r="B614" s="9" t="s">
        <v>761</v>
      </c>
      <c r="C614" s="10"/>
      <c r="D614" s="11">
        <v>39437.0</v>
      </c>
      <c r="E614" s="9" t="s">
        <v>757</v>
      </c>
      <c r="F614" s="12">
        <v>7.98</v>
      </c>
      <c r="G614" s="12">
        <f t="shared" si="37"/>
        <v>9.007425</v>
      </c>
      <c r="H614" s="8"/>
    </row>
    <row r="615" ht="12.0" customHeight="1">
      <c r="A615" s="17" t="s">
        <v>762</v>
      </c>
      <c r="B615" s="18" t="s">
        <v>714</v>
      </c>
      <c r="C615" s="19"/>
      <c r="D615" s="11">
        <v>39437.0</v>
      </c>
      <c r="E615" s="9" t="s">
        <v>640</v>
      </c>
      <c r="F615" s="12">
        <v>17.83</v>
      </c>
      <c r="G615" s="12">
        <f t="shared" si="37"/>
        <v>20.1256125</v>
      </c>
      <c r="H615" s="8"/>
    </row>
    <row r="616" ht="12.0" customHeight="1">
      <c r="A616" s="8">
        <v>570.0</v>
      </c>
      <c r="B616" s="9" t="s">
        <v>763</v>
      </c>
      <c r="C616" s="10"/>
      <c r="D616" s="11"/>
      <c r="E616" s="9"/>
      <c r="F616" s="12"/>
      <c r="G616" s="12"/>
      <c r="H616" s="8"/>
    </row>
    <row r="617" ht="12.0" customHeight="1">
      <c r="A617" s="8">
        <v>571.0</v>
      </c>
      <c r="B617" s="9" t="s">
        <v>764</v>
      </c>
      <c r="C617" s="10"/>
      <c r="D617" s="11"/>
      <c r="E617" s="9"/>
      <c r="F617" s="12"/>
      <c r="G617" s="12"/>
      <c r="H617" s="8"/>
    </row>
    <row r="618" ht="12.0" customHeight="1">
      <c r="A618" s="8">
        <v>572.0</v>
      </c>
      <c r="B618" s="9" t="s">
        <v>765</v>
      </c>
      <c r="C618" s="10"/>
      <c r="D618" s="11"/>
      <c r="E618" s="9"/>
      <c r="F618" s="12"/>
      <c r="G618" s="12"/>
      <c r="H618" s="8"/>
    </row>
    <row r="619" ht="12.0" customHeight="1">
      <c r="A619" s="8">
        <v>573.0</v>
      </c>
      <c r="B619" s="9" t="s">
        <v>766</v>
      </c>
      <c r="C619" s="10"/>
      <c r="D619" s="11">
        <v>39440.0</v>
      </c>
      <c r="E619" s="9" t="s">
        <v>88</v>
      </c>
      <c r="F619" s="12">
        <v>9.49</v>
      </c>
      <c r="G619" s="12">
        <f t="shared" ref="G619:G621" si="38">F619*1.05*1.075</f>
        <v>10.7118375</v>
      </c>
      <c r="H619" s="8"/>
    </row>
    <row r="620" ht="12.0" customHeight="1">
      <c r="A620" s="8">
        <v>574.0</v>
      </c>
      <c r="B620" s="9" t="s">
        <v>767</v>
      </c>
      <c r="C620" s="10"/>
      <c r="D620" s="11">
        <v>39440.0</v>
      </c>
      <c r="E620" s="9" t="s">
        <v>88</v>
      </c>
      <c r="F620" s="12">
        <v>9.49</v>
      </c>
      <c r="G620" s="12">
        <f t="shared" si="38"/>
        <v>10.7118375</v>
      </c>
      <c r="H620" s="8"/>
    </row>
    <row r="621" ht="12.0" customHeight="1">
      <c r="A621" s="20">
        <v>575.0</v>
      </c>
      <c r="B621" s="21" t="s">
        <v>768</v>
      </c>
      <c r="C621" s="22"/>
      <c r="D621" s="11">
        <v>39440.0</v>
      </c>
      <c r="E621" s="9" t="s">
        <v>83</v>
      </c>
      <c r="F621" s="12">
        <v>22.99</v>
      </c>
      <c r="G621" s="12">
        <f t="shared" si="38"/>
        <v>25.9499625</v>
      </c>
      <c r="H621" s="8"/>
    </row>
    <row r="622" ht="12.0" customHeight="1">
      <c r="A622" s="8">
        <v>576.0</v>
      </c>
      <c r="B622" s="9" t="s">
        <v>769</v>
      </c>
      <c r="C622" s="10"/>
      <c r="D622" s="11">
        <v>39441.0</v>
      </c>
      <c r="E622" s="9" t="s">
        <v>770</v>
      </c>
      <c r="F622" s="12"/>
      <c r="G622" s="12"/>
      <c r="H622" s="8" t="s">
        <v>771</v>
      </c>
    </row>
    <row r="623" ht="12.0" customHeight="1">
      <c r="A623" s="8">
        <v>577.0</v>
      </c>
      <c r="B623" s="9" t="s">
        <v>772</v>
      </c>
      <c r="C623" s="10"/>
      <c r="D623" s="11">
        <v>39441.0</v>
      </c>
      <c r="E623" s="9"/>
      <c r="F623" s="12"/>
      <c r="G623" s="12"/>
      <c r="H623" s="8" t="s">
        <v>773</v>
      </c>
    </row>
    <row r="624" ht="12.0" customHeight="1">
      <c r="A624" s="8">
        <v>578.0</v>
      </c>
      <c r="B624" s="9" t="s">
        <v>774</v>
      </c>
      <c r="C624" s="10"/>
      <c r="D624" s="11">
        <v>39441.0</v>
      </c>
      <c r="E624" s="9"/>
      <c r="F624" s="12"/>
      <c r="G624" s="12"/>
      <c r="H624" s="8" t="s">
        <v>773</v>
      </c>
    </row>
    <row r="625" ht="12.0" customHeight="1">
      <c r="A625" s="8">
        <v>579.0</v>
      </c>
      <c r="B625" s="9" t="s">
        <v>775</v>
      </c>
      <c r="C625" s="10"/>
      <c r="D625" s="11">
        <v>39441.0</v>
      </c>
      <c r="E625" s="9"/>
      <c r="F625" s="12"/>
      <c r="G625" s="12"/>
      <c r="H625" s="8" t="s">
        <v>773</v>
      </c>
    </row>
    <row r="626" ht="12.0" customHeight="1">
      <c r="A626" s="8">
        <v>580.0</v>
      </c>
      <c r="B626" s="9" t="s">
        <v>776</v>
      </c>
      <c r="C626" s="10"/>
      <c r="D626" s="11">
        <v>39441.0</v>
      </c>
      <c r="E626" s="9"/>
      <c r="F626" s="12"/>
      <c r="G626" s="12"/>
      <c r="H626" s="8" t="s">
        <v>773</v>
      </c>
    </row>
    <row r="627" ht="12.0" customHeight="1">
      <c r="A627" s="8">
        <v>581.0</v>
      </c>
      <c r="B627" s="9" t="s">
        <v>777</v>
      </c>
      <c r="C627" s="10"/>
      <c r="D627" s="11">
        <v>39441.0</v>
      </c>
      <c r="E627" s="9"/>
      <c r="F627" s="12"/>
      <c r="G627" s="12"/>
      <c r="H627" s="8" t="s">
        <v>773</v>
      </c>
    </row>
    <row r="628" ht="12.0" customHeight="1">
      <c r="A628" s="8">
        <v>582.0</v>
      </c>
      <c r="B628" s="9" t="s">
        <v>778</v>
      </c>
      <c r="C628" s="10"/>
      <c r="D628" s="11">
        <v>39442.0</v>
      </c>
      <c r="E628" s="9" t="s">
        <v>9</v>
      </c>
      <c r="F628" s="12">
        <v>11.99</v>
      </c>
      <c r="G628" s="12">
        <f t="shared" ref="G628:G638" si="39">F628*1.05*1.075</f>
        <v>13.5337125</v>
      </c>
      <c r="H628" s="8"/>
    </row>
    <row r="629" ht="12.0" customHeight="1">
      <c r="A629" s="8">
        <v>583.0</v>
      </c>
      <c r="B629" s="9" t="s">
        <v>779</v>
      </c>
      <c r="C629" s="10"/>
      <c r="D629" s="11">
        <v>39436.0</v>
      </c>
      <c r="E629" s="9" t="s">
        <v>780</v>
      </c>
      <c r="F629" s="12">
        <v>40.0</v>
      </c>
      <c r="G629" s="12">
        <f t="shared" si="39"/>
        <v>45.15</v>
      </c>
      <c r="H629" s="8"/>
    </row>
    <row r="630" ht="12.0" customHeight="1">
      <c r="A630" s="8">
        <v>584.0</v>
      </c>
      <c r="B630" s="9" t="s">
        <v>781</v>
      </c>
      <c r="C630" s="10"/>
      <c r="D630" s="11">
        <v>39444.0</v>
      </c>
      <c r="E630" s="9" t="s">
        <v>782</v>
      </c>
      <c r="F630" s="12">
        <v>18.49</v>
      </c>
      <c r="G630" s="12">
        <f t="shared" si="39"/>
        <v>20.8705875</v>
      </c>
      <c r="H630" s="8"/>
    </row>
    <row r="631" ht="12.0" customHeight="1">
      <c r="A631" s="8">
        <v>585.0</v>
      </c>
      <c r="B631" s="9" t="s">
        <v>783</v>
      </c>
      <c r="C631" s="10"/>
      <c r="D631" s="11">
        <v>39474.0</v>
      </c>
      <c r="E631" s="9" t="s">
        <v>9</v>
      </c>
      <c r="F631" s="12">
        <v>35.99</v>
      </c>
      <c r="G631" s="12">
        <f t="shared" si="39"/>
        <v>40.6237125</v>
      </c>
      <c r="H631" s="8" t="s">
        <v>740</v>
      </c>
    </row>
    <row r="632" ht="12.0" customHeight="1">
      <c r="A632" s="8">
        <v>586.0</v>
      </c>
      <c r="B632" s="9" t="s">
        <v>784</v>
      </c>
      <c r="C632" s="10"/>
      <c r="D632" s="11">
        <v>39556.0</v>
      </c>
      <c r="E632" s="9" t="s">
        <v>83</v>
      </c>
      <c r="F632" s="12">
        <v>15.0</v>
      </c>
      <c r="G632" s="12">
        <f t="shared" si="39"/>
        <v>16.93125</v>
      </c>
      <c r="H632" s="8"/>
    </row>
    <row r="633" ht="12.0" customHeight="1">
      <c r="A633" s="8">
        <v>587.0</v>
      </c>
      <c r="B633" s="9" t="s">
        <v>785</v>
      </c>
      <c r="C633" s="10"/>
      <c r="D633" s="11">
        <v>39556.0</v>
      </c>
      <c r="E633" s="9" t="s">
        <v>83</v>
      </c>
      <c r="F633" s="12">
        <v>15.0</v>
      </c>
      <c r="G633" s="12">
        <f t="shared" si="39"/>
        <v>16.93125</v>
      </c>
      <c r="H633" s="8"/>
    </row>
    <row r="634" ht="12.0" customHeight="1">
      <c r="A634" s="8">
        <v>588.0</v>
      </c>
      <c r="B634" s="9" t="s">
        <v>786</v>
      </c>
      <c r="C634" s="10"/>
      <c r="D634" s="11">
        <v>39556.0</v>
      </c>
      <c r="E634" s="9" t="s">
        <v>593</v>
      </c>
      <c r="F634" s="12">
        <v>5.0</v>
      </c>
      <c r="G634" s="12">
        <f t="shared" si="39"/>
        <v>5.64375</v>
      </c>
      <c r="H634" s="8"/>
    </row>
    <row r="635" ht="12.0" customHeight="1">
      <c r="A635" s="8">
        <v>589.0</v>
      </c>
      <c r="B635" s="9" t="s">
        <v>787</v>
      </c>
      <c r="C635" s="10"/>
      <c r="D635" s="11">
        <v>39556.0</v>
      </c>
      <c r="E635" s="9" t="s">
        <v>593</v>
      </c>
      <c r="F635" s="12">
        <v>5.0</v>
      </c>
      <c r="G635" s="12">
        <f t="shared" si="39"/>
        <v>5.64375</v>
      </c>
      <c r="H635" s="8"/>
    </row>
    <row r="636" ht="12.0" customHeight="1">
      <c r="A636" s="8">
        <v>590.0</v>
      </c>
      <c r="B636" s="9" t="s">
        <v>788</v>
      </c>
      <c r="C636" s="10"/>
      <c r="D636" s="11">
        <v>39556.0</v>
      </c>
      <c r="E636" s="9" t="s">
        <v>593</v>
      </c>
      <c r="F636" s="12">
        <v>5.0</v>
      </c>
      <c r="G636" s="12">
        <f t="shared" si="39"/>
        <v>5.64375</v>
      </c>
      <c r="H636" s="8"/>
    </row>
    <row r="637" ht="12.0" customHeight="1">
      <c r="A637" s="8">
        <v>591.0</v>
      </c>
      <c r="B637" s="9" t="s">
        <v>789</v>
      </c>
      <c r="C637" s="10"/>
      <c r="D637" s="11">
        <v>39556.0</v>
      </c>
      <c r="E637" s="9" t="s">
        <v>593</v>
      </c>
      <c r="F637" s="12">
        <v>5.0</v>
      </c>
      <c r="G637" s="12">
        <f t="shared" si="39"/>
        <v>5.64375</v>
      </c>
      <c r="H637" s="8"/>
    </row>
    <row r="638" ht="12.0" customHeight="1">
      <c r="A638" s="17" t="s">
        <v>790</v>
      </c>
      <c r="B638" s="18" t="s">
        <v>791</v>
      </c>
      <c r="C638" s="19"/>
      <c r="D638" s="11">
        <v>39556.0</v>
      </c>
      <c r="E638" s="9" t="s">
        <v>593</v>
      </c>
      <c r="F638" s="12">
        <v>16.83</v>
      </c>
      <c r="G638" s="12">
        <f t="shared" si="39"/>
        <v>18.9968625</v>
      </c>
      <c r="H638" s="8"/>
    </row>
    <row r="639" ht="12.0" customHeight="1">
      <c r="A639" s="8">
        <v>592.0</v>
      </c>
      <c r="B639" s="9" t="s">
        <v>792</v>
      </c>
      <c r="C639" s="10"/>
      <c r="D639" s="11"/>
      <c r="E639" s="9"/>
      <c r="F639" s="12"/>
      <c r="G639" s="12"/>
      <c r="H639" s="8"/>
    </row>
    <row r="640" ht="12.0" customHeight="1">
      <c r="A640" s="8">
        <v>593.0</v>
      </c>
      <c r="B640" s="9" t="s">
        <v>793</v>
      </c>
      <c r="C640" s="10"/>
      <c r="D640" s="11"/>
      <c r="E640" s="9"/>
      <c r="F640" s="12"/>
      <c r="G640" s="12"/>
      <c r="H640" s="8"/>
    </row>
    <row r="641" ht="12.0" customHeight="1">
      <c r="A641" s="8">
        <v>594.0</v>
      </c>
      <c r="B641" s="9" t="s">
        <v>794</v>
      </c>
      <c r="C641" s="10"/>
      <c r="D641" s="11"/>
      <c r="E641" s="9"/>
      <c r="F641" s="12"/>
      <c r="G641" s="12"/>
      <c r="H641" s="8"/>
    </row>
    <row r="642" ht="12.0" customHeight="1">
      <c r="A642" s="8">
        <v>595.0</v>
      </c>
      <c r="B642" s="9" t="s">
        <v>795</v>
      </c>
      <c r="C642" s="10"/>
      <c r="D642" s="11"/>
      <c r="E642" s="9"/>
      <c r="F642" s="12"/>
      <c r="G642" s="12"/>
      <c r="H642" s="8"/>
    </row>
    <row r="643" ht="12.0" customHeight="1">
      <c r="A643" s="17" t="s">
        <v>796</v>
      </c>
      <c r="B643" s="18" t="s">
        <v>797</v>
      </c>
      <c r="C643" s="19"/>
      <c r="D643" s="11">
        <v>39556.0</v>
      </c>
      <c r="E643" s="9" t="s">
        <v>593</v>
      </c>
      <c r="F643" s="12">
        <v>15.83</v>
      </c>
      <c r="G643" s="12">
        <f>F643*1.05*1.075</f>
        <v>17.8681125</v>
      </c>
      <c r="H643" s="8"/>
    </row>
    <row r="644" ht="12.0" customHeight="1">
      <c r="A644" s="8">
        <v>596.0</v>
      </c>
      <c r="B644" s="9" t="s">
        <v>798</v>
      </c>
      <c r="C644" s="10"/>
      <c r="D644" s="11"/>
      <c r="E644" s="9"/>
      <c r="F644" s="12"/>
      <c r="G644" s="12"/>
      <c r="H644" s="8"/>
    </row>
    <row r="645" ht="12.0" customHeight="1">
      <c r="A645" s="8">
        <v>597.0</v>
      </c>
      <c r="B645" s="9" t="s">
        <v>799</v>
      </c>
      <c r="C645" s="10"/>
      <c r="D645" s="11"/>
      <c r="E645" s="9"/>
      <c r="F645" s="12"/>
      <c r="G645" s="12"/>
      <c r="H645" s="8"/>
    </row>
    <row r="646" ht="12.0" customHeight="1">
      <c r="A646" s="8">
        <v>598.0</v>
      </c>
      <c r="B646" s="9" t="s">
        <v>800</v>
      </c>
      <c r="C646" s="10"/>
      <c r="D646" s="11">
        <v>39593.0</v>
      </c>
      <c r="E646" s="9"/>
      <c r="F646" s="12"/>
      <c r="G646" s="12"/>
      <c r="H646" s="8" t="s">
        <v>801</v>
      </c>
    </row>
    <row r="647" ht="12.0" customHeight="1">
      <c r="A647" s="8">
        <v>599.0</v>
      </c>
      <c r="B647" s="9" t="s">
        <v>802</v>
      </c>
      <c r="C647" s="10"/>
      <c r="D647" s="11">
        <v>39613.0</v>
      </c>
      <c r="E647" s="9" t="s">
        <v>88</v>
      </c>
      <c r="F647" s="12">
        <v>21.49</v>
      </c>
      <c r="G647" s="12">
        <f t="shared" ref="G647:G651" si="40">F647*1.05*1.075</f>
        <v>24.2568375</v>
      </c>
      <c r="H647" s="8" t="s">
        <v>803</v>
      </c>
    </row>
    <row r="648" ht="12.0" customHeight="1">
      <c r="A648" s="13">
        <v>600.0</v>
      </c>
      <c r="B648" s="14" t="s">
        <v>804</v>
      </c>
      <c r="C648" s="15"/>
      <c r="D648" s="11">
        <v>39639.0</v>
      </c>
      <c r="E648" s="9"/>
      <c r="F648" s="12"/>
      <c r="G648" s="12">
        <f t="shared" si="40"/>
        <v>0</v>
      </c>
      <c r="H648" s="8" t="s">
        <v>805</v>
      </c>
    </row>
    <row r="649" ht="12.0" customHeight="1">
      <c r="A649" s="8">
        <v>601.0</v>
      </c>
      <c r="B649" s="9" t="s">
        <v>806</v>
      </c>
      <c r="C649" s="10"/>
      <c r="D649" s="11">
        <v>39639.0</v>
      </c>
      <c r="E649" s="9"/>
      <c r="F649" s="12"/>
      <c r="G649" s="12">
        <f t="shared" si="40"/>
        <v>0</v>
      </c>
      <c r="H649" s="8" t="s">
        <v>805</v>
      </c>
    </row>
    <row r="650" ht="12.0" customHeight="1">
      <c r="A650" s="38">
        <v>602.0</v>
      </c>
      <c r="B650" s="39" t="s">
        <v>807</v>
      </c>
      <c r="C650" s="40"/>
      <c r="D650" s="11">
        <v>39691.0</v>
      </c>
      <c r="E650" s="9" t="s">
        <v>808</v>
      </c>
      <c r="F650" s="12">
        <v>16.99</v>
      </c>
      <c r="G650" s="12">
        <f t="shared" si="40"/>
        <v>19.1774625</v>
      </c>
      <c r="H650" s="8"/>
    </row>
    <row r="651" ht="12.0" customHeight="1">
      <c r="A651" s="26" t="s">
        <v>809</v>
      </c>
      <c r="B651" s="27" t="s">
        <v>810</v>
      </c>
      <c r="C651" s="28"/>
      <c r="D651" s="11">
        <v>39691.0</v>
      </c>
      <c r="E651" s="9" t="s">
        <v>808</v>
      </c>
      <c r="F651" s="12">
        <v>28.99</v>
      </c>
      <c r="G651" s="12">
        <f t="shared" si="40"/>
        <v>32.7224625</v>
      </c>
      <c r="H651" s="8"/>
    </row>
    <row r="652" ht="12.0" customHeight="1">
      <c r="A652" s="20">
        <v>603.0</v>
      </c>
      <c r="B652" s="21" t="s">
        <v>811</v>
      </c>
      <c r="C652" s="22"/>
      <c r="D652" s="11"/>
      <c r="E652" s="9"/>
      <c r="F652" s="12"/>
      <c r="G652" s="12"/>
      <c r="H652" s="8"/>
    </row>
    <row r="653" ht="12.0" customHeight="1">
      <c r="A653" s="20">
        <v>604.0</v>
      </c>
      <c r="B653" s="21" t="s">
        <v>812</v>
      </c>
      <c r="C653" s="22"/>
      <c r="D653" s="11"/>
      <c r="E653" s="9"/>
      <c r="F653" s="12"/>
      <c r="G653" s="12"/>
      <c r="H653" s="8"/>
    </row>
    <row r="654" ht="12.0" customHeight="1">
      <c r="A654" s="13">
        <v>605.0</v>
      </c>
      <c r="B654" s="14" t="s">
        <v>813</v>
      </c>
      <c r="C654" s="15"/>
      <c r="D654" s="11">
        <v>39695.0</v>
      </c>
      <c r="E654" s="9" t="s">
        <v>593</v>
      </c>
      <c r="F654" s="12">
        <v>13.88</v>
      </c>
      <c r="G654" s="12">
        <f t="shared" ref="G654:G671" si="41">F654*1.05*1.075</f>
        <v>15.66705</v>
      </c>
      <c r="H654" s="8"/>
    </row>
    <row r="655" ht="12.0" customHeight="1">
      <c r="A655" s="13">
        <v>606.0</v>
      </c>
      <c r="B655" s="14" t="s">
        <v>814</v>
      </c>
      <c r="C655" s="15"/>
      <c r="D655" s="11">
        <v>39695.0</v>
      </c>
      <c r="E655" s="9" t="s">
        <v>593</v>
      </c>
      <c r="F655" s="12">
        <v>16.83</v>
      </c>
      <c r="G655" s="12">
        <f t="shared" si="41"/>
        <v>18.9968625</v>
      </c>
      <c r="H655" s="8"/>
    </row>
    <row r="656" ht="12.0" customHeight="1">
      <c r="A656" s="8">
        <v>607.0</v>
      </c>
      <c r="B656" s="9" t="s">
        <v>815</v>
      </c>
      <c r="C656" s="10"/>
      <c r="D656" s="11">
        <v>39702.0</v>
      </c>
      <c r="E656" s="9" t="s">
        <v>631</v>
      </c>
      <c r="F656" s="12">
        <v>9.49</v>
      </c>
      <c r="G656" s="12">
        <f t="shared" si="41"/>
        <v>10.7118375</v>
      </c>
      <c r="H656" s="8"/>
    </row>
    <row r="657" ht="12.0" customHeight="1">
      <c r="A657" s="8">
        <v>608.0</v>
      </c>
      <c r="B657" s="9" t="s">
        <v>816</v>
      </c>
      <c r="C657" s="10"/>
      <c r="D657" s="11">
        <v>39702.0</v>
      </c>
      <c r="E657" s="9" t="s">
        <v>631</v>
      </c>
      <c r="F657" s="12">
        <v>9.49</v>
      </c>
      <c r="G657" s="12">
        <f t="shared" si="41"/>
        <v>10.7118375</v>
      </c>
      <c r="H657" s="8"/>
    </row>
    <row r="658" ht="12.0" customHeight="1">
      <c r="A658" s="8">
        <v>609.0</v>
      </c>
      <c r="B658" s="9" t="s">
        <v>817</v>
      </c>
      <c r="C658" s="10"/>
      <c r="D658" s="11">
        <v>39711.0</v>
      </c>
      <c r="E658" s="9" t="s">
        <v>9</v>
      </c>
      <c r="F658" s="12">
        <v>7.99</v>
      </c>
      <c r="G658" s="12">
        <f t="shared" si="41"/>
        <v>9.0187125</v>
      </c>
      <c r="H658" s="8"/>
    </row>
    <row r="659" ht="12.0" customHeight="1">
      <c r="A659" s="8">
        <v>610.0</v>
      </c>
      <c r="B659" s="9" t="s">
        <v>818</v>
      </c>
      <c r="C659" s="10"/>
      <c r="D659" s="11">
        <v>39711.0</v>
      </c>
      <c r="E659" s="9" t="s">
        <v>9</v>
      </c>
      <c r="F659" s="12">
        <v>11.99</v>
      </c>
      <c r="G659" s="12">
        <f t="shared" si="41"/>
        <v>13.5337125</v>
      </c>
      <c r="H659" s="8"/>
    </row>
    <row r="660" ht="12.0" customHeight="1">
      <c r="A660" s="20">
        <v>611.0</v>
      </c>
      <c r="B660" s="21" t="s">
        <v>819</v>
      </c>
      <c r="C660" s="22"/>
      <c r="D660" s="11">
        <v>39711.0</v>
      </c>
      <c r="E660" s="9" t="s">
        <v>9</v>
      </c>
      <c r="F660" s="12">
        <v>9.99</v>
      </c>
      <c r="G660" s="12">
        <f t="shared" si="41"/>
        <v>11.2762125</v>
      </c>
      <c r="H660" s="8"/>
    </row>
    <row r="661" ht="12.0" customHeight="1">
      <c r="A661" s="8">
        <v>612.0</v>
      </c>
      <c r="B661" s="9" t="s">
        <v>820</v>
      </c>
      <c r="C661" s="10"/>
      <c r="D661" s="11">
        <v>39711.0</v>
      </c>
      <c r="E661" s="9" t="s">
        <v>9</v>
      </c>
      <c r="F661" s="12">
        <v>7.99</v>
      </c>
      <c r="G661" s="12">
        <f t="shared" si="41"/>
        <v>9.0187125</v>
      </c>
      <c r="H661" s="8"/>
    </row>
    <row r="662" ht="12.0" customHeight="1">
      <c r="A662" s="8">
        <v>613.0</v>
      </c>
      <c r="B662" s="9" t="s">
        <v>821</v>
      </c>
      <c r="C662" s="10"/>
      <c r="D662" s="11">
        <v>39711.0</v>
      </c>
      <c r="E662" s="9" t="s">
        <v>9</v>
      </c>
      <c r="F662" s="12">
        <v>9.99</v>
      </c>
      <c r="G662" s="12">
        <f t="shared" si="41"/>
        <v>11.2762125</v>
      </c>
      <c r="H662" s="8"/>
    </row>
    <row r="663" ht="12.0" customHeight="1">
      <c r="A663" s="8">
        <v>614.0</v>
      </c>
      <c r="B663" s="9" t="s">
        <v>822</v>
      </c>
      <c r="C663" s="10"/>
      <c r="D663" s="11">
        <v>39711.0</v>
      </c>
      <c r="E663" s="9" t="s">
        <v>9</v>
      </c>
      <c r="F663" s="12">
        <v>11.99</v>
      </c>
      <c r="G663" s="12">
        <f t="shared" si="41"/>
        <v>13.5337125</v>
      </c>
      <c r="H663" s="8"/>
    </row>
    <row r="664" ht="12.0" customHeight="1">
      <c r="A664" s="8">
        <v>615.0</v>
      </c>
      <c r="B664" s="9" t="s">
        <v>823</v>
      </c>
      <c r="C664" s="10"/>
      <c r="D664" s="11">
        <v>39711.0</v>
      </c>
      <c r="E664" s="9" t="s">
        <v>9</v>
      </c>
      <c r="F664" s="12">
        <v>16.99</v>
      </c>
      <c r="G664" s="12">
        <f t="shared" si="41"/>
        <v>19.1774625</v>
      </c>
      <c r="H664" s="8"/>
    </row>
    <row r="665" ht="12.0" customHeight="1">
      <c r="A665" s="20">
        <v>616.0</v>
      </c>
      <c r="B665" s="21" t="s">
        <v>824</v>
      </c>
      <c r="C665" s="22"/>
      <c r="D665" s="11">
        <v>39711.0</v>
      </c>
      <c r="E665" s="9" t="s">
        <v>9</v>
      </c>
      <c r="F665" s="12">
        <v>9.99</v>
      </c>
      <c r="G665" s="12">
        <f t="shared" si="41"/>
        <v>11.2762125</v>
      </c>
      <c r="H665" s="8"/>
    </row>
    <row r="666" ht="12.0" customHeight="1">
      <c r="A666" s="20">
        <v>617.0</v>
      </c>
      <c r="B666" s="21" t="s">
        <v>825</v>
      </c>
      <c r="C666" s="22"/>
      <c r="D666" s="11">
        <v>39711.0</v>
      </c>
      <c r="E666" s="9" t="s">
        <v>9</v>
      </c>
      <c r="F666" s="12">
        <v>9.99</v>
      </c>
      <c r="G666" s="12">
        <f t="shared" si="41"/>
        <v>11.2762125</v>
      </c>
      <c r="H666" s="8"/>
    </row>
    <row r="667" ht="12.0" customHeight="1">
      <c r="A667" s="8">
        <v>618.0</v>
      </c>
      <c r="B667" s="9" t="s">
        <v>826</v>
      </c>
      <c r="C667" s="10"/>
      <c r="D667" s="11">
        <v>39718.0</v>
      </c>
      <c r="E667" s="9" t="s">
        <v>9</v>
      </c>
      <c r="F667" s="12">
        <v>18.99</v>
      </c>
      <c r="G667" s="12">
        <f t="shared" si="41"/>
        <v>21.4349625</v>
      </c>
      <c r="H667" s="8"/>
    </row>
    <row r="668" ht="12.0" customHeight="1">
      <c r="A668" s="8">
        <v>619.0</v>
      </c>
      <c r="B668" s="9" t="s">
        <v>827</v>
      </c>
      <c r="C668" s="10"/>
      <c r="D668" s="11">
        <v>39718.0</v>
      </c>
      <c r="E668" s="9" t="s">
        <v>9</v>
      </c>
      <c r="F668" s="12">
        <v>8.99</v>
      </c>
      <c r="G668" s="12">
        <f t="shared" si="41"/>
        <v>10.1474625</v>
      </c>
      <c r="H668" s="8"/>
    </row>
    <row r="669" ht="12.0" customHeight="1">
      <c r="A669" s="8">
        <v>620.0</v>
      </c>
      <c r="B669" s="9" t="s">
        <v>828</v>
      </c>
      <c r="C669" s="10"/>
      <c r="D669" s="11">
        <v>39718.0</v>
      </c>
      <c r="E669" s="9" t="s">
        <v>9</v>
      </c>
      <c r="F669" s="12">
        <v>11.99</v>
      </c>
      <c r="G669" s="12">
        <f t="shared" si="41"/>
        <v>13.5337125</v>
      </c>
      <c r="H669" s="8"/>
    </row>
    <row r="670" ht="12.0" customHeight="1">
      <c r="A670" s="8">
        <v>621.0</v>
      </c>
      <c r="B670" s="9" t="s">
        <v>829</v>
      </c>
      <c r="C670" s="10"/>
      <c r="D670" s="11">
        <v>39718.0</v>
      </c>
      <c r="E670" s="9" t="s">
        <v>9</v>
      </c>
      <c r="F670" s="12">
        <v>11.99</v>
      </c>
      <c r="G670" s="12">
        <f t="shared" si="41"/>
        <v>13.5337125</v>
      </c>
      <c r="H670" s="8"/>
    </row>
    <row r="671" ht="12.0" customHeight="1">
      <c r="A671" s="26" t="s">
        <v>830</v>
      </c>
      <c r="B671" s="27" t="s">
        <v>831</v>
      </c>
      <c r="C671" s="28"/>
      <c r="D671" s="11">
        <v>39718.0</v>
      </c>
      <c r="E671" s="9" t="s">
        <v>9</v>
      </c>
      <c r="F671" s="12">
        <v>38.99</v>
      </c>
      <c r="G671" s="12">
        <f t="shared" si="41"/>
        <v>44.0099625</v>
      </c>
      <c r="H671" s="8"/>
    </row>
    <row r="672" ht="12.0" customHeight="1">
      <c r="A672" s="20">
        <v>622.0</v>
      </c>
      <c r="B672" s="21" t="s">
        <v>832</v>
      </c>
      <c r="C672" s="22"/>
      <c r="D672" s="11"/>
      <c r="E672" s="9"/>
      <c r="F672" s="12"/>
      <c r="G672" s="12"/>
      <c r="H672" s="8"/>
    </row>
    <row r="673" ht="12.0" customHeight="1">
      <c r="A673" s="20">
        <v>623.0</v>
      </c>
      <c r="B673" s="21" t="s">
        <v>833</v>
      </c>
      <c r="C673" s="22"/>
      <c r="D673" s="11"/>
      <c r="E673" s="9"/>
      <c r="F673" s="12"/>
      <c r="G673" s="12"/>
      <c r="H673" s="8"/>
    </row>
    <row r="674" ht="12.0" customHeight="1">
      <c r="A674" s="8">
        <v>624.0</v>
      </c>
      <c r="B674" s="9" t="s">
        <v>834</v>
      </c>
      <c r="C674" s="10"/>
      <c r="D674" s="11">
        <v>39746.0</v>
      </c>
      <c r="E674" s="9" t="s">
        <v>88</v>
      </c>
      <c r="F674" s="12">
        <v>19.99</v>
      </c>
      <c r="G674" s="12">
        <f t="shared" ref="G674:G703" si="42">F674*1.05*1.075</f>
        <v>22.5637125</v>
      </c>
      <c r="H674" s="8"/>
    </row>
    <row r="675" ht="12.0" customHeight="1">
      <c r="A675" s="8">
        <v>625.0</v>
      </c>
      <c r="B675" s="9" t="s">
        <v>835</v>
      </c>
      <c r="C675" s="10"/>
      <c r="D675" s="11">
        <v>39746.0</v>
      </c>
      <c r="E675" s="9" t="s">
        <v>88</v>
      </c>
      <c r="F675" s="12">
        <v>19.99</v>
      </c>
      <c r="G675" s="12">
        <f t="shared" si="42"/>
        <v>22.5637125</v>
      </c>
      <c r="H675" s="8"/>
    </row>
    <row r="676" ht="12.0" customHeight="1">
      <c r="A676" s="8">
        <v>626.0</v>
      </c>
      <c r="B676" s="9" t="s">
        <v>836</v>
      </c>
      <c r="C676" s="10"/>
      <c r="D676" s="11">
        <v>39746.0</v>
      </c>
      <c r="E676" s="9" t="s">
        <v>88</v>
      </c>
      <c r="F676" s="12">
        <v>14.49</v>
      </c>
      <c r="G676" s="12">
        <f t="shared" si="42"/>
        <v>16.3555875</v>
      </c>
      <c r="H676" s="8" t="s">
        <v>837</v>
      </c>
    </row>
    <row r="677" ht="12.0" customHeight="1">
      <c r="A677" s="13">
        <v>627.0</v>
      </c>
      <c r="B677" s="14" t="s">
        <v>838</v>
      </c>
      <c r="C677" s="15"/>
      <c r="D677" s="11">
        <v>39753.0</v>
      </c>
      <c r="E677" s="9" t="s">
        <v>808</v>
      </c>
      <c r="F677" s="12">
        <v>14.99</v>
      </c>
      <c r="G677" s="12">
        <f t="shared" si="42"/>
        <v>16.9199625</v>
      </c>
      <c r="H677" s="8"/>
    </row>
    <row r="678" ht="12.0" customHeight="1">
      <c r="A678" s="20">
        <v>628.0</v>
      </c>
      <c r="B678" s="21" t="s">
        <v>839</v>
      </c>
      <c r="C678" s="22"/>
      <c r="D678" s="11">
        <v>39753.0</v>
      </c>
      <c r="E678" s="9" t="s">
        <v>808</v>
      </c>
      <c r="F678" s="12">
        <v>12.99</v>
      </c>
      <c r="G678" s="12">
        <f t="shared" si="42"/>
        <v>14.6624625</v>
      </c>
      <c r="H678" s="8"/>
    </row>
    <row r="679" ht="12.0" customHeight="1">
      <c r="A679" s="8">
        <v>629.0</v>
      </c>
      <c r="B679" s="9" t="s">
        <v>840</v>
      </c>
      <c r="C679" s="10"/>
      <c r="D679" s="11">
        <v>39753.0</v>
      </c>
      <c r="E679" s="9" t="s">
        <v>808</v>
      </c>
      <c r="F679" s="12">
        <v>12.99</v>
      </c>
      <c r="G679" s="12">
        <f t="shared" si="42"/>
        <v>14.6624625</v>
      </c>
      <c r="H679" s="8"/>
    </row>
    <row r="680" ht="12.0" customHeight="1">
      <c r="A680" s="8">
        <v>630.0</v>
      </c>
      <c r="B680" s="9" t="s">
        <v>841</v>
      </c>
      <c r="C680" s="10"/>
      <c r="D680" s="11">
        <v>39753.0</v>
      </c>
      <c r="E680" s="9" t="s">
        <v>808</v>
      </c>
      <c r="F680" s="12">
        <v>17.99</v>
      </c>
      <c r="G680" s="12">
        <f t="shared" si="42"/>
        <v>20.3062125</v>
      </c>
      <c r="H680" s="8"/>
    </row>
    <row r="681" ht="12.0" customHeight="1">
      <c r="A681" s="13">
        <v>631.0</v>
      </c>
      <c r="B681" s="14" t="s">
        <v>842</v>
      </c>
      <c r="C681" s="15"/>
      <c r="D681" s="11">
        <v>39774.0</v>
      </c>
      <c r="E681" s="9" t="s">
        <v>808</v>
      </c>
      <c r="F681" s="12">
        <v>20.99</v>
      </c>
      <c r="G681" s="12">
        <f t="shared" si="42"/>
        <v>23.6924625</v>
      </c>
      <c r="H681" s="8"/>
    </row>
    <row r="682" ht="12.0" customHeight="1">
      <c r="A682" s="8">
        <v>632.0</v>
      </c>
      <c r="B682" s="9" t="s">
        <v>843</v>
      </c>
      <c r="C682" s="10"/>
      <c r="D682" s="11">
        <v>39793.0</v>
      </c>
      <c r="E682" s="9" t="s">
        <v>80</v>
      </c>
      <c r="F682" s="12">
        <v>23.29</v>
      </c>
      <c r="G682" s="12">
        <f t="shared" si="42"/>
        <v>26.2885875</v>
      </c>
      <c r="H682" s="8" t="s">
        <v>844</v>
      </c>
    </row>
    <row r="683" ht="12.0" customHeight="1">
      <c r="A683" s="8">
        <v>633.0</v>
      </c>
      <c r="B683" s="9" t="s">
        <v>845</v>
      </c>
      <c r="C683" s="10"/>
      <c r="D683" s="11">
        <v>39793.0</v>
      </c>
      <c r="E683" s="9" t="s">
        <v>80</v>
      </c>
      <c r="F683" s="12">
        <v>20.39</v>
      </c>
      <c r="G683" s="12">
        <f t="shared" si="42"/>
        <v>23.0152125</v>
      </c>
      <c r="H683" s="8" t="s">
        <v>846</v>
      </c>
    </row>
    <row r="684" ht="12.0" customHeight="1">
      <c r="A684" s="8">
        <v>634.0</v>
      </c>
      <c r="B684" s="9" t="s">
        <v>847</v>
      </c>
      <c r="C684" s="10"/>
      <c r="D684" s="11">
        <v>39793.0</v>
      </c>
      <c r="E684" s="9" t="s">
        <v>80</v>
      </c>
      <c r="F684" s="12">
        <v>21.49</v>
      </c>
      <c r="G684" s="12">
        <f t="shared" si="42"/>
        <v>24.2568375</v>
      </c>
      <c r="H684" s="8"/>
    </row>
    <row r="685" ht="12.0" customHeight="1">
      <c r="A685" s="8">
        <v>635.0</v>
      </c>
      <c r="B685" s="9" t="s">
        <v>848</v>
      </c>
      <c r="C685" s="10"/>
      <c r="D685" s="11">
        <v>39793.0</v>
      </c>
      <c r="E685" s="9" t="s">
        <v>80</v>
      </c>
      <c r="F685" s="12">
        <v>10.39</v>
      </c>
      <c r="G685" s="12">
        <f t="shared" si="42"/>
        <v>11.7277125</v>
      </c>
      <c r="H685" s="8"/>
    </row>
    <row r="686" ht="12.0" customHeight="1">
      <c r="A686" s="8">
        <v>636.0</v>
      </c>
      <c r="B686" s="9" t="s">
        <v>849</v>
      </c>
      <c r="C686" s="10"/>
      <c r="D686" s="11">
        <v>39793.0</v>
      </c>
      <c r="E686" s="9" t="s">
        <v>80</v>
      </c>
      <c r="F686" s="12">
        <v>10.39</v>
      </c>
      <c r="G686" s="12">
        <f t="shared" si="42"/>
        <v>11.7277125</v>
      </c>
      <c r="H686" s="8"/>
    </row>
    <row r="687" ht="12.0" customHeight="1">
      <c r="A687" s="8">
        <v>637.0</v>
      </c>
      <c r="B687" s="9" t="s">
        <v>850</v>
      </c>
      <c r="C687" s="10"/>
      <c r="D687" s="11">
        <v>39794.0</v>
      </c>
      <c r="E687" s="9" t="s">
        <v>88</v>
      </c>
      <c r="F687" s="12">
        <v>22.49</v>
      </c>
      <c r="G687" s="12">
        <f t="shared" si="42"/>
        <v>25.3855875</v>
      </c>
      <c r="H687" s="8"/>
    </row>
    <row r="688" ht="12.0" customHeight="1">
      <c r="A688" s="8">
        <v>638.0</v>
      </c>
      <c r="B688" s="9" t="s">
        <v>851</v>
      </c>
      <c r="C688" s="10"/>
      <c r="D688" s="11">
        <v>39794.0</v>
      </c>
      <c r="E688" s="9" t="s">
        <v>88</v>
      </c>
      <c r="F688" s="12">
        <v>26.99</v>
      </c>
      <c r="G688" s="12">
        <f t="shared" si="42"/>
        <v>30.4649625</v>
      </c>
      <c r="H688" s="8"/>
    </row>
    <row r="689" ht="12.0" customHeight="1">
      <c r="A689" s="8">
        <v>639.0</v>
      </c>
      <c r="B689" s="9" t="s">
        <v>852</v>
      </c>
      <c r="C689" s="10"/>
      <c r="D689" s="11">
        <v>39796.0</v>
      </c>
      <c r="E689" s="9" t="s">
        <v>88</v>
      </c>
      <c r="F689" s="12">
        <v>23.29</v>
      </c>
      <c r="G689" s="12">
        <f t="shared" si="42"/>
        <v>26.2885875</v>
      </c>
      <c r="H689" s="8" t="s">
        <v>853</v>
      </c>
    </row>
    <row r="690" ht="12.0" customHeight="1">
      <c r="A690" s="8">
        <v>640.0</v>
      </c>
      <c r="B690" s="9" t="s">
        <v>854</v>
      </c>
      <c r="C690" s="10"/>
      <c r="D690" s="11">
        <v>39796.0</v>
      </c>
      <c r="E690" s="9" t="s">
        <v>88</v>
      </c>
      <c r="F690" s="12">
        <f t="shared" ref="F690:F691" si="43">16.49/2</f>
        <v>8.245</v>
      </c>
      <c r="G690" s="12">
        <f t="shared" si="42"/>
        <v>9.30654375</v>
      </c>
      <c r="H690" s="8" t="s">
        <v>855</v>
      </c>
    </row>
    <row r="691" ht="12.0" customHeight="1">
      <c r="A691" s="8">
        <v>641.0</v>
      </c>
      <c r="B691" s="9" t="s">
        <v>856</v>
      </c>
      <c r="C691" s="10"/>
      <c r="D691" s="11">
        <v>39796.0</v>
      </c>
      <c r="E691" s="9" t="s">
        <v>88</v>
      </c>
      <c r="F691" s="12">
        <f t="shared" si="43"/>
        <v>8.245</v>
      </c>
      <c r="G691" s="12">
        <f t="shared" si="42"/>
        <v>9.30654375</v>
      </c>
      <c r="H691" s="8" t="s">
        <v>855</v>
      </c>
    </row>
    <row r="692" ht="12.0" customHeight="1">
      <c r="A692" s="8">
        <v>642.0</v>
      </c>
      <c r="B692" s="9" t="s">
        <v>857</v>
      </c>
      <c r="C692" s="10"/>
      <c r="D692" s="11">
        <v>39796.0</v>
      </c>
      <c r="E692" s="9" t="s">
        <v>88</v>
      </c>
      <c r="F692" s="12">
        <v>22.39</v>
      </c>
      <c r="G692" s="12">
        <f t="shared" si="42"/>
        <v>25.2727125</v>
      </c>
      <c r="H692" s="8"/>
    </row>
    <row r="693" ht="12.0" customHeight="1">
      <c r="A693" s="8">
        <v>643.0</v>
      </c>
      <c r="B693" s="9" t="s">
        <v>858</v>
      </c>
      <c r="C693" s="10"/>
      <c r="D693" s="11">
        <v>39802.0</v>
      </c>
      <c r="E693" s="9" t="s">
        <v>83</v>
      </c>
      <c r="F693" s="12">
        <v>29.99</v>
      </c>
      <c r="G693" s="12">
        <f t="shared" si="42"/>
        <v>33.8512125</v>
      </c>
      <c r="H693" s="8" t="s">
        <v>859</v>
      </c>
    </row>
    <row r="694" ht="12.0" customHeight="1">
      <c r="A694" s="8">
        <v>644.0</v>
      </c>
      <c r="B694" s="9" t="s">
        <v>860</v>
      </c>
      <c r="C694" s="10"/>
      <c r="D694" s="11">
        <v>39802.0</v>
      </c>
      <c r="E694" s="9" t="s">
        <v>83</v>
      </c>
      <c r="F694" s="12">
        <v>24.99</v>
      </c>
      <c r="G694" s="12">
        <f t="shared" si="42"/>
        <v>28.2074625</v>
      </c>
      <c r="H694" s="8" t="s">
        <v>861</v>
      </c>
    </row>
    <row r="695" ht="12.0" customHeight="1">
      <c r="A695" s="13">
        <v>645.0</v>
      </c>
      <c r="B695" s="14" t="s">
        <v>862</v>
      </c>
      <c r="C695" s="15"/>
      <c r="D695" s="11">
        <v>39802.0</v>
      </c>
      <c r="E695" s="9" t="s">
        <v>9</v>
      </c>
      <c r="F695" s="12">
        <v>27.99</v>
      </c>
      <c r="G695" s="12">
        <f t="shared" si="42"/>
        <v>31.5937125</v>
      </c>
      <c r="H695" s="8" t="s">
        <v>863</v>
      </c>
    </row>
    <row r="696" ht="12.0" customHeight="1">
      <c r="A696" s="8">
        <v>646.0</v>
      </c>
      <c r="B696" s="9" t="s">
        <v>864</v>
      </c>
      <c r="C696" s="10"/>
      <c r="D696" s="11">
        <v>39807.0</v>
      </c>
      <c r="E696" s="9"/>
      <c r="F696" s="12"/>
      <c r="G696" s="12">
        <f t="shared" si="42"/>
        <v>0</v>
      </c>
      <c r="H696" s="8" t="s">
        <v>865</v>
      </c>
    </row>
    <row r="697" ht="12.0" customHeight="1">
      <c r="A697" s="8">
        <v>647.0</v>
      </c>
      <c r="B697" s="9" t="s">
        <v>866</v>
      </c>
      <c r="C697" s="10"/>
      <c r="D697" s="11">
        <v>39807.0</v>
      </c>
      <c r="E697" s="9"/>
      <c r="F697" s="12"/>
      <c r="G697" s="12">
        <f t="shared" si="42"/>
        <v>0</v>
      </c>
      <c r="H697" s="8" t="s">
        <v>865</v>
      </c>
    </row>
    <row r="698" ht="12.0" customHeight="1">
      <c r="A698" s="8">
        <v>648.0</v>
      </c>
      <c r="B698" s="9" t="s">
        <v>867</v>
      </c>
      <c r="C698" s="10"/>
      <c r="D698" s="11">
        <v>39807.0</v>
      </c>
      <c r="E698" s="9"/>
      <c r="F698" s="12"/>
      <c r="G698" s="12">
        <f t="shared" si="42"/>
        <v>0</v>
      </c>
      <c r="H698" s="8" t="s">
        <v>865</v>
      </c>
    </row>
    <row r="699" ht="12.0" customHeight="1">
      <c r="A699" s="13">
        <v>649.0</v>
      </c>
      <c r="B699" s="14" t="s">
        <v>868</v>
      </c>
      <c r="C699" s="15"/>
      <c r="D699" s="11">
        <v>39810.0</v>
      </c>
      <c r="E699" s="9" t="s">
        <v>869</v>
      </c>
      <c r="F699" s="12">
        <v>6.0</v>
      </c>
      <c r="G699" s="12">
        <f t="shared" si="42"/>
        <v>6.7725</v>
      </c>
      <c r="H699" s="8"/>
    </row>
    <row r="700" ht="12.0" customHeight="1">
      <c r="A700" s="13">
        <v>650.0</v>
      </c>
      <c r="B700" s="14" t="s">
        <v>870</v>
      </c>
      <c r="C700" s="15"/>
      <c r="D700" s="11">
        <v>39810.0</v>
      </c>
      <c r="E700" s="9" t="s">
        <v>869</v>
      </c>
      <c r="F700" s="12">
        <f t="shared" ref="F700:F701" si="44">25/2</f>
        <v>12.5</v>
      </c>
      <c r="G700" s="12">
        <f t="shared" si="42"/>
        <v>14.109375</v>
      </c>
      <c r="H700" s="8"/>
    </row>
    <row r="701" ht="12.0" customHeight="1">
      <c r="A701" s="8">
        <v>651.0</v>
      </c>
      <c r="B701" s="9" t="s">
        <v>871</v>
      </c>
      <c r="C701" s="10"/>
      <c r="D701" s="11">
        <v>39810.0</v>
      </c>
      <c r="E701" s="9" t="s">
        <v>869</v>
      </c>
      <c r="F701" s="12">
        <f t="shared" si="44"/>
        <v>12.5</v>
      </c>
      <c r="G701" s="12">
        <f t="shared" si="42"/>
        <v>14.109375</v>
      </c>
      <c r="H701" s="8"/>
    </row>
    <row r="702" ht="12.0" customHeight="1">
      <c r="A702" s="8">
        <v>652.0</v>
      </c>
      <c r="B702" s="9" t="s">
        <v>872</v>
      </c>
      <c r="C702" s="10"/>
      <c r="D702" s="11">
        <v>39810.0</v>
      </c>
      <c r="E702" s="9" t="s">
        <v>88</v>
      </c>
      <c r="F702" s="12">
        <v>9.79</v>
      </c>
      <c r="G702" s="12">
        <f t="shared" si="42"/>
        <v>11.0504625</v>
      </c>
      <c r="H702" s="8"/>
    </row>
    <row r="703" ht="12.0" customHeight="1">
      <c r="A703" s="8">
        <v>653.0</v>
      </c>
      <c r="B703" s="9" t="s">
        <v>873</v>
      </c>
      <c r="C703" s="10"/>
      <c r="D703" s="11">
        <v>39810.0</v>
      </c>
      <c r="E703" s="9" t="s">
        <v>88</v>
      </c>
      <c r="F703" s="12">
        <v>10.39</v>
      </c>
      <c r="G703" s="12">
        <f t="shared" si="42"/>
        <v>11.7277125</v>
      </c>
      <c r="H703" s="8"/>
    </row>
    <row r="704" ht="12.0" customHeight="1">
      <c r="A704" s="8">
        <v>654.0</v>
      </c>
      <c r="B704" s="9" t="s">
        <v>874</v>
      </c>
      <c r="C704" s="10"/>
      <c r="D704" s="11">
        <v>39801.0</v>
      </c>
      <c r="E704" s="9" t="s">
        <v>875</v>
      </c>
      <c r="F704" s="12">
        <v>9.88</v>
      </c>
      <c r="G704" s="12">
        <f t="shared" ref="G704:G705" si="45">F704+3.49</f>
        <v>13.37</v>
      </c>
      <c r="H704" s="8"/>
    </row>
    <row r="705" ht="12.0" customHeight="1">
      <c r="A705" s="8">
        <v>655.0</v>
      </c>
      <c r="B705" s="9" t="s">
        <v>876</v>
      </c>
      <c r="C705" s="10"/>
      <c r="D705" s="11">
        <v>39801.0</v>
      </c>
      <c r="E705" s="9" t="s">
        <v>875</v>
      </c>
      <c r="F705" s="12">
        <v>27.9</v>
      </c>
      <c r="G705" s="12">
        <f t="shared" si="45"/>
        <v>31.39</v>
      </c>
      <c r="H705" s="41"/>
    </row>
    <row r="706" ht="12.0" customHeight="1">
      <c r="A706" s="13">
        <v>656.0</v>
      </c>
      <c r="B706" s="14" t="s">
        <v>877</v>
      </c>
      <c r="C706" s="15"/>
      <c r="D706" s="11">
        <v>39817.0</v>
      </c>
      <c r="E706" s="9" t="s">
        <v>9</v>
      </c>
      <c r="F706" s="12">
        <v>5.99</v>
      </c>
      <c r="G706" s="12">
        <f t="shared" ref="G706:G708" si="46">F706*1.05*1.075</f>
        <v>6.7612125</v>
      </c>
      <c r="H706" s="8"/>
    </row>
    <row r="707" ht="12.0" customHeight="1">
      <c r="A707" s="8">
        <v>657.0</v>
      </c>
      <c r="B707" s="9" t="s">
        <v>878</v>
      </c>
      <c r="C707" s="10"/>
      <c r="D707" s="11">
        <v>39801.0</v>
      </c>
      <c r="E707" s="9" t="s">
        <v>879</v>
      </c>
      <c r="F707" s="12"/>
      <c r="G707" s="12">
        <f t="shared" si="46"/>
        <v>0</v>
      </c>
      <c r="H707" s="8"/>
    </row>
    <row r="708" ht="12.0" customHeight="1">
      <c r="A708" s="8">
        <v>658.0</v>
      </c>
      <c r="B708" s="9" t="s">
        <v>880</v>
      </c>
      <c r="C708" s="10"/>
      <c r="D708" s="11">
        <v>39823.0</v>
      </c>
      <c r="E708" s="9" t="s">
        <v>881</v>
      </c>
      <c r="F708" s="12">
        <v>29.99</v>
      </c>
      <c r="G708" s="12">
        <f t="shared" si="46"/>
        <v>33.8512125</v>
      </c>
      <c r="H708" s="8"/>
    </row>
    <row r="709" ht="12.0" customHeight="1">
      <c r="A709" s="8">
        <v>659.0</v>
      </c>
      <c r="B709" s="9" t="s">
        <v>882</v>
      </c>
      <c r="C709" s="10"/>
      <c r="D709" s="11">
        <v>39869.0</v>
      </c>
      <c r="E709" s="9"/>
      <c r="F709" s="12"/>
      <c r="G709" s="12"/>
      <c r="H709" s="8" t="s">
        <v>457</v>
      </c>
    </row>
    <row r="710" ht="12.0" customHeight="1">
      <c r="A710" s="8">
        <v>660.0</v>
      </c>
      <c r="B710" s="9" t="s">
        <v>883</v>
      </c>
      <c r="C710" s="10"/>
      <c r="D710" s="11">
        <v>39869.0</v>
      </c>
      <c r="E710" s="9" t="s">
        <v>593</v>
      </c>
      <c r="F710" s="12"/>
      <c r="G710" s="12"/>
      <c r="H710" s="8" t="s">
        <v>884</v>
      </c>
    </row>
    <row r="711" ht="12.0" customHeight="1">
      <c r="A711" s="13">
        <v>661.0</v>
      </c>
      <c r="B711" s="14" t="s">
        <v>885</v>
      </c>
      <c r="C711" s="15"/>
      <c r="D711" s="11">
        <v>39910.0</v>
      </c>
      <c r="E711" s="9" t="s">
        <v>886</v>
      </c>
      <c r="F711" s="12">
        <v>9.99</v>
      </c>
      <c r="G711" s="12">
        <f t="shared" ref="G711:G722" si="47">F711*1.05*1.075</f>
        <v>11.2762125</v>
      </c>
      <c r="H711" s="8"/>
    </row>
    <row r="712" ht="12.0" customHeight="1">
      <c r="A712" s="8">
        <v>662.0</v>
      </c>
      <c r="B712" s="9" t="s">
        <v>887</v>
      </c>
      <c r="C712" s="10"/>
      <c r="D712" s="11">
        <v>39921.0</v>
      </c>
      <c r="E712" s="9" t="s">
        <v>83</v>
      </c>
      <c r="F712" s="12">
        <v>26.99</v>
      </c>
      <c r="G712" s="12">
        <f t="shared" si="47"/>
        <v>30.4649625</v>
      </c>
      <c r="H712" s="8"/>
    </row>
    <row r="713" ht="12.0" customHeight="1">
      <c r="A713" s="8">
        <v>663.0</v>
      </c>
      <c r="B713" s="9" t="s">
        <v>888</v>
      </c>
      <c r="C713" s="10"/>
      <c r="D713" s="11">
        <v>39921.0</v>
      </c>
      <c r="E713" s="9" t="s">
        <v>83</v>
      </c>
      <c r="F713" s="12">
        <v>26.99</v>
      </c>
      <c r="G713" s="12">
        <f t="shared" si="47"/>
        <v>30.4649625</v>
      </c>
      <c r="H713" s="8"/>
    </row>
    <row r="714" ht="12.0" customHeight="1">
      <c r="A714" s="8">
        <v>664.0</v>
      </c>
      <c r="B714" s="9" t="s">
        <v>889</v>
      </c>
      <c r="C714" s="10"/>
      <c r="D714" s="11">
        <v>39921.0</v>
      </c>
      <c r="E714" s="9" t="s">
        <v>83</v>
      </c>
      <c r="F714" s="12">
        <v>26.99</v>
      </c>
      <c r="G714" s="12">
        <f t="shared" si="47"/>
        <v>30.4649625</v>
      </c>
      <c r="H714" s="8"/>
    </row>
    <row r="715" ht="12.0" customHeight="1">
      <c r="A715" s="8">
        <v>665.0</v>
      </c>
      <c r="B715" s="9" t="s">
        <v>890</v>
      </c>
      <c r="C715" s="10"/>
      <c r="D715" s="11">
        <v>39921.0</v>
      </c>
      <c r="E715" s="9" t="s">
        <v>83</v>
      </c>
      <c r="F715" s="12">
        <v>26.99</v>
      </c>
      <c r="G715" s="12">
        <f t="shared" si="47"/>
        <v>30.4649625</v>
      </c>
      <c r="H715" s="8"/>
    </row>
    <row r="716" ht="12.0" customHeight="1">
      <c r="A716" s="8">
        <v>666.0</v>
      </c>
      <c r="B716" s="9" t="s">
        <v>891</v>
      </c>
      <c r="C716" s="10"/>
      <c r="D716" s="11">
        <v>39921.0</v>
      </c>
      <c r="E716" s="9" t="s">
        <v>83</v>
      </c>
      <c r="F716" s="12">
        <v>16.99</v>
      </c>
      <c r="G716" s="12">
        <f t="shared" si="47"/>
        <v>19.1774625</v>
      </c>
      <c r="H716" s="8"/>
    </row>
    <row r="717" ht="12.0" customHeight="1">
      <c r="A717" s="8">
        <v>667.0</v>
      </c>
      <c r="B717" s="9" t="s">
        <v>892</v>
      </c>
      <c r="C717" s="10"/>
      <c r="D717" s="11">
        <v>39943.0</v>
      </c>
      <c r="E717" s="9" t="s">
        <v>869</v>
      </c>
      <c r="F717" s="12">
        <v>10.0</v>
      </c>
      <c r="G717" s="12">
        <f t="shared" si="47"/>
        <v>11.2875</v>
      </c>
      <c r="H717" s="8"/>
    </row>
    <row r="718" ht="12.0" customHeight="1">
      <c r="A718" s="8">
        <v>668.0</v>
      </c>
      <c r="B718" s="9" t="s">
        <v>893</v>
      </c>
      <c r="C718" s="10"/>
      <c r="D718" s="11">
        <v>39954.0</v>
      </c>
      <c r="E718" s="9" t="s">
        <v>869</v>
      </c>
      <c r="F718" s="12">
        <v>15.0</v>
      </c>
      <c r="G718" s="12">
        <f t="shared" si="47"/>
        <v>16.93125</v>
      </c>
      <c r="H718" s="8"/>
    </row>
    <row r="719" ht="12.0" customHeight="1">
      <c r="A719" s="8">
        <v>669.0</v>
      </c>
      <c r="B719" s="9" t="s">
        <v>894</v>
      </c>
      <c r="C719" s="10"/>
      <c r="D719" s="11">
        <v>39948.0</v>
      </c>
      <c r="E719" s="9" t="s">
        <v>869</v>
      </c>
      <c r="F719" s="12">
        <v>10.0</v>
      </c>
      <c r="G719" s="12">
        <f t="shared" si="47"/>
        <v>11.2875</v>
      </c>
      <c r="H719" s="8"/>
    </row>
    <row r="720" ht="12.0" customHeight="1">
      <c r="A720" s="8">
        <v>670.0</v>
      </c>
      <c r="B720" s="9" t="s">
        <v>895</v>
      </c>
      <c r="C720" s="10"/>
      <c r="D720" s="11">
        <v>39948.0</v>
      </c>
      <c r="E720" s="9" t="s">
        <v>869</v>
      </c>
      <c r="F720" s="12">
        <v>12.5</v>
      </c>
      <c r="G720" s="12">
        <f t="shared" si="47"/>
        <v>14.109375</v>
      </c>
      <c r="H720" s="8"/>
    </row>
    <row r="721" ht="12.0" customHeight="1">
      <c r="A721" s="8">
        <v>671.0</v>
      </c>
      <c r="B721" s="9" t="s">
        <v>896</v>
      </c>
      <c r="C721" s="10"/>
      <c r="D721" s="11">
        <v>39958.0</v>
      </c>
      <c r="E721" s="9" t="s">
        <v>88</v>
      </c>
      <c r="F721" s="12">
        <v>12.99</v>
      </c>
      <c r="G721" s="12">
        <f t="shared" si="47"/>
        <v>14.6624625</v>
      </c>
      <c r="H721" s="8"/>
    </row>
    <row r="722" ht="12.0" customHeight="1">
      <c r="A722" s="8">
        <v>672.0</v>
      </c>
      <c r="B722" s="9" t="s">
        <v>897</v>
      </c>
      <c r="C722" s="10"/>
      <c r="D722" s="11">
        <v>39958.0</v>
      </c>
      <c r="E722" s="9" t="s">
        <v>88</v>
      </c>
      <c r="F722" s="12">
        <v>12.99</v>
      </c>
      <c r="G722" s="12">
        <f t="shared" si="47"/>
        <v>14.6624625</v>
      </c>
      <c r="H722" s="8"/>
    </row>
    <row r="723" ht="12.0" customHeight="1">
      <c r="A723" s="8">
        <v>673.0</v>
      </c>
      <c r="B723" s="9" t="s">
        <v>898</v>
      </c>
      <c r="C723" s="10"/>
      <c r="D723" s="11">
        <v>39949.0</v>
      </c>
      <c r="E723" s="9"/>
      <c r="F723" s="12"/>
      <c r="G723" s="12"/>
      <c r="H723" s="8" t="s">
        <v>899</v>
      </c>
    </row>
    <row r="724" ht="12.0" customHeight="1">
      <c r="A724" s="8">
        <v>674.0</v>
      </c>
      <c r="B724" s="9" t="s">
        <v>900</v>
      </c>
      <c r="C724" s="10"/>
      <c r="D724" s="11">
        <v>39949.0</v>
      </c>
      <c r="E724" s="9"/>
      <c r="F724" s="12"/>
      <c r="G724" s="12"/>
      <c r="H724" s="8" t="s">
        <v>899</v>
      </c>
    </row>
    <row r="725" ht="12.0" customHeight="1">
      <c r="A725" s="13">
        <v>675.0</v>
      </c>
      <c r="B725" s="14" t="s">
        <v>901</v>
      </c>
      <c r="C725" s="15"/>
      <c r="D725" s="11">
        <v>39949.0</v>
      </c>
      <c r="E725" s="9"/>
      <c r="F725" s="12"/>
      <c r="G725" s="12"/>
      <c r="H725" s="8" t="s">
        <v>899</v>
      </c>
    </row>
    <row r="726" ht="12.0" customHeight="1">
      <c r="A726" s="8">
        <v>676.0</v>
      </c>
      <c r="B726" s="9" t="s">
        <v>902</v>
      </c>
      <c r="C726" s="10"/>
      <c r="D726" s="11">
        <v>39949.0</v>
      </c>
      <c r="E726" s="9"/>
      <c r="F726" s="12"/>
      <c r="G726" s="12"/>
      <c r="H726" s="8" t="s">
        <v>899</v>
      </c>
    </row>
    <row r="727" ht="12.0" customHeight="1">
      <c r="A727" s="8">
        <v>677.0</v>
      </c>
      <c r="B727" s="9" t="s">
        <v>903</v>
      </c>
      <c r="C727" s="10"/>
      <c r="D727" s="11">
        <v>39949.0</v>
      </c>
      <c r="E727" s="9"/>
      <c r="F727" s="12"/>
      <c r="G727" s="12"/>
      <c r="H727" s="8" t="s">
        <v>899</v>
      </c>
    </row>
    <row r="728" ht="12.0" customHeight="1">
      <c r="A728" s="8">
        <v>678.0</v>
      </c>
      <c r="B728" s="9" t="s">
        <v>904</v>
      </c>
      <c r="C728" s="10"/>
      <c r="D728" s="11">
        <v>39949.0</v>
      </c>
      <c r="E728" s="9"/>
      <c r="F728" s="12"/>
      <c r="G728" s="12"/>
      <c r="H728" s="8" t="s">
        <v>899</v>
      </c>
    </row>
    <row r="729" ht="12.0" customHeight="1">
      <c r="A729" s="8">
        <v>679.0</v>
      </c>
      <c r="B729" s="9" t="s">
        <v>905</v>
      </c>
      <c r="C729" s="10"/>
      <c r="D729" s="11">
        <v>39949.0</v>
      </c>
      <c r="E729" s="9"/>
      <c r="F729" s="12"/>
      <c r="G729" s="12"/>
      <c r="H729" s="8" t="s">
        <v>899</v>
      </c>
    </row>
    <row r="730" ht="12.0" customHeight="1">
      <c r="A730" s="8">
        <v>680.0</v>
      </c>
      <c r="B730" s="9" t="s">
        <v>906</v>
      </c>
      <c r="C730" s="10"/>
      <c r="D730" s="11">
        <v>39949.0</v>
      </c>
      <c r="E730" s="9"/>
      <c r="F730" s="12"/>
      <c r="G730" s="12"/>
      <c r="H730" s="8" t="s">
        <v>899</v>
      </c>
    </row>
    <row r="731" ht="12.0" customHeight="1">
      <c r="A731" s="8">
        <v>681.0</v>
      </c>
      <c r="B731" s="9" t="s">
        <v>907</v>
      </c>
      <c r="C731" s="10"/>
      <c r="D731" s="11">
        <v>39949.0</v>
      </c>
      <c r="E731" s="9"/>
      <c r="F731" s="12"/>
      <c r="G731" s="12"/>
      <c r="H731" s="8" t="s">
        <v>899</v>
      </c>
    </row>
    <row r="732" ht="12.0" customHeight="1">
      <c r="A732" s="8">
        <v>682.0</v>
      </c>
      <c r="B732" s="9" t="s">
        <v>908</v>
      </c>
      <c r="C732" s="10"/>
      <c r="D732" s="11">
        <v>39949.0</v>
      </c>
      <c r="E732" s="9"/>
      <c r="F732" s="12"/>
      <c r="G732" s="12"/>
      <c r="H732" s="8" t="s">
        <v>899</v>
      </c>
    </row>
    <row r="733" ht="12.0" customHeight="1">
      <c r="A733" s="8">
        <v>683.0</v>
      </c>
      <c r="B733" s="9" t="s">
        <v>909</v>
      </c>
      <c r="C733" s="10"/>
      <c r="D733" s="11">
        <v>39949.0</v>
      </c>
      <c r="E733" s="9"/>
      <c r="F733" s="12"/>
      <c r="G733" s="12"/>
      <c r="H733" s="8" t="s">
        <v>899</v>
      </c>
    </row>
    <row r="734" ht="12.0" customHeight="1">
      <c r="A734" s="8">
        <v>684.0</v>
      </c>
      <c r="B734" s="9" t="s">
        <v>910</v>
      </c>
      <c r="C734" s="10"/>
      <c r="D734" s="11">
        <v>39949.0</v>
      </c>
      <c r="E734" s="9"/>
      <c r="F734" s="12"/>
      <c r="G734" s="12"/>
      <c r="H734" s="8" t="s">
        <v>899</v>
      </c>
    </row>
    <row r="735" ht="12.0" customHeight="1">
      <c r="A735" s="8">
        <v>685.0</v>
      </c>
      <c r="B735" s="9" t="s">
        <v>911</v>
      </c>
      <c r="C735" s="10"/>
      <c r="D735" s="11">
        <v>39949.0</v>
      </c>
      <c r="E735" s="9"/>
      <c r="F735" s="12"/>
      <c r="G735" s="12"/>
      <c r="H735" s="8" t="s">
        <v>899</v>
      </c>
    </row>
    <row r="736" ht="12.0" customHeight="1">
      <c r="A736" s="13">
        <v>686.0</v>
      </c>
      <c r="B736" s="14" t="s">
        <v>912</v>
      </c>
      <c r="C736" s="15"/>
      <c r="D736" s="11">
        <v>40004.0</v>
      </c>
      <c r="E736" s="9" t="s">
        <v>83</v>
      </c>
      <c r="F736" s="12"/>
      <c r="G736" s="12"/>
      <c r="H736" s="8" t="s">
        <v>200</v>
      </c>
    </row>
    <row r="737" ht="12.0" customHeight="1">
      <c r="A737" s="8">
        <v>687.0</v>
      </c>
      <c r="B737" s="9" t="s">
        <v>913</v>
      </c>
      <c r="C737" s="10"/>
      <c r="D737" s="11">
        <v>40004.0</v>
      </c>
      <c r="E737" s="9" t="s">
        <v>83</v>
      </c>
      <c r="F737" s="12"/>
      <c r="G737" s="12"/>
      <c r="H737" s="8" t="s">
        <v>200</v>
      </c>
    </row>
    <row r="738" ht="12.0" customHeight="1">
      <c r="A738" s="8">
        <v>688.0</v>
      </c>
      <c r="B738" s="9" t="s">
        <v>914</v>
      </c>
      <c r="C738" s="10"/>
      <c r="D738" s="11">
        <v>40004.0</v>
      </c>
      <c r="E738" s="9" t="s">
        <v>83</v>
      </c>
      <c r="F738" s="12"/>
      <c r="G738" s="12"/>
      <c r="H738" s="8" t="s">
        <v>204</v>
      </c>
    </row>
    <row r="739" ht="12.0" customHeight="1">
      <c r="A739" s="8">
        <v>689.0</v>
      </c>
      <c r="B739" s="9" t="s">
        <v>915</v>
      </c>
      <c r="C739" s="10"/>
      <c r="D739" s="11">
        <v>40004.0</v>
      </c>
      <c r="E739" s="9" t="s">
        <v>83</v>
      </c>
      <c r="F739" s="12"/>
      <c r="G739" s="12"/>
      <c r="H739" s="8" t="s">
        <v>204</v>
      </c>
    </row>
    <row r="740" ht="12.0" customHeight="1">
      <c r="A740" s="8">
        <v>690.0</v>
      </c>
      <c r="B740" s="9" t="s">
        <v>916</v>
      </c>
      <c r="C740" s="10"/>
      <c r="D740" s="11">
        <v>40016.0</v>
      </c>
      <c r="E740" s="9" t="s">
        <v>917</v>
      </c>
      <c r="F740" s="12">
        <v>12.99</v>
      </c>
      <c r="G740" s="12">
        <f t="shared" ref="G740:G766" si="48">F740*1.05*1.075</f>
        <v>14.6624625</v>
      </c>
      <c r="H740" s="8"/>
    </row>
    <row r="741" ht="12.0" customHeight="1">
      <c r="A741" s="8">
        <v>691.0</v>
      </c>
      <c r="B741" s="9" t="s">
        <v>918</v>
      </c>
      <c r="C741" s="10"/>
      <c r="D741" s="11">
        <v>40016.0</v>
      </c>
      <c r="E741" s="9" t="s">
        <v>9</v>
      </c>
      <c r="F741" s="12">
        <v>14.99</v>
      </c>
      <c r="G741" s="12">
        <f t="shared" si="48"/>
        <v>16.9199625</v>
      </c>
      <c r="H741" s="8"/>
    </row>
    <row r="742" ht="12.0" customHeight="1">
      <c r="A742" s="8">
        <v>692.0</v>
      </c>
      <c r="B742" s="9" t="s">
        <v>919</v>
      </c>
      <c r="C742" s="10"/>
      <c r="D742" s="11">
        <v>40016.0</v>
      </c>
      <c r="E742" s="9" t="s">
        <v>9</v>
      </c>
      <c r="F742" s="12">
        <v>11.99</v>
      </c>
      <c r="G742" s="12">
        <f t="shared" si="48"/>
        <v>13.5337125</v>
      </c>
      <c r="H742" s="8"/>
    </row>
    <row r="743" ht="12.0" customHeight="1">
      <c r="A743" s="13">
        <v>693.0</v>
      </c>
      <c r="B743" s="14" t="s">
        <v>920</v>
      </c>
      <c r="C743" s="15"/>
      <c r="D743" s="11">
        <v>40021.0</v>
      </c>
      <c r="E743" s="9" t="s">
        <v>88</v>
      </c>
      <c r="F743" s="12">
        <v>8.99</v>
      </c>
      <c r="G743" s="12">
        <f t="shared" si="48"/>
        <v>10.1474625</v>
      </c>
      <c r="H743" s="8"/>
    </row>
    <row r="744" ht="12.0" customHeight="1">
      <c r="A744" s="8">
        <v>694.0</v>
      </c>
      <c r="B744" s="9" t="s">
        <v>921</v>
      </c>
      <c r="C744" s="10"/>
      <c r="D744" s="11">
        <v>40117.0</v>
      </c>
      <c r="E744" s="9" t="s">
        <v>9</v>
      </c>
      <c r="F744" s="12">
        <v>9.99</v>
      </c>
      <c r="G744" s="12">
        <f t="shared" si="48"/>
        <v>11.2762125</v>
      </c>
      <c r="H744" s="8"/>
    </row>
    <row r="745" ht="12.0" customHeight="1">
      <c r="A745" s="8">
        <v>695.0</v>
      </c>
      <c r="B745" s="9" t="s">
        <v>922</v>
      </c>
      <c r="C745" s="10"/>
      <c r="D745" s="11">
        <v>40117.0</v>
      </c>
      <c r="E745" s="9" t="s">
        <v>497</v>
      </c>
      <c r="F745" s="12">
        <v>36.99</v>
      </c>
      <c r="G745" s="12">
        <f t="shared" si="48"/>
        <v>41.7524625</v>
      </c>
      <c r="H745" s="8"/>
    </row>
    <row r="746" ht="12.0" customHeight="1">
      <c r="A746" s="13">
        <v>696.0</v>
      </c>
      <c r="B746" s="14" t="s">
        <v>923</v>
      </c>
      <c r="C746" s="15"/>
      <c r="D746" s="11">
        <v>40129.0</v>
      </c>
      <c r="E746" s="9" t="s">
        <v>83</v>
      </c>
      <c r="F746" s="12">
        <v>17.99</v>
      </c>
      <c r="G746" s="12">
        <f t="shared" si="48"/>
        <v>20.3062125</v>
      </c>
      <c r="H746" s="8"/>
    </row>
    <row r="747" ht="12.0" customHeight="1">
      <c r="A747" s="8">
        <v>697.0</v>
      </c>
      <c r="B747" s="9" t="s">
        <v>924</v>
      </c>
      <c r="C747" s="10"/>
      <c r="D747" s="11">
        <v>40141.0</v>
      </c>
      <c r="E747" s="9" t="s">
        <v>80</v>
      </c>
      <c r="F747" s="12">
        <v>24.99</v>
      </c>
      <c r="G747" s="12">
        <f t="shared" si="48"/>
        <v>28.2074625</v>
      </c>
      <c r="H747" s="8"/>
    </row>
    <row r="748" ht="12.0" customHeight="1">
      <c r="A748" s="8">
        <v>698.0</v>
      </c>
      <c r="B748" s="9" t="s">
        <v>925</v>
      </c>
      <c r="C748" s="10"/>
      <c r="D748" s="11">
        <v>40148.0</v>
      </c>
      <c r="E748" s="9" t="s">
        <v>926</v>
      </c>
      <c r="F748" s="12">
        <v>18.99</v>
      </c>
      <c r="G748" s="12">
        <f t="shared" si="48"/>
        <v>21.4349625</v>
      </c>
      <c r="H748" s="8"/>
    </row>
    <row r="749" ht="12.0" customHeight="1">
      <c r="A749" s="13">
        <v>699.0</v>
      </c>
      <c r="B749" s="14" t="s">
        <v>927</v>
      </c>
      <c r="C749" s="15"/>
      <c r="D749" s="11">
        <v>40150.0</v>
      </c>
      <c r="E749" s="9" t="s">
        <v>9</v>
      </c>
      <c r="F749" s="12">
        <v>19.99</v>
      </c>
      <c r="G749" s="12">
        <f t="shared" si="48"/>
        <v>22.5637125</v>
      </c>
      <c r="H749" s="8"/>
    </row>
    <row r="750" ht="12.0" customHeight="1">
      <c r="A750" s="13">
        <v>700.0</v>
      </c>
      <c r="B750" s="14" t="s">
        <v>928</v>
      </c>
      <c r="C750" s="15"/>
      <c r="D750" s="11">
        <v>40150.0</v>
      </c>
      <c r="E750" s="9" t="s">
        <v>9</v>
      </c>
      <c r="F750" s="12">
        <v>12.99</v>
      </c>
      <c r="G750" s="12">
        <f t="shared" si="48"/>
        <v>14.6624625</v>
      </c>
      <c r="H750" s="8"/>
    </row>
    <row r="751" ht="12.0" customHeight="1">
      <c r="A751" s="13">
        <v>701.0</v>
      </c>
      <c r="B751" s="14" t="s">
        <v>929</v>
      </c>
      <c r="C751" s="15"/>
      <c r="D751" s="11">
        <v>40150.0</v>
      </c>
      <c r="E751" s="9" t="s">
        <v>9</v>
      </c>
      <c r="F751" s="12">
        <v>15.99</v>
      </c>
      <c r="G751" s="12">
        <f t="shared" si="48"/>
        <v>18.0487125</v>
      </c>
      <c r="H751" s="8"/>
    </row>
    <row r="752" ht="12.0" customHeight="1">
      <c r="A752" s="13">
        <v>702.0</v>
      </c>
      <c r="B752" s="14" t="s">
        <v>930</v>
      </c>
      <c r="C752" s="15"/>
      <c r="D752" s="11">
        <v>40150.0</v>
      </c>
      <c r="E752" s="9" t="s">
        <v>9</v>
      </c>
      <c r="F752" s="12">
        <v>18.99</v>
      </c>
      <c r="G752" s="12">
        <f t="shared" si="48"/>
        <v>21.4349625</v>
      </c>
      <c r="H752" s="8"/>
    </row>
    <row r="753" ht="12.0" customHeight="1">
      <c r="A753" s="13">
        <v>703.0</v>
      </c>
      <c r="B753" s="14" t="s">
        <v>931</v>
      </c>
      <c r="C753" s="15"/>
      <c r="D753" s="11">
        <v>40150.0</v>
      </c>
      <c r="E753" s="9" t="s">
        <v>748</v>
      </c>
      <c r="F753" s="12">
        <v>27.99</v>
      </c>
      <c r="G753" s="12">
        <f t="shared" si="48"/>
        <v>31.5937125</v>
      </c>
      <c r="H753" s="8" t="s">
        <v>932</v>
      </c>
    </row>
    <row r="754" ht="12.0" customHeight="1">
      <c r="A754" s="13">
        <v>704.0</v>
      </c>
      <c r="B754" s="14" t="s">
        <v>933</v>
      </c>
      <c r="C754" s="15"/>
      <c r="D754" s="11">
        <v>40152.0</v>
      </c>
      <c r="E754" s="9" t="s">
        <v>934</v>
      </c>
      <c r="F754" s="12">
        <v>11.99</v>
      </c>
      <c r="G754" s="12">
        <f t="shared" si="48"/>
        <v>13.5337125</v>
      </c>
      <c r="H754" s="8"/>
    </row>
    <row r="755" ht="12.0" customHeight="1">
      <c r="A755" s="13">
        <v>705.0</v>
      </c>
      <c r="B755" s="14" t="s">
        <v>935</v>
      </c>
      <c r="C755" s="15"/>
      <c r="D755" s="11">
        <v>40152.0</v>
      </c>
      <c r="E755" s="9" t="s">
        <v>934</v>
      </c>
      <c r="F755" s="12">
        <v>9.99</v>
      </c>
      <c r="G755" s="12">
        <f t="shared" si="48"/>
        <v>11.2762125</v>
      </c>
      <c r="H755" s="8"/>
    </row>
    <row r="756" ht="12.0" customHeight="1">
      <c r="A756" s="13">
        <v>706.0</v>
      </c>
      <c r="B756" s="14" t="s">
        <v>936</v>
      </c>
      <c r="C756" s="15"/>
      <c r="D756" s="11">
        <v>40152.0</v>
      </c>
      <c r="E756" s="9" t="s">
        <v>934</v>
      </c>
      <c r="F756" s="12">
        <v>18.99</v>
      </c>
      <c r="G756" s="12">
        <f t="shared" si="48"/>
        <v>21.4349625</v>
      </c>
      <c r="H756" s="8"/>
    </row>
    <row r="757" ht="12.0" customHeight="1">
      <c r="A757" s="8">
        <v>707.0</v>
      </c>
      <c r="B757" s="9" t="s">
        <v>937</v>
      </c>
      <c r="C757" s="10"/>
      <c r="D757" s="11">
        <v>40155.0</v>
      </c>
      <c r="E757" s="9" t="s">
        <v>497</v>
      </c>
      <c r="F757" s="12">
        <v>14.99</v>
      </c>
      <c r="G757" s="12">
        <f t="shared" si="48"/>
        <v>16.9199625</v>
      </c>
      <c r="H757" s="8" t="s">
        <v>938</v>
      </c>
    </row>
    <row r="758" ht="12.0" customHeight="1">
      <c r="A758" s="8">
        <v>708.0</v>
      </c>
      <c r="B758" s="9" t="s">
        <v>939</v>
      </c>
      <c r="C758" s="10"/>
      <c r="D758" s="11">
        <v>40155.0</v>
      </c>
      <c r="E758" s="9" t="s">
        <v>934</v>
      </c>
      <c r="F758" s="12">
        <v>26.99</v>
      </c>
      <c r="G758" s="12">
        <f t="shared" si="48"/>
        <v>30.4649625</v>
      </c>
      <c r="H758" s="8" t="s">
        <v>940</v>
      </c>
    </row>
    <row r="759" ht="12.0" customHeight="1">
      <c r="A759" s="8">
        <v>709.0</v>
      </c>
      <c r="B759" s="9" t="s">
        <v>941</v>
      </c>
      <c r="C759" s="10"/>
      <c r="D759" s="11">
        <v>40157.0</v>
      </c>
      <c r="E759" s="9" t="s">
        <v>879</v>
      </c>
      <c r="F759" s="12">
        <v>12.99</v>
      </c>
      <c r="G759" s="12">
        <f t="shared" si="48"/>
        <v>14.6624625</v>
      </c>
      <c r="H759" s="8" t="s">
        <v>942</v>
      </c>
    </row>
    <row r="760" ht="12.0" customHeight="1">
      <c r="A760" s="13">
        <v>710.0</v>
      </c>
      <c r="B760" s="14" t="s">
        <v>943</v>
      </c>
      <c r="C760" s="15"/>
      <c r="D760" s="11">
        <v>40160.0</v>
      </c>
      <c r="E760" s="9" t="s">
        <v>88</v>
      </c>
      <c r="F760" s="12">
        <v>19.99</v>
      </c>
      <c r="G760" s="12">
        <f t="shared" si="48"/>
        <v>22.5637125</v>
      </c>
      <c r="H760" s="8"/>
    </row>
    <row r="761" ht="12.0" customHeight="1">
      <c r="A761" s="8">
        <v>711.0</v>
      </c>
      <c r="B761" s="9" t="s">
        <v>944</v>
      </c>
      <c r="C761" s="10"/>
      <c r="D761" s="11">
        <v>40160.0</v>
      </c>
      <c r="E761" s="9" t="s">
        <v>83</v>
      </c>
      <c r="F761" s="12">
        <v>16.99</v>
      </c>
      <c r="G761" s="12">
        <f t="shared" si="48"/>
        <v>19.1774625</v>
      </c>
      <c r="H761" s="8" t="s">
        <v>945</v>
      </c>
    </row>
    <row r="762" ht="12.0" customHeight="1">
      <c r="A762" s="13">
        <v>712.0</v>
      </c>
      <c r="B762" s="14" t="s">
        <v>946</v>
      </c>
      <c r="C762" s="15"/>
      <c r="D762" s="11">
        <v>40162.0</v>
      </c>
      <c r="E762" s="9" t="s">
        <v>934</v>
      </c>
      <c r="F762" s="12">
        <v>17.99</v>
      </c>
      <c r="G762" s="12">
        <f t="shared" si="48"/>
        <v>20.3062125</v>
      </c>
      <c r="H762" s="8"/>
    </row>
    <row r="763" ht="12.0" customHeight="1">
      <c r="A763" s="13">
        <v>713.0</v>
      </c>
      <c r="B763" s="14" t="s">
        <v>947</v>
      </c>
      <c r="C763" s="15"/>
      <c r="D763" s="11">
        <v>40162.0</v>
      </c>
      <c r="E763" s="9" t="s">
        <v>934</v>
      </c>
      <c r="F763" s="12">
        <v>17.99</v>
      </c>
      <c r="G763" s="12">
        <f t="shared" si="48"/>
        <v>20.3062125</v>
      </c>
      <c r="H763" s="8"/>
    </row>
    <row r="764" ht="12.0" customHeight="1">
      <c r="A764" s="8">
        <v>714.0</v>
      </c>
      <c r="B764" s="9" t="s">
        <v>948</v>
      </c>
      <c r="C764" s="10"/>
      <c r="D764" s="11">
        <v>40162.0</v>
      </c>
      <c r="E764" s="9" t="s">
        <v>432</v>
      </c>
      <c r="F764" s="12">
        <v>14.99</v>
      </c>
      <c r="G764" s="12">
        <f t="shared" si="48"/>
        <v>16.9199625</v>
      </c>
      <c r="H764" s="8" t="s">
        <v>949</v>
      </c>
    </row>
    <row r="765" ht="12.0" customHeight="1">
      <c r="A765" s="8">
        <v>715.0</v>
      </c>
      <c r="B765" s="9" t="s">
        <v>950</v>
      </c>
      <c r="C765" s="10"/>
      <c r="D765" s="11">
        <v>40169.0</v>
      </c>
      <c r="E765" s="9" t="s">
        <v>926</v>
      </c>
      <c r="F765" s="12">
        <v>28.99</v>
      </c>
      <c r="G765" s="12">
        <f t="shared" si="48"/>
        <v>32.7224625</v>
      </c>
      <c r="H765" s="8"/>
    </row>
    <row r="766" ht="12.0" customHeight="1">
      <c r="A766" s="8">
        <v>716.0</v>
      </c>
      <c r="B766" s="9" t="s">
        <v>951</v>
      </c>
      <c r="C766" s="10"/>
      <c r="D766" s="11">
        <v>40171.0</v>
      </c>
      <c r="E766" s="9" t="s">
        <v>952</v>
      </c>
      <c r="F766" s="12">
        <v>8.0</v>
      </c>
      <c r="G766" s="12">
        <f t="shared" si="48"/>
        <v>9.03</v>
      </c>
      <c r="H766" s="8"/>
    </row>
    <row r="767" ht="12.0" customHeight="1">
      <c r="A767" s="13">
        <v>717.0</v>
      </c>
      <c r="B767" s="14" t="s">
        <v>953</v>
      </c>
      <c r="C767" s="15"/>
      <c r="D767" s="11">
        <v>40172.0</v>
      </c>
      <c r="E767" s="9"/>
      <c r="F767" s="12"/>
      <c r="G767" s="12"/>
      <c r="H767" s="8" t="s">
        <v>954</v>
      </c>
    </row>
    <row r="768" ht="12.0" customHeight="1">
      <c r="A768" s="13">
        <v>718.0</v>
      </c>
      <c r="B768" s="14" t="s">
        <v>955</v>
      </c>
      <c r="C768" s="15"/>
      <c r="D768" s="11">
        <v>40172.0</v>
      </c>
      <c r="E768" s="9" t="s">
        <v>88</v>
      </c>
      <c r="F768" s="12"/>
      <c r="G768" s="12">
        <f t="shared" ref="G768:G785" si="49">F768*1.05*1.075</f>
        <v>0</v>
      </c>
      <c r="H768" s="8" t="s">
        <v>956</v>
      </c>
    </row>
    <row r="769" ht="12.0" customHeight="1">
      <c r="A769" s="13">
        <v>719.0</v>
      </c>
      <c r="B769" s="14" t="s">
        <v>957</v>
      </c>
      <c r="C769" s="15"/>
      <c r="D769" s="11">
        <v>40174.0</v>
      </c>
      <c r="E769" s="9" t="s">
        <v>9</v>
      </c>
      <c r="F769" s="12">
        <v>15.99</v>
      </c>
      <c r="G769" s="12">
        <f t="shared" si="49"/>
        <v>18.0487125</v>
      </c>
      <c r="H769" s="8"/>
    </row>
    <row r="770" ht="12.0" customHeight="1">
      <c r="A770" s="8">
        <v>720.0</v>
      </c>
      <c r="B770" s="9" t="s">
        <v>958</v>
      </c>
      <c r="C770" s="10"/>
      <c r="D770" s="11">
        <v>40174.0</v>
      </c>
      <c r="E770" s="9" t="s">
        <v>9</v>
      </c>
      <c r="F770" s="12">
        <v>6.99</v>
      </c>
      <c r="G770" s="12">
        <f t="shared" si="49"/>
        <v>7.8899625</v>
      </c>
      <c r="H770" s="8"/>
    </row>
    <row r="771" ht="12.0" customHeight="1">
      <c r="A771" s="8">
        <v>721.0</v>
      </c>
      <c r="B771" s="9" t="s">
        <v>959</v>
      </c>
      <c r="C771" s="10"/>
      <c r="D771" s="11">
        <v>40174.0</v>
      </c>
      <c r="E771" s="9" t="s">
        <v>9</v>
      </c>
      <c r="F771" s="12">
        <v>8.99</v>
      </c>
      <c r="G771" s="12">
        <f t="shared" si="49"/>
        <v>10.1474625</v>
      </c>
      <c r="H771" s="8"/>
    </row>
    <row r="772" ht="12.0" customHeight="1">
      <c r="A772" s="13">
        <v>722.0</v>
      </c>
      <c r="B772" s="14" t="s">
        <v>960</v>
      </c>
      <c r="C772" s="15"/>
      <c r="D772" s="11">
        <v>40174.0</v>
      </c>
      <c r="E772" s="9" t="s">
        <v>9</v>
      </c>
      <c r="F772" s="12">
        <v>6.99</v>
      </c>
      <c r="G772" s="12">
        <f t="shared" si="49"/>
        <v>7.8899625</v>
      </c>
      <c r="H772" s="8"/>
    </row>
    <row r="773" ht="12.0" customHeight="1">
      <c r="A773" s="13">
        <v>723.0</v>
      </c>
      <c r="B773" s="14" t="s">
        <v>961</v>
      </c>
      <c r="C773" s="15"/>
      <c r="D773" s="11">
        <v>40174.0</v>
      </c>
      <c r="E773" s="9" t="s">
        <v>9</v>
      </c>
      <c r="F773" s="12">
        <v>5.99</v>
      </c>
      <c r="G773" s="12">
        <f t="shared" si="49"/>
        <v>6.7612125</v>
      </c>
      <c r="H773" s="8"/>
    </row>
    <row r="774" ht="12.0" customHeight="1">
      <c r="A774" s="13">
        <v>724.0</v>
      </c>
      <c r="B774" s="14" t="s">
        <v>962</v>
      </c>
      <c r="C774" s="15"/>
      <c r="D774" s="11">
        <v>40174.0</v>
      </c>
      <c r="E774" s="9" t="s">
        <v>9</v>
      </c>
      <c r="F774" s="12">
        <v>6.99</v>
      </c>
      <c r="G774" s="12">
        <f t="shared" si="49"/>
        <v>7.8899625</v>
      </c>
      <c r="H774" s="8"/>
    </row>
    <row r="775" ht="12.0" customHeight="1">
      <c r="A775" s="13">
        <v>725.0</v>
      </c>
      <c r="B775" s="14" t="s">
        <v>963</v>
      </c>
      <c r="C775" s="15"/>
      <c r="D775" s="11">
        <v>40174.0</v>
      </c>
      <c r="E775" s="9" t="s">
        <v>9</v>
      </c>
      <c r="F775" s="12">
        <v>9.99</v>
      </c>
      <c r="G775" s="12">
        <f t="shared" si="49"/>
        <v>11.2762125</v>
      </c>
      <c r="H775" s="8"/>
    </row>
    <row r="776" ht="12.0" customHeight="1">
      <c r="A776" s="13">
        <v>726.0</v>
      </c>
      <c r="B776" s="14" t="s">
        <v>964</v>
      </c>
      <c r="C776" s="15"/>
      <c r="D776" s="11">
        <v>40174.0</v>
      </c>
      <c r="E776" s="9" t="s">
        <v>9</v>
      </c>
      <c r="F776" s="12">
        <v>18.99</v>
      </c>
      <c r="G776" s="12">
        <f t="shared" si="49"/>
        <v>21.4349625</v>
      </c>
      <c r="H776" s="8"/>
    </row>
    <row r="777" ht="12.0" customHeight="1">
      <c r="A777" s="8">
        <v>727.0</v>
      </c>
      <c r="B777" s="9" t="s">
        <v>965</v>
      </c>
      <c r="C777" s="10"/>
      <c r="D777" s="11">
        <v>40176.0</v>
      </c>
      <c r="E777" s="9" t="s">
        <v>88</v>
      </c>
      <c r="F777" s="12">
        <v>21.99</v>
      </c>
      <c r="G777" s="12">
        <f t="shared" si="49"/>
        <v>24.8212125</v>
      </c>
      <c r="H777" s="8" t="s">
        <v>938</v>
      </c>
    </row>
    <row r="778" ht="12.0" customHeight="1">
      <c r="A778" s="8">
        <v>728.0</v>
      </c>
      <c r="B778" s="9" t="s">
        <v>966</v>
      </c>
      <c r="C778" s="10"/>
      <c r="D778" s="11">
        <v>40166.0</v>
      </c>
      <c r="E778" s="9" t="s">
        <v>879</v>
      </c>
      <c r="F778" s="12">
        <v>19.99</v>
      </c>
      <c r="G778" s="12">
        <f t="shared" si="49"/>
        <v>22.5637125</v>
      </c>
      <c r="H778" s="8"/>
    </row>
    <row r="779" ht="12.0" customHeight="1">
      <c r="A779" s="8">
        <v>729.0</v>
      </c>
      <c r="B779" s="9" t="s">
        <v>967</v>
      </c>
      <c r="C779" s="10"/>
      <c r="D779" s="11">
        <v>40166.0</v>
      </c>
      <c r="E779" s="9" t="s">
        <v>879</v>
      </c>
      <c r="F779" s="12">
        <v>16.95</v>
      </c>
      <c r="G779" s="12">
        <f t="shared" si="49"/>
        <v>19.1323125</v>
      </c>
      <c r="H779" s="8"/>
    </row>
    <row r="780" ht="12.0" customHeight="1">
      <c r="A780" s="8">
        <v>730.0</v>
      </c>
      <c r="B780" s="9" t="s">
        <v>968</v>
      </c>
      <c r="C780" s="10"/>
      <c r="D780" s="11">
        <v>40198.0</v>
      </c>
      <c r="E780" s="9" t="s">
        <v>83</v>
      </c>
      <c r="F780" s="12">
        <v>16.99</v>
      </c>
      <c r="G780" s="12">
        <f t="shared" si="49"/>
        <v>19.1774625</v>
      </c>
      <c r="H780" s="8"/>
    </row>
    <row r="781" ht="12.0" customHeight="1">
      <c r="A781" s="8">
        <v>731.0</v>
      </c>
      <c r="B781" s="9" t="s">
        <v>969</v>
      </c>
      <c r="C781" s="10"/>
      <c r="D781" s="11">
        <v>40228.0</v>
      </c>
      <c r="E781" s="9" t="s">
        <v>88</v>
      </c>
      <c r="F781" s="12">
        <v>10.99</v>
      </c>
      <c r="G781" s="12">
        <f t="shared" si="49"/>
        <v>12.4049625</v>
      </c>
      <c r="H781" s="8"/>
    </row>
    <row r="782" ht="12.0" customHeight="1">
      <c r="A782" s="20">
        <v>732.0</v>
      </c>
      <c r="B782" s="21" t="s">
        <v>970</v>
      </c>
      <c r="C782" s="22"/>
      <c r="D782" s="11">
        <v>40229.0</v>
      </c>
      <c r="E782" s="9" t="s">
        <v>9</v>
      </c>
      <c r="F782" s="12">
        <v>9.99</v>
      </c>
      <c r="G782" s="12">
        <f t="shared" si="49"/>
        <v>11.2762125</v>
      </c>
      <c r="H782" s="8"/>
    </row>
    <row r="783" ht="12.0" customHeight="1">
      <c r="A783" s="13">
        <v>733.0</v>
      </c>
      <c r="B783" s="14" t="s">
        <v>971</v>
      </c>
      <c r="C783" s="15"/>
      <c r="D783" s="11">
        <v>40229.0</v>
      </c>
      <c r="E783" s="9" t="s">
        <v>9</v>
      </c>
      <c r="F783" s="12">
        <v>9.99</v>
      </c>
      <c r="G783" s="12">
        <f t="shared" si="49"/>
        <v>11.2762125</v>
      </c>
      <c r="H783" s="8"/>
    </row>
    <row r="784" ht="12.0" customHeight="1">
      <c r="A784" s="8">
        <v>734.0</v>
      </c>
      <c r="B784" s="9" t="s">
        <v>972</v>
      </c>
      <c r="C784" s="10"/>
      <c r="D784" s="11">
        <v>40229.0</v>
      </c>
      <c r="E784" s="9" t="s">
        <v>9</v>
      </c>
      <c r="F784" s="12">
        <v>14.99</v>
      </c>
      <c r="G784" s="12">
        <f t="shared" si="49"/>
        <v>16.9199625</v>
      </c>
      <c r="H784" s="8"/>
    </row>
    <row r="785" ht="12.0" customHeight="1">
      <c r="A785" s="17" t="s">
        <v>973</v>
      </c>
      <c r="B785" s="18" t="s">
        <v>974</v>
      </c>
      <c r="C785" s="19"/>
      <c r="D785" s="11">
        <v>40229.0</v>
      </c>
      <c r="E785" s="9" t="s">
        <v>9</v>
      </c>
      <c r="F785" s="12">
        <v>16.99</v>
      </c>
      <c r="G785" s="12">
        <f t="shared" si="49"/>
        <v>19.1774625</v>
      </c>
      <c r="H785" s="8"/>
    </row>
    <row r="786" ht="12.0" customHeight="1">
      <c r="A786" s="8">
        <v>734.0</v>
      </c>
      <c r="B786" s="9" t="s">
        <v>975</v>
      </c>
      <c r="C786" s="10"/>
      <c r="D786" s="11"/>
      <c r="E786" s="9"/>
      <c r="F786" s="12"/>
      <c r="G786" s="12"/>
      <c r="H786" s="8"/>
    </row>
    <row r="787" ht="12.0" customHeight="1">
      <c r="A787" s="8">
        <v>735.0</v>
      </c>
      <c r="B787" s="9" t="s">
        <v>976</v>
      </c>
      <c r="C787" s="10"/>
      <c r="D787" s="11"/>
      <c r="E787" s="9"/>
      <c r="F787" s="12"/>
      <c r="G787" s="12"/>
      <c r="H787" s="8"/>
    </row>
    <row r="788" ht="12.0" customHeight="1">
      <c r="A788" s="8">
        <v>736.0</v>
      </c>
      <c r="B788" s="9" t="s">
        <v>977</v>
      </c>
      <c r="C788" s="10"/>
      <c r="D788" s="11"/>
      <c r="E788" s="9"/>
      <c r="F788" s="12"/>
      <c r="G788" s="12"/>
      <c r="H788" s="8"/>
    </row>
    <row r="789" ht="12.0" customHeight="1">
      <c r="A789" s="8">
        <v>737.0</v>
      </c>
      <c r="B789" s="9" t="s">
        <v>978</v>
      </c>
      <c r="C789" s="10"/>
      <c r="D789" s="11"/>
      <c r="E789" s="9"/>
      <c r="F789" s="12"/>
      <c r="G789" s="12"/>
      <c r="H789" s="8"/>
    </row>
    <row r="790" ht="12.0" customHeight="1">
      <c r="A790" s="13">
        <v>738.0</v>
      </c>
      <c r="B790" s="14" t="s">
        <v>979</v>
      </c>
      <c r="C790" s="15"/>
      <c r="D790" s="11">
        <v>40285.0</v>
      </c>
      <c r="E790" s="9" t="s">
        <v>881</v>
      </c>
      <c r="F790" s="12">
        <v>10.99</v>
      </c>
      <c r="G790" s="12">
        <f t="shared" ref="G790:G797" si="50">F790*1.05*1.075</f>
        <v>12.4049625</v>
      </c>
      <c r="H790" s="8"/>
    </row>
    <row r="791" ht="12.0" customHeight="1">
      <c r="A791" s="13">
        <v>739.0</v>
      </c>
      <c r="B791" s="14" t="s">
        <v>980</v>
      </c>
      <c r="C791" s="15"/>
      <c r="D791" s="11">
        <v>40305.0</v>
      </c>
      <c r="E791" s="9" t="s">
        <v>9</v>
      </c>
      <c r="F791" s="12">
        <v>9.99</v>
      </c>
      <c r="G791" s="12">
        <f t="shared" si="50"/>
        <v>11.2762125</v>
      </c>
      <c r="H791" s="8"/>
    </row>
    <row r="792" ht="12.0" customHeight="1">
      <c r="A792" s="8">
        <v>740.0</v>
      </c>
      <c r="B792" s="9" t="s">
        <v>981</v>
      </c>
      <c r="C792" s="10"/>
      <c r="D792" s="11">
        <v>40383.0</v>
      </c>
      <c r="E792" s="9" t="s">
        <v>982</v>
      </c>
      <c r="F792" s="12">
        <v>41.99</v>
      </c>
      <c r="G792" s="12">
        <f t="shared" si="50"/>
        <v>47.3962125</v>
      </c>
      <c r="H792" s="8"/>
    </row>
    <row r="793" ht="12.0" customHeight="1">
      <c r="A793" s="8">
        <v>741.0</v>
      </c>
      <c r="B793" s="9" t="s">
        <v>983</v>
      </c>
      <c r="C793" s="10"/>
      <c r="D793" s="11">
        <v>40431.0</v>
      </c>
      <c r="E793" s="9" t="s">
        <v>80</v>
      </c>
      <c r="F793" s="12">
        <v>11.99</v>
      </c>
      <c r="G793" s="12">
        <f t="shared" si="50"/>
        <v>13.5337125</v>
      </c>
      <c r="H793" s="8"/>
    </row>
    <row r="794" ht="12.0" customHeight="1">
      <c r="A794" s="8">
        <v>742.0</v>
      </c>
      <c r="B794" s="9" t="s">
        <v>984</v>
      </c>
      <c r="C794" s="10"/>
      <c r="D794" s="11">
        <v>40431.0</v>
      </c>
      <c r="E794" s="9" t="s">
        <v>80</v>
      </c>
      <c r="F794" s="12">
        <v>12.99</v>
      </c>
      <c r="G794" s="12">
        <f t="shared" si="50"/>
        <v>14.6624625</v>
      </c>
      <c r="H794" s="8"/>
    </row>
    <row r="795" ht="12.0" customHeight="1">
      <c r="A795" s="8">
        <v>743.0</v>
      </c>
      <c r="B795" s="9" t="s">
        <v>985</v>
      </c>
      <c r="C795" s="10"/>
      <c r="D795" s="11">
        <v>40431.0</v>
      </c>
      <c r="E795" s="9" t="s">
        <v>80</v>
      </c>
      <c r="F795" s="12">
        <v>11.99</v>
      </c>
      <c r="G795" s="12">
        <f t="shared" si="50"/>
        <v>13.5337125</v>
      </c>
      <c r="H795" s="8"/>
    </row>
    <row r="796" ht="12.0" customHeight="1">
      <c r="A796" s="8">
        <v>744.0</v>
      </c>
      <c r="B796" s="9" t="s">
        <v>986</v>
      </c>
      <c r="C796" s="10"/>
      <c r="D796" s="11">
        <v>40431.0</v>
      </c>
      <c r="E796" s="9" t="s">
        <v>80</v>
      </c>
      <c r="F796" s="12">
        <v>12.99</v>
      </c>
      <c r="G796" s="12">
        <f t="shared" si="50"/>
        <v>14.6624625</v>
      </c>
      <c r="H796" s="8"/>
    </row>
    <row r="797" ht="12.0" customHeight="1">
      <c r="A797" s="17" t="s">
        <v>987</v>
      </c>
      <c r="B797" s="18" t="s">
        <v>988</v>
      </c>
      <c r="C797" s="19"/>
      <c r="D797" s="11">
        <v>40431.0</v>
      </c>
      <c r="E797" s="9" t="s">
        <v>9</v>
      </c>
      <c r="F797" s="12">
        <v>11.99</v>
      </c>
      <c r="G797" s="12">
        <f t="shared" si="50"/>
        <v>13.5337125</v>
      </c>
      <c r="H797" s="8"/>
    </row>
    <row r="798" ht="12.0" customHeight="1">
      <c r="A798" s="8">
        <v>745.0</v>
      </c>
      <c r="B798" s="9" t="s">
        <v>989</v>
      </c>
      <c r="C798" s="10"/>
      <c r="D798" s="11"/>
      <c r="E798" s="9"/>
      <c r="F798" s="12"/>
      <c r="G798" s="12"/>
      <c r="H798" s="8"/>
    </row>
    <row r="799" ht="12.0" customHeight="1">
      <c r="A799" s="8">
        <v>746.0</v>
      </c>
      <c r="B799" s="9" t="s">
        <v>990</v>
      </c>
      <c r="C799" s="10"/>
      <c r="D799" s="11"/>
      <c r="E799" s="9"/>
      <c r="F799" s="12"/>
      <c r="G799" s="12"/>
      <c r="H799" s="8"/>
    </row>
    <row r="800" ht="12.0" customHeight="1">
      <c r="A800" s="8">
        <v>747.0</v>
      </c>
      <c r="B800" s="9" t="s">
        <v>991</v>
      </c>
      <c r="C800" s="10"/>
      <c r="D800" s="11"/>
      <c r="E800" s="9"/>
      <c r="F800" s="12"/>
      <c r="G800" s="12"/>
      <c r="H800" s="8"/>
    </row>
    <row r="801" ht="12.0" customHeight="1">
      <c r="A801" s="8">
        <v>748.0</v>
      </c>
      <c r="B801" s="9" t="s">
        <v>992</v>
      </c>
      <c r="C801" s="10"/>
      <c r="D801" s="11"/>
      <c r="E801" s="9"/>
      <c r="F801" s="12"/>
      <c r="G801" s="12"/>
      <c r="H801" s="8"/>
    </row>
    <row r="802" ht="12.0" customHeight="1">
      <c r="A802" s="8">
        <v>749.0</v>
      </c>
      <c r="B802" s="9" t="s">
        <v>993</v>
      </c>
      <c r="C802" s="10"/>
      <c r="D802" s="11">
        <v>40442.0</v>
      </c>
      <c r="E802" s="9" t="s">
        <v>83</v>
      </c>
      <c r="F802" s="12">
        <v>19.99</v>
      </c>
      <c r="G802" s="12">
        <f t="shared" ref="G802:G831" si="51">F802*1.05*1.075</f>
        <v>22.5637125</v>
      </c>
      <c r="H802" s="8"/>
    </row>
    <row r="803" ht="12.0" customHeight="1">
      <c r="A803" s="8">
        <v>750.0</v>
      </c>
      <c r="B803" s="9" t="s">
        <v>994</v>
      </c>
      <c r="C803" s="10"/>
      <c r="D803" s="11">
        <v>40441.0</v>
      </c>
      <c r="E803" s="9" t="s">
        <v>593</v>
      </c>
      <c r="F803" s="12">
        <v>18.88</v>
      </c>
      <c r="G803" s="12">
        <f t="shared" si="51"/>
        <v>21.3108</v>
      </c>
      <c r="H803" s="8"/>
    </row>
    <row r="804" ht="12.0" customHeight="1">
      <c r="A804" s="8">
        <v>751.0</v>
      </c>
      <c r="B804" s="9" t="s">
        <v>995</v>
      </c>
      <c r="C804" s="10"/>
      <c r="D804" s="11">
        <v>40441.0</v>
      </c>
      <c r="E804" s="9" t="s">
        <v>593</v>
      </c>
      <c r="F804" s="12">
        <v>18.88</v>
      </c>
      <c r="G804" s="12">
        <f t="shared" si="51"/>
        <v>21.3108</v>
      </c>
      <c r="H804" s="8"/>
    </row>
    <row r="805" ht="12.0" customHeight="1">
      <c r="A805" s="8">
        <v>752.0</v>
      </c>
      <c r="B805" s="9" t="s">
        <v>996</v>
      </c>
      <c r="C805" s="10"/>
      <c r="D805" s="11">
        <v>40444.0</v>
      </c>
      <c r="E805" s="9" t="s">
        <v>9</v>
      </c>
      <c r="F805" s="12">
        <v>21.99</v>
      </c>
      <c r="G805" s="12">
        <f t="shared" si="51"/>
        <v>24.8212125</v>
      </c>
      <c r="H805" s="8"/>
    </row>
    <row r="806" ht="12.0" customHeight="1">
      <c r="A806" s="8">
        <v>753.0</v>
      </c>
      <c r="B806" s="9" t="s">
        <v>997</v>
      </c>
      <c r="C806" s="10"/>
      <c r="D806" s="11">
        <v>40444.0</v>
      </c>
      <c r="E806" s="9" t="s">
        <v>9</v>
      </c>
      <c r="F806" s="12">
        <v>21.99</v>
      </c>
      <c r="G806" s="12">
        <f t="shared" si="51"/>
        <v>24.8212125</v>
      </c>
      <c r="H806" s="8"/>
    </row>
    <row r="807" ht="12.0" customHeight="1">
      <c r="A807" s="13">
        <v>754.0</v>
      </c>
      <c r="B807" s="14" t="s">
        <v>998</v>
      </c>
      <c r="C807" s="15"/>
      <c r="D807" s="11">
        <v>40444.0</v>
      </c>
      <c r="E807" s="9" t="s">
        <v>80</v>
      </c>
      <c r="F807" s="12">
        <v>26.99</v>
      </c>
      <c r="G807" s="12">
        <f t="shared" si="51"/>
        <v>30.4649625</v>
      </c>
      <c r="H807" s="8" t="s">
        <v>999</v>
      </c>
    </row>
    <row r="808" ht="12.0" customHeight="1">
      <c r="A808" s="8">
        <v>755.0</v>
      </c>
      <c r="B808" s="9" t="s">
        <v>1000</v>
      </c>
      <c r="C808" s="10"/>
      <c r="D808" s="11">
        <v>40451.0</v>
      </c>
      <c r="E808" s="9" t="s">
        <v>83</v>
      </c>
      <c r="F808" s="12">
        <v>4.98</v>
      </c>
      <c r="G808" s="12">
        <f t="shared" si="51"/>
        <v>5.621175</v>
      </c>
      <c r="H808" s="8"/>
    </row>
    <row r="809" ht="12.0" customHeight="1">
      <c r="A809" s="8">
        <v>756.0</v>
      </c>
      <c r="B809" s="9" t="s">
        <v>1001</v>
      </c>
      <c r="C809" s="10"/>
      <c r="D809" s="11">
        <v>40456.0</v>
      </c>
      <c r="E809" s="9" t="s">
        <v>926</v>
      </c>
      <c r="F809" s="12">
        <v>19.99</v>
      </c>
      <c r="G809" s="12">
        <f t="shared" si="51"/>
        <v>22.5637125</v>
      </c>
      <c r="H809" s="8"/>
    </row>
    <row r="810" ht="12.0" customHeight="1">
      <c r="A810" s="8">
        <v>757.0</v>
      </c>
      <c r="B810" s="9" t="s">
        <v>1002</v>
      </c>
      <c r="C810" s="10"/>
      <c r="D810" s="11">
        <v>40456.0</v>
      </c>
      <c r="E810" s="9" t="s">
        <v>926</v>
      </c>
      <c r="F810" s="12">
        <v>19.99</v>
      </c>
      <c r="G810" s="12">
        <f t="shared" si="51"/>
        <v>22.5637125</v>
      </c>
      <c r="H810" s="8"/>
    </row>
    <row r="811" ht="12.0" customHeight="1">
      <c r="A811" s="8">
        <v>758.0</v>
      </c>
      <c r="B811" s="9" t="s">
        <v>1003</v>
      </c>
      <c r="C811" s="10"/>
      <c r="D811" s="11">
        <v>40456.0</v>
      </c>
      <c r="E811" s="9" t="s">
        <v>926</v>
      </c>
      <c r="F811" s="12">
        <v>14.99</v>
      </c>
      <c r="G811" s="12">
        <f t="shared" si="51"/>
        <v>16.9199625</v>
      </c>
      <c r="H811" s="8"/>
    </row>
    <row r="812" ht="12.0" customHeight="1">
      <c r="A812" s="8">
        <v>759.0</v>
      </c>
      <c r="B812" s="9" t="s">
        <v>1004</v>
      </c>
      <c r="C812" s="10"/>
      <c r="D812" s="11">
        <v>40456.0</v>
      </c>
      <c r="E812" s="9" t="s">
        <v>926</v>
      </c>
      <c r="F812" s="12">
        <v>6.98</v>
      </c>
      <c r="G812" s="12">
        <f t="shared" si="51"/>
        <v>7.878675</v>
      </c>
      <c r="H812" s="8"/>
    </row>
    <row r="813" ht="12.0" customHeight="1">
      <c r="A813" s="8">
        <v>760.0</v>
      </c>
      <c r="B813" s="9" t="s">
        <v>1005</v>
      </c>
      <c r="C813" s="10"/>
      <c r="D813" s="11">
        <v>40456.0</v>
      </c>
      <c r="E813" s="9" t="s">
        <v>926</v>
      </c>
      <c r="F813" s="12">
        <v>4.98</v>
      </c>
      <c r="G813" s="12">
        <f t="shared" si="51"/>
        <v>5.621175</v>
      </c>
      <c r="H813" s="8"/>
    </row>
    <row r="814" ht="12.0" customHeight="1">
      <c r="A814" s="8">
        <v>761.0</v>
      </c>
      <c r="B814" s="9" t="s">
        <v>1006</v>
      </c>
      <c r="C814" s="10"/>
      <c r="D814" s="11">
        <v>40459.0</v>
      </c>
      <c r="E814" s="9" t="s">
        <v>9</v>
      </c>
      <c r="F814" s="12">
        <v>10.0</v>
      </c>
      <c r="G814" s="12">
        <f t="shared" si="51"/>
        <v>11.2875</v>
      </c>
      <c r="H814" s="8"/>
    </row>
    <row r="815" ht="12.0" customHeight="1">
      <c r="A815" s="20">
        <v>762.0</v>
      </c>
      <c r="B815" s="21" t="s">
        <v>1007</v>
      </c>
      <c r="C815" s="22"/>
      <c r="D815" s="11">
        <v>40459.0</v>
      </c>
      <c r="E815" s="9" t="s">
        <v>9</v>
      </c>
      <c r="F815" s="12">
        <v>10.0</v>
      </c>
      <c r="G815" s="12">
        <f t="shared" si="51"/>
        <v>11.2875</v>
      </c>
      <c r="H815" s="8"/>
    </row>
    <row r="816" ht="12.0" customHeight="1">
      <c r="A816" s="8">
        <v>763.0</v>
      </c>
      <c r="B816" s="9" t="s">
        <v>1008</v>
      </c>
      <c r="C816" s="10"/>
      <c r="D816" s="11">
        <v>40459.0</v>
      </c>
      <c r="E816" s="9" t="s">
        <v>9</v>
      </c>
      <c r="F816" s="12">
        <v>15.99</v>
      </c>
      <c r="G816" s="12">
        <f t="shared" si="51"/>
        <v>18.0487125</v>
      </c>
      <c r="H816" s="8"/>
    </row>
    <row r="817" ht="12.0" customHeight="1">
      <c r="A817" s="20">
        <v>764.0</v>
      </c>
      <c r="B817" s="21" t="s">
        <v>1009</v>
      </c>
      <c r="C817" s="22"/>
      <c r="D817" s="11">
        <v>40459.0</v>
      </c>
      <c r="E817" s="9" t="s">
        <v>9</v>
      </c>
      <c r="F817" s="12">
        <v>13.99</v>
      </c>
      <c r="G817" s="12">
        <f t="shared" si="51"/>
        <v>15.7912125</v>
      </c>
      <c r="H817" s="8"/>
    </row>
    <row r="818" ht="12.0" customHeight="1">
      <c r="A818" s="8">
        <v>765.0</v>
      </c>
      <c r="B818" s="9" t="s">
        <v>1010</v>
      </c>
      <c r="C818" s="10"/>
      <c r="D818" s="11">
        <v>40459.0</v>
      </c>
      <c r="E818" s="9" t="s">
        <v>9</v>
      </c>
      <c r="F818" s="12">
        <v>11.99</v>
      </c>
      <c r="G818" s="12">
        <f t="shared" si="51"/>
        <v>13.5337125</v>
      </c>
      <c r="H818" s="8"/>
    </row>
    <row r="819" ht="12.0" customHeight="1">
      <c r="A819" s="8">
        <v>766.0</v>
      </c>
      <c r="B819" s="9" t="s">
        <v>1011</v>
      </c>
      <c r="C819" s="10"/>
      <c r="D819" s="11">
        <v>40488.0</v>
      </c>
      <c r="E819" s="9" t="s">
        <v>1012</v>
      </c>
      <c r="F819" s="12">
        <v>4.99</v>
      </c>
      <c r="G819" s="12">
        <f t="shared" si="51"/>
        <v>5.6324625</v>
      </c>
      <c r="H819" s="8"/>
    </row>
    <row r="820" ht="12.0" customHeight="1">
      <c r="A820" s="13">
        <v>767.0</v>
      </c>
      <c r="B820" s="14" t="s">
        <v>1013</v>
      </c>
      <c r="C820" s="15"/>
      <c r="D820" s="11">
        <v>40488.0</v>
      </c>
      <c r="E820" s="9" t="s">
        <v>1012</v>
      </c>
      <c r="F820" s="12">
        <v>4.99</v>
      </c>
      <c r="G820" s="12">
        <f t="shared" si="51"/>
        <v>5.6324625</v>
      </c>
      <c r="H820" s="8"/>
    </row>
    <row r="821" ht="12.0" customHeight="1">
      <c r="A821" s="8">
        <v>768.0</v>
      </c>
      <c r="B821" s="9" t="s">
        <v>1014</v>
      </c>
      <c r="C821" s="10"/>
      <c r="D821" s="11">
        <v>40488.0</v>
      </c>
      <c r="E821" s="9" t="s">
        <v>1012</v>
      </c>
      <c r="F821" s="12">
        <v>4.99</v>
      </c>
      <c r="G821" s="12">
        <f t="shared" si="51"/>
        <v>5.6324625</v>
      </c>
      <c r="H821" s="8"/>
    </row>
    <row r="822" ht="12.0" customHeight="1">
      <c r="A822" s="20">
        <v>769.0</v>
      </c>
      <c r="B822" s="21" t="s">
        <v>1015</v>
      </c>
      <c r="C822" s="22"/>
      <c r="D822" s="11">
        <v>40488.0</v>
      </c>
      <c r="E822" s="9" t="s">
        <v>1012</v>
      </c>
      <c r="F822" s="12">
        <v>4.99</v>
      </c>
      <c r="G822" s="12">
        <f t="shared" si="51"/>
        <v>5.6324625</v>
      </c>
      <c r="H822" s="8"/>
    </row>
    <row r="823" ht="12.0" customHeight="1">
      <c r="A823" s="20">
        <v>770.0</v>
      </c>
      <c r="B823" s="21" t="s">
        <v>1016</v>
      </c>
      <c r="C823" s="22"/>
      <c r="D823" s="11">
        <v>40488.0</v>
      </c>
      <c r="E823" s="9" t="s">
        <v>1012</v>
      </c>
      <c r="F823" s="12">
        <v>4.99</v>
      </c>
      <c r="G823" s="12">
        <f t="shared" si="51"/>
        <v>5.6324625</v>
      </c>
      <c r="H823" s="8"/>
    </row>
    <row r="824" ht="12.0" customHeight="1">
      <c r="A824" s="8">
        <v>771.0</v>
      </c>
      <c r="B824" s="9" t="s">
        <v>1017</v>
      </c>
      <c r="C824" s="10"/>
      <c r="D824" s="11">
        <v>40488.0</v>
      </c>
      <c r="E824" s="9" t="s">
        <v>1012</v>
      </c>
      <c r="F824" s="12">
        <v>9.99</v>
      </c>
      <c r="G824" s="12">
        <f t="shared" si="51"/>
        <v>11.2762125</v>
      </c>
      <c r="H824" s="8"/>
    </row>
    <row r="825" ht="12.0" customHeight="1">
      <c r="A825" s="8">
        <v>772.0</v>
      </c>
      <c r="B825" s="9" t="s">
        <v>1018</v>
      </c>
      <c r="C825" s="10"/>
      <c r="D825" s="11">
        <v>40529.0</v>
      </c>
      <c r="E825" s="9" t="s">
        <v>9</v>
      </c>
      <c r="F825" s="12">
        <v>7.99</v>
      </c>
      <c r="G825" s="12">
        <f t="shared" si="51"/>
        <v>9.0187125</v>
      </c>
      <c r="H825" s="8"/>
    </row>
    <row r="826" ht="12.0" customHeight="1">
      <c r="A826" s="13">
        <v>773.0</v>
      </c>
      <c r="B826" s="14" t="s">
        <v>1019</v>
      </c>
      <c r="C826" s="15"/>
      <c r="D826" s="11">
        <v>40529.0</v>
      </c>
      <c r="E826" s="9" t="s">
        <v>9</v>
      </c>
      <c r="F826" s="12">
        <v>16.99</v>
      </c>
      <c r="G826" s="12">
        <f t="shared" si="51"/>
        <v>19.1774625</v>
      </c>
      <c r="H826" s="8"/>
    </row>
    <row r="827" ht="12.0" customHeight="1">
      <c r="A827" s="13">
        <v>774.0</v>
      </c>
      <c r="B827" s="14" t="s">
        <v>1020</v>
      </c>
      <c r="C827" s="15"/>
      <c r="D827" s="11">
        <v>40529.0</v>
      </c>
      <c r="E827" s="9" t="s">
        <v>9</v>
      </c>
      <c r="F827" s="12">
        <v>10.0</v>
      </c>
      <c r="G827" s="12">
        <f t="shared" si="51"/>
        <v>11.2875</v>
      </c>
      <c r="H827" s="8"/>
    </row>
    <row r="828" ht="12.0" customHeight="1">
      <c r="A828" s="8">
        <v>775.0</v>
      </c>
      <c r="B828" s="9" t="s">
        <v>1021</v>
      </c>
      <c r="C828" s="10"/>
      <c r="D828" s="11">
        <v>40529.0</v>
      </c>
      <c r="E828" s="9" t="s">
        <v>9</v>
      </c>
      <c r="F828" s="12">
        <v>10.0</v>
      </c>
      <c r="G828" s="12">
        <f t="shared" si="51"/>
        <v>11.2875</v>
      </c>
      <c r="H828" s="8"/>
    </row>
    <row r="829" ht="12.0" customHeight="1">
      <c r="A829" s="8">
        <v>776.0</v>
      </c>
      <c r="B829" s="9" t="s">
        <v>1022</v>
      </c>
      <c r="C829" s="10"/>
      <c r="D829" s="11">
        <v>40529.0</v>
      </c>
      <c r="E829" s="9" t="s">
        <v>9</v>
      </c>
      <c r="F829" s="12">
        <v>19.99</v>
      </c>
      <c r="G829" s="12">
        <f t="shared" si="51"/>
        <v>22.5637125</v>
      </c>
      <c r="H829" s="8"/>
    </row>
    <row r="830" ht="12.0" customHeight="1">
      <c r="A830" s="8">
        <v>777.0</v>
      </c>
      <c r="B830" s="9" t="s">
        <v>1023</v>
      </c>
      <c r="C830" s="10"/>
      <c r="D830" s="11">
        <v>40529.0</v>
      </c>
      <c r="E830" s="9" t="s">
        <v>9</v>
      </c>
      <c r="F830" s="12">
        <v>24.99</v>
      </c>
      <c r="G830" s="12">
        <f t="shared" si="51"/>
        <v>28.2074625</v>
      </c>
      <c r="H830" s="8"/>
    </row>
    <row r="831" ht="12.0" customHeight="1">
      <c r="A831" s="17" t="s">
        <v>1024</v>
      </c>
      <c r="B831" s="18" t="s">
        <v>1025</v>
      </c>
      <c r="C831" s="19"/>
      <c r="D831" s="11">
        <v>40529.0</v>
      </c>
      <c r="E831" s="9" t="s">
        <v>9</v>
      </c>
      <c r="F831" s="12">
        <v>19.99</v>
      </c>
      <c r="G831" s="12">
        <f t="shared" si="51"/>
        <v>22.5637125</v>
      </c>
      <c r="H831" s="11"/>
    </row>
    <row r="832" ht="12.0" customHeight="1">
      <c r="A832" s="8">
        <v>778.0</v>
      </c>
      <c r="B832" s="9" t="s">
        <v>1026</v>
      </c>
      <c r="C832" s="10"/>
      <c r="D832" s="11"/>
      <c r="E832" s="9"/>
      <c r="F832" s="12"/>
      <c r="G832" s="12"/>
      <c r="H832" s="8" t="s">
        <v>1027</v>
      </c>
    </row>
    <row r="833" ht="12.0" customHeight="1">
      <c r="A833" s="8">
        <v>779.0</v>
      </c>
      <c r="B833" s="9" t="s">
        <v>1028</v>
      </c>
      <c r="C833" s="10"/>
      <c r="D833" s="11"/>
      <c r="E833" s="9"/>
      <c r="F833" s="12"/>
      <c r="G833" s="12"/>
      <c r="H833" s="8"/>
    </row>
    <row r="834" ht="12.0" customHeight="1">
      <c r="A834" s="8">
        <v>780.0</v>
      </c>
      <c r="B834" s="9" t="s">
        <v>1029</v>
      </c>
      <c r="C834" s="10"/>
      <c r="D834" s="11"/>
      <c r="E834" s="9"/>
      <c r="F834" s="12"/>
      <c r="G834" s="12"/>
      <c r="H834" s="8"/>
    </row>
    <row r="835" ht="12.0" customHeight="1">
      <c r="A835" s="8">
        <v>781.0</v>
      </c>
      <c r="B835" s="9" t="s">
        <v>1030</v>
      </c>
      <c r="C835" s="10"/>
      <c r="D835" s="11"/>
      <c r="E835" s="9"/>
      <c r="F835" s="12"/>
      <c r="G835" s="12"/>
      <c r="H835" s="8"/>
    </row>
    <row r="836" ht="12.0" customHeight="1">
      <c r="A836" s="8">
        <v>782.0</v>
      </c>
      <c r="B836" s="9" t="s">
        <v>1031</v>
      </c>
      <c r="C836" s="10"/>
      <c r="D836" s="11">
        <v>40529.0</v>
      </c>
      <c r="E836" s="9" t="s">
        <v>9</v>
      </c>
      <c r="F836" s="12">
        <v>24.99</v>
      </c>
      <c r="G836" s="12">
        <f t="shared" ref="G836:G840" si="52">F836*1.05*1.075</f>
        <v>28.2074625</v>
      </c>
      <c r="H836" s="8" t="s">
        <v>1032</v>
      </c>
    </row>
    <row r="837" ht="12.0" customHeight="1">
      <c r="A837" s="8">
        <v>783.0</v>
      </c>
      <c r="B837" s="9" t="s">
        <v>1033</v>
      </c>
      <c r="C837" s="10"/>
      <c r="D837" s="11">
        <v>40529.0</v>
      </c>
      <c r="E837" s="9" t="s">
        <v>80</v>
      </c>
      <c r="F837" s="12">
        <v>20.29</v>
      </c>
      <c r="G837" s="12">
        <f t="shared" si="52"/>
        <v>22.9023375</v>
      </c>
      <c r="H837" s="8" t="s">
        <v>1034</v>
      </c>
    </row>
    <row r="838" ht="12.0" customHeight="1">
      <c r="A838" s="8">
        <v>784.0</v>
      </c>
      <c r="B838" s="9" t="s">
        <v>1035</v>
      </c>
      <c r="C838" s="10"/>
      <c r="D838" s="11">
        <v>40529.0</v>
      </c>
      <c r="E838" s="9" t="s">
        <v>80</v>
      </c>
      <c r="F838" s="12">
        <f t="shared" ref="F838:F839" si="53">24.99/2</f>
        <v>12.495</v>
      </c>
      <c r="G838" s="12">
        <f t="shared" si="52"/>
        <v>14.10373125</v>
      </c>
      <c r="H838" s="8" t="s">
        <v>1036</v>
      </c>
    </row>
    <row r="839" ht="12.0" customHeight="1">
      <c r="A839" s="8">
        <v>785.0</v>
      </c>
      <c r="B839" s="9" t="s">
        <v>1037</v>
      </c>
      <c r="C839" s="10"/>
      <c r="D839" s="11">
        <v>40529.0</v>
      </c>
      <c r="E839" s="9" t="s">
        <v>80</v>
      </c>
      <c r="F839" s="12">
        <f t="shared" si="53"/>
        <v>12.495</v>
      </c>
      <c r="G839" s="12">
        <f t="shared" si="52"/>
        <v>14.10373125</v>
      </c>
      <c r="H839" s="8" t="s">
        <v>1038</v>
      </c>
    </row>
    <row r="840" ht="12.0" customHeight="1">
      <c r="A840" s="20">
        <v>786.0</v>
      </c>
      <c r="B840" s="21" t="s">
        <v>1039</v>
      </c>
      <c r="C840" s="22"/>
      <c r="D840" s="11">
        <v>40530.0</v>
      </c>
      <c r="E840" s="9" t="s">
        <v>934</v>
      </c>
      <c r="F840" s="12">
        <v>18.99</v>
      </c>
      <c r="G840" s="12">
        <f t="shared" si="52"/>
        <v>21.4349625</v>
      </c>
      <c r="H840" s="8"/>
    </row>
    <row r="841" ht="12.0" customHeight="1">
      <c r="A841" s="8">
        <v>787.0</v>
      </c>
      <c r="B841" s="9" t="s">
        <v>1040</v>
      </c>
      <c r="C841" s="10"/>
      <c r="D841" s="11">
        <v>40530.0</v>
      </c>
      <c r="E841" s="9" t="s">
        <v>934</v>
      </c>
      <c r="F841" s="12">
        <v>19.99</v>
      </c>
      <c r="G841" s="12">
        <f>F841*1.05*1.085</f>
        <v>22.7736075</v>
      </c>
      <c r="H841" s="8"/>
    </row>
    <row r="842" ht="12.0" customHeight="1">
      <c r="A842" s="20">
        <v>788.0</v>
      </c>
      <c r="B842" s="21" t="s">
        <v>1041</v>
      </c>
      <c r="C842" s="22"/>
      <c r="D842" s="11">
        <v>40530.0</v>
      </c>
      <c r="E842" s="9" t="s">
        <v>934</v>
      </c>
      <c r="F842" s="12">
        <v>19.99</v>
      </c>
      <c r="G842" s="12">
        <f t="shared" ref="G842:G874" si="54">F842*1.05*1.075</f>
        <v>22.5637125</v>
      </c>
      <c r="H842" s="8"/>
    </row>
    <row r="843" ht="12.0" customHeight="1">
      <c r="A843" s="8">
        <v>789.0</v>
      </c>
      <c r="B843" s="9" t="s">
        <v>1042</v>
      </c>
      <c r="C843" s="10"/>
      <c r="D843" s="11">
        <v>40530.0</v>
      </c>
      <c r="E843" s="9" t="s">
        <v>432</v>
      </c>
      <c r="F843" s="12">
        <v>21.99</v>
      </c>
      <c r="G843" s="12">
        <f t="shared" si="54"/>
        <v>24.8212125</v>
      </c>
      <c r="H843" s="8"/>
    </row>
    <row r="844" ht="12.0" customHeight="1">
      <c r="A844" s="8">
        <v>790.0</v>
      </c>
      <c r="B844" s="9" t="s">
        <v>1043</v>
      </c>
      <c r="C844" s="10"/>
      <c r="D844" s="11">
        <v>40530.0</v>
      </c>
      <c r="E844" s="9" t="s">
        <v>88</v>
      </c>
      <c r="F844" s="12">
        <v>49.99</v>
      </c>
      <c r="G844" s="12">
        <f t="shared" si="54"/>
        <v>56.4262125</v>
      </c>
      <c r="H844" s="8"/>
    </row>
    <row r="845" ht="12.0" customHeight="1">
      <c r="A845" s="8">
        <v>791.0</v>
      </c>
      <c r="B845" s="9" t="s">
        <v>1044</v>
      </c>
      <c r="C845" s="10"/>
      <c r="D845" s="11">
        <v>40533.0</v>
      </c>
      <c r="E845" s="9" t="s">
        <v>631</v>
      </c>
      <c r="F845" s="12">
        <v>22.99</v>
      </c>
      <c r="G845" s="12">
        <f t="shared" si="54"/>
        <v>25.9499625</v>
      </c>
      <c r="H845" s="8" t="s">
        <v>1027</v>
      </c>
    </row>
    <row r="846" ht="12.0" customHeight="1">
      <c r="A846" s="8">
        <v>792.0</v>
      </c>
      <c r="B846" s="9" t="s">
        <v>1045</v>
      </c>
      <c r="C846" s="10"/>
      <c r="D846" s="11">
        <v>40533.0</v>
      </c>
      <c r="E846" s="9" t="s">
        <v>926</v>
      </c>
      <c r="F846" s="12">
        <v>4.98</v>
      </c>
      <c r="G846" s="12">
        <f t="shared" si="54"/>
        <v>5.621175</v>
      </c>
      <c r="H846" s="8"/>
    </row>
    <row r="847" ht="12.0" customHeight="1">
      <c r="A847" s="8">
        <v>793.0</v>
      </c>
      <c r="B847" s="9" t="s">
        <v>1046</v>
      </c>
      <c r="C847" s="10"/>
      <c r="D847" s="11">
        <v>40533.0</v>
      </c>
      <c r="E847" s="9" t="s">
        <v>926</v>
      </c>
      <c r="F847" s="12">
        <v>4.98</v>
      </c>
      <c r="G847" s="12">
        <f t="shared" si="54"/>
        <v>5.621175</v>
      </c>
      <c r="H847" s="8"/>
    </row>
    <row r="848" ht="12.0" customHeight="1">
      <c r="A848" s="8">
        <v>794.0</v>
      </c>
      <c r="B848" s="9" t="s">
        <v>1047</v>
      </c>
      <c r="C848" s="10"/>
      <c r="D848" s="11">
        <v>40533.0</v>
      </c>
      <c r="E848" s="9" t="s">
        <v>926</v>
      </c>
      <c r="F848" s="12">
        <v>4.98</v>
      </c>
      <c r="G848" s="12">
        <f t="shared" si="54"/>
        <v>5.621175</v>
      </c>
      <c r="H848" s="8"/>
    </row>
    <row r="849" ht="12.0" customHeight="1">
      <c r="A849" s="8">
        <v>795.0</v>
      </c>
      <c r="B849" s="9" t="s">
        <v>1048</v>
      </c>
      <c r="C849" s="10"/>
      <c r="D849" s="11">
        <v>40533.0</v>
      </c>
      <c r="E849" s="9" t="s">
        <v>926</v>
      </c>
      <c r="F849" s="12">
        <v>9.99</v>
      </c>
      <c r="G849" s="12">
        <f t="shared" si="54"/>
        <v>11.2762125</v>
      </c>
      <c r="H849" s="8"/>
    </row>
    <row r="850" ht="12.0" customHeight="1">
      <c r="A850" s="8">
        <v>796.0</v>
      </c>
      <c r="B850" s="9" t="s">
        <v>1049</v>
      </c>
      <c r="C850" s="10"/>
      <c r="D850" s="11">
        <v>40533.0</v>
      </c>
      <c r="E850" s="9" t="s">
        <v>926</v>
      </c>
      <c r="F850" s="12">
        <v>9.99</v>
      </c>
      <c r="G850" s="12">
        <f t="shared" si="54"/>
        <v>11.2762125</v>
      </c>
      <c r="H850" s="8"/>
    </row>
    <row r="851" ht="12.0" customHeight="1">
      <c r="A851" s="13">
        <v>797.0</v>
      </c>
      <c r="B851" s="14" t="s">
        <v>1050</v>
      </c>
      <c r="C851" s="15"/>
      <c r="D851" s="11">
        <v>40536.0</v>
      </c>
      <c r="E851" s="9" t="s">
        <v>1051</v>
      </c>
      <c r="F851" s="12">
        <v>10.0</v>
      </c>
      <c r="G851" s="12">
        <f t="shared" si="54"/>
        <v>11.2875</v>
      </c>
      <c r="H851" s="8"/>
    </row>
    <row r="852" ht="12.0" customHeight="1">
      <c r="A852" s="8">
        <v>798.0</v>
      </c>
      <c r="B852" s="9" t="s">
        <v>1052</v>
      </c>
      <c r="C852" s="10"/>
      <c r="D852" s="11">
        <v>40537.0</v>
      </c>
      <c r="E852" s="16" t="s">
        <v>30</v>
      </c>
      <c r="F852" s="12">
        <v>23.0</v>
      </c>
      <c r="G852" s="12">
        <f t="shared" si="54"/>
        <v>25.96125</v>
      </c>
      <c r="H852" s="8" t="s">
        <v>1053</v>
      </c>
    </row>
    <row r="853" ht="12.0" customHeight="1">
      <c r="A853" s="8">
        <v>799.0</v>
      </c>
      <c r="B853" s="9" t="s">
        <v>1054</v>
      </c>
      <c r="C853" s="10"/>
      <c r="D853" s="11">
        <v>40537.0</v>
      </c>
      <c r="E853" s="16" t="s">
        <v>30</v>
      </c>
      <c r="F853" s="12">
        <v>18.0</v>
      </c>
      <c r="G853" s="12">
        <f t="shared" si="54"/>
        <v>20.3175</v>
      </c>
      <c r="H853" s="8" t="s">
        <v>1053</v>
      </c>
    </row>
    <row r="854" ht="12.0" customHeight="1">
      <c r="A854" s="8">
        <v>800.0</v>
      </c>
      <c r="B854" s="9" t="s">
        <v>1055</v>
      </c>
      <c r="C854" s="10"/>
      <c r="D854" s="11">
        <v>40538.0</v>
      </c>
      <c r="E854" s="9" t="s">
        <v>934</v>
      </c>
      <c r="F854" s="12">
        <v>7.5</v>
      </c>
      <c r="G854" s="12">
        <f t="shared" si="54"/>
        <v>8.465625</v>
      </c>
      <c r="H854" s="8"/>
    </row>
    <row r="855" ht="12.0" customHeight="1">
      <c r="A855" s="8">
        <v>801.0</v>
      </c>
      <c r="B855" s="9" t="s">
        <v>1056</v>
      </c>
      <c r="C855" s="10"/>
      <c r="D855" s="11">
        <v>40538.0</v>
      </c>
      <c r="E855" s="9" t="s">
        <v>934</v>
      </c>
      <c r="F855" s="12">
        <v>8.99</v>
      </c>
      <c r="G855" s="12">
        <f t="shared" si="54"/>
        <v>10.1474625</v>
      </c>
      <c r="H855" s="8"/>
    </row>
    <row r="856" ht="12.0" customHeight="1">
      <c r="A856" s="8">
        <v>802.0</v>
      </c>
      <c r="B856" s="9" t="s">
        <v>1057</v>
      </c>
      <c r="C856" s="10"/>
      <c r="D856" s="11">
        <v>40538.0</v>
      </c>
      <c r="E856" s="9" t="s">
        <v>934</v>
      </c>
      <c r="F856" s="12">
        <v>8.99</v>
      </c>
      <c r="G856" s="12">
        <f t="shared" si="54"/>
        <v>10.1474625</v>
      </c>
      <c r="H856" s="8"/>
    </row>
    <row r="857" ht="12.0" customHeight="1">
      <c r="A857" s="8">
        <v>803.0</v>
      </c>
      <c r="B857" s="9" t="s">
        <v>1058</v>
      </c>
      <c r="C857" s="10"/>
      <c r="D857" s="11">
        <v>40538.0</v>
      </c>
      <c r="E857" s="9" t="s">
        <v>934</v>
      </c>
      <c r="F857" s="12">
        <v>14.99</v>
      </c>
      <c r="G857" s="12">
        <f t="shared" si="54"/>
        <v>16.9199625</v>
      </c>
      <c r="H857" s="8"/>
    </row>
    <row r="858" ht="12.0" customHeight="1">
      <c r="A858" s="8">
        <v>804.0</v>
      </c>
      <c r="B858" s="9" t="s">
        <v>1059</v>
      </c>
      <c r="C858" s="10"/>
      <c r="D858" s="11">
        <v>40538.0</v>
      </c>
      <c r="E858" s="9" t="s">
        <v>934</v>
      </c>
      <c r="F858" s="12">
        <v>17.99</v>
      </c>
      <c r="G858" s="12">
        <f t="shared" si="54"/>
        <v>20.3062125</v>
      </c>
      <c r="H858" s="8"/>
    </row>
    <row r="859" ht="12.0" customHeight="1">
      <c r="A859" s="13">
        <v>805.0</v>
      </c>
      <c r="B859" s="14" t="s">
        <v>1060</v>
      </c>
      <c r="C859" s="15"/>
      <c r="D859" s="11">
        <v>40538.0</v>
      </c>
      <c r="E859" s="9" t="s">
        <v>934</v>
      </c>
      <c r="F859" s="12">
        <v>14.99</v>
      </c>
      <c r="G859" s="12">
        <f t="shared" si="54"/>
        <v>16.9199625</v>
      </c>
      <c r="H859" s="8"/>
    </row>
    <row r="860" ht="12.0" customHeight="1">
      <c r="A860" s="13">
        <v>806.0</v>
      </c>
      <c r="B860" s="14" t="s">
        <v>1061</v>
      </c>
      <c r="C860" s="15"/>
      <c r="D860" s="11">
        <v>40538.0</v>
      </c>
      <c r="E860" s="9" t="s">
        <v>934</v>
      </c>
      <c r="F860" s="12">
        <v>7.5</v>
      </c>
      <c r="G860" s="12">
        <f t="shared" si="54"/>
        <v>8.465625</v>
      </c>
      <c r="H860" s="8"/>
    </row>
    <row r="861" ht="12.0" customHeight="1">
      <c r="A861" s="13">
        <v>807.0</v>
      </c>
      <c r="B861" s="14" t="s">
        <v>1062</v>
      </c>
      <c r="C861" s="15"/>
      <c r="D861" s="11">
        <v>40538.0</v>
      </c>
      <c r="E861" s="9" t="s">
        <v>934</v>
      </c>
      <c r="F861" s="12">
        <v>7.5</v>
      </c>
      <c r="G861" s="12">
        <f t="shared" si="54"/>
        <v>8.465625</v>
      </c>
      <c r="H861" s="8"/>
    </row>
    <row r="862" ht="12.0" customHeight="1">
      <c r="A862" s="8">
        <v>808.0</v>
      </c>
      <c r="B862" s="9" t="s">
        <v>1063</v>
      </c>
      <c r="C862" s="10"/>
      <c r="D862" s="11">
        <v>40538.0</v>
      </c>
      <c r="E862" s="9" t="s">
        <v>934</v>
      </c>
      <c r="F862" s="12">
        <v>11.24</v>
      </c>
      <c r="G862" s="12">
        <f t="shared" si="54"/>
        <v>12.68715</v>
      </c>
      <c r="H862" s="8"/>
    </row>
    <row r="863" ht="12.0" customHeight="1">
      <c r="A863" s="13">
        <v>809.0</v>
      </c>
      <c r="B863" s="14" t="s">
        <v>1064</v>
      </c>
      <c r="C863" s="15"/>
      <c r="D863" s="11">
        <v>40538.0</v>
      </c>
      <c r="E863" s="9" t="s">
        <v>934</v>
      </c>
      <c r="F863" s="12">
        <v>20.24</v>
      </c>
      <c r="G863" s="12">
        <f t="shared" si="54"/>
        <v>22.8459</v>
      </c>
      <c r="H863" s="8"/>
    </row>
    <row r="864" ht="12.0" customHeight="1">
      <c r="A864" s="20">
        <v>810.0</v>
      </c>
      <c r="B864" s="21" t="s">
        <v>1065</v>
      </c>
      <c r="C864" s="22"/>
      <c r="D864" s="11">
        <v>40538.0</v>
      </c>
      <c r="E864" s="9" t="s">
        <v>934</v>
      </c>
      <c r="F864" s="12">
        <v>5.99</v>
      </c>
      <c r="G864" s="12">
        <f t="shared" si="54"/>
        <v>6.7612125</v>
      </c>
      <c r="H864" s="8"/>
    </row>
    <row r="865" ht="12.0" customHeight="1">
      <c r="A865" s="13">
        <v>811.0</v>
      </c>
      <c r="B865" s="14" t="s">
        <v>1066</v>
      </c>
      <c r="C865" s="15"/>
      <c r="D865" s="11">
        <v>40538.0</v>
      </c>
      <c r="E865" s="9" t="s">
        <v>934</v>
      </c>
      <c r="F865" s="12">
        <v>7.5</v>
      </c>
      <c r="G865" s="12">
        <f t="shared" si="54"/>
        <v>8.465625</v>
      </c>
      <c r="H865" s="8"/>
    </row>
    <row r="866" ht="12.0" customHeight="1">
      <c r="A866" s="8">
        <v>812.0</v>
      </c>
      <c r="B866" s="9" t="s">
        <v>1067</v>
      </c>
      <c r="C866" s="10"/>
      <c r="D866" s="11">
        <v>40539.0</v>
      </c>
      <c r="E866" s="9" t="s">
        <v>593</v>
      </c>
      <c r="F866" s="12">
        <v>3.97</v>
      </c>
      <c r="G866" s="12">
        <f t="shared" si="54"/>
        <v>4.4811375</v>
      </c>
      <c r="H866" s="8"/>
    </row>
    <row r="867" ht="12.0" customHeight="1">
      <c r="A867" s="8">
        <v>813.0</v>
      </c>
      <c r="B867" s="9" t="s">
        <v>1068</v>
      </c>
      <c r="C867" s="10"/>
      <c r="D867" s="11">
        <v>40539.0</v>
      </c>
      <c r="E867" s="9" t="s">
        <v>593</v>
      </c>
      <c r="F867" s="12">
        <v>3.97</v>
      </c>
      <c r="G867" s="12">
        <f t="shared" si="54"/>
        <v>4.4811375</v>
      </c>
      <c r="H867" s="8"/>
    </row>
    <row r="868" ht="12.0" customHeight="1">
      <c r="A868" s="8">
        <v>814.0</v>
      </c>
      <c r="B868" s="9" t="s">
        <v>1069</v>
      </c>
      <c r="C868" s="10"/>
      <c r="D868" s="11">
        <v>40539.0</v>
      </c>
      <c r="E868" s="9" t="s">
        <v>593</v>
      </c>
      <c r="F868" s="12">
        <v>3.97</v>
      </c>
      <c r="G868" s="12">
        <f t="shared" si="54"/>
        <v>4.4811375</v>
      </c>
      <c r="H868" s="8"/>
    </row>
    <row r="869" ht="12.0" customHeight="1">
      <c r="A869" s="8">
        <v>815.0</v>
      </c>
      <c r="B869" s="9" t="s">
        <v>1070</v>
      </c>
      <c r="C869" s="10"/>
      <c r="D869" s="11">
        <v>40539.0</v>
      </c>
      <c r="E869" s="9" t="s">
        <v>593</v>
      </c>
      <c r="F869" s="12">
        <v>3.97</v>
      </c>
      <c r="G869" s="12">
        <f t="shared" si="54"/>
        <v>4.4811375</v>
      </c>
      <c r="H869" s="8"/>
    </row>
    <row r="870" ht="12.0" customHeight="1">
      <c r="A870" s="13">
        <v>816.0</v>
      </c>
      <c r="B870" s="14" t="s">
        <v>1071</v>
      </c>
      <c r="C870" s="15"/>
      <c r="D870" s="11">
        <v>40539.0</v>
      </c>
      <c r="E870" s="9" t="s">
        <v>593</v>
      </c>
      <c r="F870" s="12">
        <v>5.0</v>
      </c>
      <c r="G870" s="12">
        <f t="shared" si="54"/>
        <v>5.64375</v>
      </c>
      <c r="H870" s="8"/>
    </row>
    <row r="871" ht="12.0" customHeight="1">
      <c r="A871" s="8">
        <v>817.0</v>
      </c>
      <c r="B871" s="9" t="s">
        <v>1072</v>
      </c>
      <c r="C871" s="10"/>
      <c r="D871" s="11">
        <v>40539.0</v>
      </c>
      <c r="E871" s="9" t="s">
        <v>593</v>
      </c>
      <c r="F871" s="12">
        <v>5.0</v>
      </c>
      <c r="G871" s="12">
        <f t="shared" si="54"/>
        <v>5.64375</v>
      </c>
      <c r="H871" s="8"/>
    </row>
    <row r="872" ht="12.0" customHeight="1">
      <c r="A872" s="8">
        <v>818.0</v>
      </c>
      <c r="B872" s="9" t="s">
        <v>1073</v>
      </c>
      <c r="C872" s="10"/>
      <c r="D872" s="11">
        <v>40539.0</v>
      </c>
      <c r="E872" s="9" t="s">
        <v>593</v>
      </c>
      <c r="F872" s="12">
        <v>3.97</v>
      </c>
      <c r="G872" s="12">
        <f t="shared" si="54"/>
        <v>4.4811375</v>
      </c>
      <c r="H872" s="8"/>
    </row>
    <row r="873" ht="12.0" customHeight="1">
      <c r="A873" s="8">
        <v>819.0</v>
      </c>
      <c r="B873" s="9" t="s">
        <v>1074</v>
      </c>
      <c r="C873" s="10"/>
      <c r="D873" s="11">
        <v>40539.0</v>
      </c>
      <c r="E873" s="9" t="s">
        <v>593</v>
      </c>
      <c r="F873" s="12">
        <v>3.97</v>
      </c>
      <c r="G873" s="12">
        <f t="shared" si="54"/>
        <v>4.4811375</v>
      </c>
      <c r="H873" s="8"/>
    </row>
    <row r="874" ht="12.0" customHeight="1">
      <c r="A874" s="8">
        <v>820.0</v>
      </c>
      <c r="B874" s="9" t="s">
        <v>1075</v>
      </c>
      <c r="C874" s="10"/>
      <c r="D874" s="11">
        <v>40539.0</v>
      </c>
      <c r="E874" s="9" t="s">
        <v>593</v>
      </c>
      <c r="F874" s="12">
        <v>0.0</v>
      </c>
      <c r="G874" s="12">
        <f t="shared" si="54"/>
        <v>0</v>
      </c>
      <c r="H874" s="8" t="s">
        <v>1076</v>
      </c>
    </row>
    <row r="875" ht="12.0" customHeight="1">
      <c r="A875" s="17" t="s">
        <v>1077</v>
      </c>
      <c r="B875" s="18" t="s">
        <v>1078</v>
      </c>
      <c r="C875" s="19"/>
      <c r="D875" s="11">
        <v>40553.0</v>
      </c>
      <c r="E875" s="9" t="s">
        <v>593</v>
      </c>
      <c r="F875" s="12">
        <v>10.0</v>
      </c>
      <c r="G875" s="12">
        <f>F875*1.05*1.085</f>
        <v>11.3925</v>
      </c>
      <c r="H875" s="11"/>
    </row>
    <row r="876" ht="12.0" customHeight="1">
      <c r="A876" s="8">
        <v>821.0</v>
      </c>
      <c r="B876" s="9" t="s">
        <v>1079</v>
      </c>
      <c r="C876" s="10"/>
      <c r="D876" s="11"/>
      <c r="E876" s="9"/>
      <c r="F876" s="12"/>
      <c r="G876" s="12"/>
      <c r="H876" s="8"/>
    </row>
    <row r="877" ht="12.0" customHeight="1">
      <c r="A877" s="8">
        <v>822.0</v>
      </c>
      <c r="B877" s="9" t="s">
        <v>1080</v>
      </c>
      <c r="C877" s="10"/>
      <c r="D877" s="11"/>
      <c r="E877" s="9"/>
      <c r="F877" s="12"/>
      <c r="G877" s="12"/>
      <c r="H877" s="8"/>
    </row>
    <row r="878" ht="12.0" customHeight="1">
      <c r="A878" s="8">
        <v>823.0</v>
      </c>
      <c r="B878" s="9" t="s">
        <v>1081</v>
      </c>
      <c r="C878" s="10"/>
      <c r="D878" s="11"/>
      <c r="E878" s="9"/>
      <c r="F878" s="12"/>
      <c r="G878" s="12"/>
      <c r="H878" s="8"/>
    </row>
    <row r="879" ht="12.0" customHeight="1">
      <c r="A879" s="8">
        <v>824.0</v>
      </c>
      <c r="B879" s="9" t="s">
        <v>1082</v>
      </c>
      <c r="C879" s="10"/>
      <c r="D879" s="11">
        <v>40553.0</v>
      </c>
      <c r="E879" s="9" t="s">
        <v>593</v>
      </c>
      <c r="F879" s="12">
        <v>5.0</v>
      </c>
      <c r="G879" s="12">
        <f t="shared" ref="G879:G883" si="55">F879*1.05*1.085</f>
        <v>5.69625</v>
      </c>
      <c r="H879" s="8"/>
    </row>
    <row r="880" ht="12.0" customHeight="1">
      <c r="A880" s="8">
        <v>825.0</v>
      </c>
      <c r="B880" s="9" t="s">
        <v>1083</v>
      </c>
      <c r="C880" s="10"/>
      <c r="D880" s="11">
        <v>40553.0</v>
      </c>
      <c r="E880" s="9" t="s">
        <v>593</v>
      </c>
      <c r="F880" s="12">
        <v>5.0</v>
      </c>
      <c r="G880" s="12">
        <f t="shared" si="55"/>
        <v>5.69625</v>
      </c>
      <c r="H880" s="8"/>
    </row>
    <row r="881" ht="12.0" customHeight="1">
      <c r="A881" s="8">
        <v>826.0</v>
      </c>
      <c r="B881" s="9" t="s">
        <v>1084</v>
      </c>
      <c r="C881" s="10"/>
      <c r="D881" s="11">
        <v>40553.0</v>
      </c>
      <c r="E881" s="9" t="s">
        <v>593</v>
      </c>
      <c r="F881" s="12">
        <v>5.0</v>
      </c>
      <c r="G881" s="12">
        <f t="shared" si="55"/>
        <v>5.69625</v>
      </c>
      <c r="H881" s="8"/>
    </row>
    <row r="882" ht="12.0" customHeight="1">
      <c r="A882" s="8">
        <v>827.0</v>
      </c>
      <c r="B882" s="9" t="s">
        <v>1085</v>
      </c>
      <c r="C882" s="10"/>
      <c r="D882" s="11">
        <v>40553.0</v>
      </c>
      <c r="E882" s="9" t="s">
        <v>593</v>
      </c>
      <c r="F882" s="12">
        <v>5.0</v>
      </c>
      <c r="G882" s="12">
        <f t="shared" si="55"/>
        <v>5.69625</v>
      </c>
      <c r="H882" s="8"/>
    </row>
    <row r="883" ht="12.0" customHeight="1">
      <c r="A883" s="17" t="s">
        <v>1086</v>
      </c>
      <c r="B883" s="18" t="s">
        <v>1087</v>
      </c>
      <c r="C883" s="19"/>
      <c r="D883" s="11">
        <v>40569.0</v>
      </c>
      <c r="E883" s="9" t="s">
        <v>88</v>
      </c>
      <c r="F883" s="12">
        <f>13.89/2</f>
        <v>6.945</v>
      </c>
      <c r="G883" s="12">
        <f t="shared" si="55"/>
        <v>7.91209125</v>
      </c>
      <c r="H883" s="11"/>
    </row>
    <row r="884" ht="12.0" customHeight="1">
      <c r="A884" s="8">
        <v>828.0</v>
      </c>
      <c r="B884" s="9" t="s">
        <v>1088</v>
      </c>
      <c r="C884" s="10"/>
      <c r="D884" s="11"/>
      <c r="E884" s="9"/>
      <c r="F884" s="12"/>
      <c r="G884" s="12"/>
      <c r="H884" s="8"/>
    </row>
    <row r="885" ht="12.0" customHeight="1">
      <c r="A885" s="8">
        <v>829.0</v>
      </c>
      <c r="B885" s="9" t="s">
        <v>1089</v>
      </c>
      <c r="C885" s="10"/>
      <c r="D885" s="11"/>
      <c r="E885" s="9"/>
      <c r="F885" s="12"/>
      <c r="G885" s="12"/>
      <c r="H885" s="8"/>
    </row>
    <row r="886" ht="12.0" customHeight="1">
      <c r="A886" s="17" t="s">
        <v>1090</v>
      </c>
      <c r="B886" s="18" t="s">
        <v>1087</v>
      </c>
      <c r="C886" s="19"/>
      <c r="D886" s="11">
        <v>40569.0</v>
      </c>
      <c r="E886" s="9" t="s">
        <v>88</v>
      </c>
      <c r="F886" s="12">
        <f>13.89/2</f>
        <v>6.945</v>
      </c>
      <c r="G886" s="12">
        <f>F886*1.05*1.085</f>
        <v>7.91209125</v>
      </c>
      <c r="H886" s="11"/>
    </row>
    <row r="887" ht="12.0" customHeight="1">
      <c r="A887" s="8">
        <v>830.0</v>
      </c>
      <c r="B887" s="9" t="s">
        <v>1091</v>
      </c>
      <c r="C887" s="10"/>
      <c r="D887" s="11"/>
      <c r="E887" s="9"/>
      <c r="F887" s="12"/>
      <c r="G887" s="12"/>
      <c r="H887" s="8"/>
    </row>
    <row r="888" ht="12.0" customHeight="1">
      <c r="A888" s="8">
        <v>831.0</v>
      </c>
      <c r="B888" s="9" t="s">
        <v>1092</v>
      </c>
      <c r="C888" s="10"/>
      <c r="D888" s="11"/>
      <c r="E888" s="9"/>
      <c r="F888" s="12"/>
      <c r="G888" s="12"/>
      <c r="H888" s="8"/>
    </row>
    <row r="889" ht="12.0" customHeight="1">
      <c r="A889" s="8">
        <v>832.0</v>
      </c>
      <c r="B889" s="9" t="s">
        <v>1093</v>
      </c>
      <c r="C889" s="10"/>
      <c r="D889" s="11">
        <v>40571.0</v>
      </c>
      <c r="E889" s="9" t="s">
        <v>1094</v>
      </c>
      <c r="F889" s="12">
        <v>25.0</v>
      </c>
      <c r="G889" s="12">
        <f t="shared" ref="G889:G894" si="56">F889*1.05*1.085</f>
        <v>28.48125</v>
      </c>
      <c r="H889" s="8" t="s">
        <v>1095</v>
      </c>
    </row>
    <row r="890" ht="12.0" customHeight="1">
      <c r="A890" s="8">
        <v>833.0</v>
      </c>
      <c r="B890" s="9" t="s">
        <v>1096</v>
      </c>
      <c r="C890" s="10"/>
      <c r="D890" s="11">
        <v>40579.0</v>
      </c>
      <c r="E890" s="9" t="s">
        <v>1097</v>
      </c>
      <c r="F890" s="12">
        <v>24.99</v>
      </c>
      <c r="G890" s="12">
        <f t="shared" si="56"/>
        <v>28.4698575</v>
      </c>
      <c r="H890" s="8" t="s">
        <v>1098</v>
      </c>
    </row>
    <row r="891" ht="12.0" customHeight="1">
      <c r="A891" s="8">
        <v>834.0</v>
      </c>
      <c r="B891" s="9" t="s">
        <v>1099</v>
      </c>
      <c r="C891" s="10"/>
      <c r="D891" s="11">
        <v>40654.0</v>
      </c>
      <c r="E891" s="9" t="s">
        <v>1094</v>
      </c>
      <c r="F891" s="12">
        <v>18.29</v>
      </c>
      <c r="G891" s="12">
        <f t="shared" si="56"/>
        <v>20.8368825</v>
      </c>
      <c r="H891" s="8" t="s">
        <v>1100</v>
      </c>
    </row>
    <row r="892" ht="12.0" customHeight="1">
      <c r="A892" s="8">
        <v>835.0</v>
      </c>
      <c r="B892" s="9" t="s">
        <v>1101</v>
      </c>
      <c r="C892" s="10"/>
      <c r="D892" s="11">
        <v>40714.0</v>
      </c>
      <c r="E892" s="9" t="s">
        <v>88</v>
      </c>
      <c r="F892" s="12">
        <v>14.49</v>
      </c>
      <c r="G892" s="12">
        <f t="shared" si="56"/>
        <v>16.5077325</v>
      </c>
      <c r="H892" s="8"/>
    </row>
    <row r="893" ht="12.0" customHeight="1">
      <c r="A893" s="13">
        <v>836.0</v>
      </c>
      <c r="B893" s="14" t="s">
        <v>1102</v>
      </c>
      <c r="C893" s="15"/>
      <c r="D893" s="11">
        <v>40714.0</v>
      </c>
      <c r="E893" s="9" t="s">
        <v>88</v>
      </c>
      <c r="F893" s="12">
        <v>19.99</v>
      </c>
      <c r="G893" s="12">
        <f t="shared" si="56"/>
        <v>22.7736075</v>
      </c>
      <c r="H893" s="8"/>
    </row>
    <row r="894" ht="12.0" customHeight="1">
      <c r="A894" s="18" t="s">
        <v>1103</v>
      </c>
      <c r="B894" s="18" t="s">
        <v>1104</v>
      </c>
      <c r="C894" s="19"/>
      <c r="D894" s="11">
        <v>40788.0</v>
      </c>
      <c r="E894" s="9" t="s">
        <v>19</v>
      </c>
      <c r="F894" s="12">
        <v>10.0</v>
      </c>
      <c r="G894" s="12">
        <f t="shared" si="56"/>
        <v>11.3925</v>
      </c>
      <c r="H894" s="8"/>
    </row>
    <row r="895" ht="12.0" customHeight="1">
      <c r="A895" s="8">
        <v>837.0</v>
      </c>
      <c r="B895" s="9" t="s">
        <v>1105</v>
      </c>
      <c r="C895" s="10"/>
      <c r="D895" s="11"/>
      <c r="E895" s="9"/>
      <c r="F895" s="12"/>
      <c r="G895" s="12"/>
      <c r="H895" s="8"/>
    </row>
    <row r="896" ht="12.0" customHeight="1">
      <c r="A896" s="8">
        <v>838.0</v>
      </c>
      <c r="B896" s="9" t="s">
        <v>1106</v>
      </c>
      <c r="C896" s="10"/>
      <c r="D896" s="11"/>
      <c r="E896" s="9"/>
      <c r="F896" s="12"/>
      <c r="G896" s="12"/>
      <c r="H896" s="8"/>
    </row>
    <row r="897" ht="12.0" customHeight="1">
      <c r="A897" s="8">
        <v>839.0</v>
      </c>
      <c r="B897" s="9" t="s">
        <v>1107</v>
      </c>
      <c r="C897" s="10"/>
      <c r="D897" s="11">
        <v>40809.0</v>
      </c>
      <c r="E897" s="9" t="s">
        <v>9</v>
      </c>
      <c r="F897" s="12">
        <v>16.99</v>
      </c>
      <c r="G897" s="12">
        <f t="shared" ref="G897:G931" si="57">F897*1.05*1.085</f>
        <v>19.3558575</v>
      </c>
      <c r="H897" s="8"/>
    </row>
    <row r="898" ht="12.0" customHeight="1">
      <c r="A898" s="13">
        <v>840.0</v>
      </c>
      <c r="B898" s="14" t="s">
        <v>1108</v>
      </c>
      <c r="C898" s="15"/>
      <c r="D898" s="11">
        <v>40840.0</v>
      </c>
      <c r="E898" s="9" t="s">
        <v>9</v>
      </c>
      <c r="F898" s="12">
        <v>5.99</v>
      </c>
      <c r="G898" s="12">
        <f t="shared" si="57"/>
        <v>6.8241075</v>
      </c>
      <c r="H898" s="8"/>
    </row>
    <row r="899" ht="12.0" customHeight="1">
      <c r="A899" s="13">
        <v>841.0</v>
      </c>
      <c r="B899" s="14" t="s">
        <v>1109</v>
      </c>
      <c r="C899" s="15"/>
      <c r="D899" s="11">
        <v>40840.0</v>
      </c>
      <c r="E899" s="9" t="s">
        <v>9</v>
      </c>
      <c r="F899" s="12">
        <v>19.99</v>
      </c>
      <c r="G899" s="12">
        <f t="shared" si="57"/>
        <v>22.7736075</v>
      </c>
      <c r="H899" s="8"/>
    </row>
    <row r="900" ht="12.0" customHeight="1">
      <c r="A900" s="13">
        <v>842.0</v>
      </c>
      <c r="B900" s="14" t="s">
        <v>1110</v>
      </c>
      <c r="C900" s="15"/>
      <c r="D900" s="11">
        <v>40841.0</v>
      </c>
      <c r="E900" s="9" t="s">
        <v>9</v>
      </c>
      <c r="F900" s="12">
        <v>19.99</v>
      </c>
      <c r="G900" s="12">
        <f t="shared" si="57"/>
        <v>22.7736075</v>
      </c>
      <c r="H900" s="8"/>
    </row>
    <row r="901" ht="12.0" customHeight="1">
      <c r="A901" s="8">
        <v>843.0</v>
      </c>
      <c r="B901" s="9" t="s">
        <v>1111</v>
      </c>
      <c r="C901" s="10"/>
      <c r="D901" s="11">
        <v>40841.0</v>
      </c>
      <c r="E901" s="9" t="s">
        <v>1094</v>
      </c>
      <c r="F901" s="12">
        <v>17.99</v>
      </c>
      <c r="G901" s="12">
        <f t="shared" si="57"/>
        <v>20.4951075</v>
      </c>
      <c r="H901" s="8"/>
    </row>
    <row r="902" ht="12.0" customHeight="1">
      <c r="A902" s="8">
        <v>844.0</v>
      </c>
      <c r="B902" s="9" t="s">
        <v>1112</v>
      </c>
      <c r="C902" s="10"/>
      <c r="D902" s="11">
        <v>40841.0</v>
      </c>
      <c r="E902" s="9" t="s">
        <v>1094</v>
      </c>
      <c r="F902" s="12">
        <v>19.99</v>
      </c>
      <c r="G902" s="12">
        <f t="shared" si="57"/>
        <v>22.7736075</v>
      </c>
      <c r="H902" s="8"/>
    </row>
    <row r="903" ht="12.0" customHeight="1">
      <c r="A903" s="8">
        <v>845.0</v>
      </c>
      <c r="B903" s="9" t="s">
        <v>1113</v>
      </c>
      <c r="C903" s="10"/>
      <c r="D903" s="11">
        <v>40858.0</v>
      </c>
      <c r="E903" s="9" t="s">
        <v>9</v>
      </c>
      <c r="F903" s="12">
        <v>10.0</v>
      </c>
      <c r="G903" s="12">
        <f t="shared" si="57"/>
        <v>11.3925</v>
      </c>
      <c r="H903" s="8"/>
    </row>
    <row r="904" ht="12.0" customHeight="1">
      <c r="A904" s="8">
        <v>846.0</v>
      </c>
      <c r="B904" s="9" t="s">
        <v>1114</v>
      </c>
      <c r="C904" s="10"/>
      <c r="D904" s="11">
        <v>40858.0</v>
      </c>
      <c r="E904" s="9" t="s">
        <v>9</v>
      </c>
      <c r="F904" s="12">
        <v>10.0</v>
      </c>
      <c r="G904" s="12">
        <f t="shared" si="57"/>
        <v>11.3925</v>
      </c>
      <c r="H904" s="8"/>
    </row>
    <row r="905" ht="12.0" customHeight="1">
      <c r="A905" s="8">
        <v>847.0</v>
      </c>
      <c r="B905" s="9" t="s">
        <v>1115</v>
      </c>
      <c r="C905" s="10"/>
      <c r="D905" s="11">
        <v>40858.0</v>
      </c>
      <c r="E905" s="9" t="s">
        <v>1094</v>
      </c>
      <c r="F905" s="12">
        <v>16.99</v>
      </c>
      <c r="G905" s="12">
        <f t="shared" si="57"/>
        <v>19.3558575</v>
      </c>
      <c r="H905" s="8"/>
    </row>
    <row r="906" ht="12.0" customHeight="1">
      <c r="A906" s="8">
        <v>848.0</v>
      </c>
      <c r="B906" s="9" t="s">
        <v>1116</v>
      </c>
      <c r="C906" s="10"/>
      <c r="D906" s="11">
        <v>40858.0</v>
      </c>
      <c r="E906" s="9" t="s">
        <v>9</v>
      </c>
      <c r="F906" s="12">
        <v>17.99</v>
      </c>
      <c r="G906" s="12">
        <f t="shared" si="57"/>
        <v>20.4951075</v>
      </c>
      <c r="H906" s="8"/>
    </row>
    <row r="907" ht="12.0" customHeight="1">
      <c r="A907" s="8">
        <v>849.0</v>
      </c>
      <c r="B907" s="9" t="s">
        <v>1117</v>
      </c>
      <c r="C907" s="10"/>
      <c r="D907" s="11">
        <v>40858.0</v>
      </c>
      <c r="E907" s="9" t="s">
        <v>1094</v>
      </c>
      <c r="F907" s="12">
        <v>7.99</v>
      </c>
      <c r="G907" s="12">
        <f t="shared" si="57"/>
        <v>9.1026075</v>
      </c>
      <c r="H907" s="8" t="s">
        <v>1095</v>
      </c>
    </row>
    <row r="908" ht="12.0" customHeight="1">
      <c r="A908" s="8">
        <v>850.0</v>
      </c>
      <c r="B908" s="9" t="s">
        <v>1118</v>
      </c>
      <c r="C908" s="10"/>
      <c r="D908" s="11">
        <v>40864.0</v>
      </c>
      <c r="E908" s="9" t="s">
        <v>1119</v>
      </c>
      <c r="F908" s="12">
        <v>19.99</v>
      </c>
      <c r="G908" s="12">
        <f t="shared" si="57"/>
        <v>22.7736075</v>
      </c>
      <c r="H908" s="8"/>
    </row>
    <row r="909" ht="12.0" customHeight="1">
      <c r="A909" s="8">
        <v>851.0</v>
      </c>
      <c r="B909" s="9" t="s">
        <v>1120</v>
      </c>
      <c r="C909" s="10"/>
      <c r="D909" s="11">
        <v>40864.0</v>
      </c>
      <c r="E909" s="9" t="s">
        <v>1119</v>
      </c>
      <c r="F909" s="12">
        <v>4.99</v>
      </c>
      <c r="G909" s="12">
        <f t="shared" si="57"/>
        <v>5.6848575</v>
      </c>
      <c r="H909" s="8"/>
    </row>
    <row r="910" ht="12.0" customHeight="1">
      <c r="A910" s="8">
        <v>852.0</v>
      </c>
      <c r="B910" s="9" t="s">
        <v>1121</v>
      </c>
      <c r="C910" s="10"/>
      <c r="D910" s="11">
        <v>40864.0</v>
      </c>
      <c r="E910" s="9" t="s">
        <v>1119</v>
      </c>
      <c r="F910" s="12">
        <v>4.99</v>
      </c>
      <c r="G910" s="12">
        <f t="shared" si="57"/>
        <v>5.6848575</v>
      </c>
      <c r="H910" s="8"/>
    </row>
    <row r="911" ht="12.0" customHeight="1">
      <c r="A911" s="8">
        <v>853.0</v>
      </c>
      <c r="B911" s="9" t="s">
        <v>1122</v>
      </c>
      <c r="C911" s="10"/>
      <c r="D911" s="11">
        <v>40864.0</v>
      </c>
      <c r="E911" s="9" t="s">
        <v>1119</v>
      </c>
      <c r="F911" s="12">
        <v>4.99</v>
      </c>
      <c r="G911" s="12">
        <f t="shared" si="57"/>
        <v>5.6848575</v>
      </c>
      <c r="H911" s="8"/>
    </row>
    <row r="912" ht="12.0" customHeight="1">
      <c r="A912" s="8">
        <v>854.0</v>
      </c>
      <c r="B912" s="9" t="s">
        <v>1123</v>
      </c>
      <c r="C912" s="10"/>
      <c r="D912" s="11">
        <v>40864.0</v>
      </c>
      <c r="E912" s="9" t="s">
        <v>1119</v>
      </c>
      <c r="F912" s="12">
        <v>4.99</v>
      </c>
      <c r="G912" s="12">
        <f t="shared" si="57"/>
        <v>5.6848575</v>
      </c>
      <c r="H912" s="8"/>
    </row>
    <row r="913" ht="12.0" customHeight="1">
      <c r="A913" s="8">
        <v>855.0</v>
      </c>
      <c r="B913" s="9" t="s">
        <v>1124</v>
      </c>
      <c r="C913" s="10"/>
      <c r="D913" s="11">
        <v>40864.0</v>
      </c>
      <c r="E913" s="9" t="s">
        <v>1119</v>
      </c>
      <c r="F913" s="12">
        <v>4.99</v>
      </c>
      <c r="G913" s="12">
        <f t="shared" si="57"/>
        <v>5.6848575</v>
      </c>
      <c r="H913" s="8"/>
    </row>
    <row r="914" ht="12.0" customHeight="1">
      <c r="A914" s="8">
        <v>856.0</v>
      </c>
      <c r="B914" s="9" t="s">
        <v>1125</v>
      </c>
      <c r="C914" s="10"/>
      <c r="D914" s="11">
        <v>40864.0</v>
      </c>
      <c r="E914" s="9" t="s">
        <v>1119</v>
      </c>
      <c r="F914" s="12">
        <v>4.99</v>
      </c>
      <c r="G914" s="12">
        <f t="shared" si="57"/>
        <v>5.6848575</v>
      </c>
      <c r="H914" s="8"/>
    </row>
    <row r="915" ht="12.0" customHeight="1">
      <c r="A915" s="8">
        <v>857.0</v>
      </c>
      <c r="B915" s="9" t="s">
        <v>1126</v>
      </c>
      <c r="C915" s="10"/>
      <c r="D915" s="11">
        <v>40864.0</v>
      </c>
      <c r="E915" s="9" t="s">
        <v>1127</v>
      </c>
      <c r="F915" s="12">
        <v>24.93</v>
      </c>
      <c r="G915" s="12">
        <f t="shared" si="57"/>
        <v>28.4015025</v>
      </c>
      <c r="H915" s="8"/>
    </row>
    <row r="916" ht="12.0" customHeight="1">
      <c r="A916" s="13">
        <v>858.0</v>
      </c>
      <c r="B916" s="14" t="s">
        <v>1128</v>
      </c>
      <c r="C916" s="15"/>
      <c r="D916" s="11">
        <v>40879.0</v>
      </c>
      <c r="E916" s="9" t="s">
        <v>9</v>
      </c>
      <c r="F916" s="12">
        <v>22.99</v>
      </c>
      <c r="G916" s="12">
        <f t="shared" si="57"/>
        <v>26.1913575</v>
      </c>
      <c r="H916" s="8" t="s">
        <v>1129</v>
      </c>
    </row>
    <row r="917" ht="12.0" customHeight="1">
      <c r="A917" s="13">
        <v>859.0</v>
      </c>
      <c r="B917" s="14" t="s">
        <v>1130</v>
      </c>
      <c r="C917" s="15"/>
      <c r="D917" s="11">
        <v>40884.0</v>
      </c>
      <c r="E917" s="9" t="s">
        <v>80</v>
      </c>
      <c r="F917" s="12">
        <v>19.99</v>
      </c>
      <c r="G917" s="12">
        <f t="shared" si="57"/>
        <v>22.7736075</v>
      </c>
      <c r="H917" s="8"/>
    </row>
    <row r="918" ht="12.0" customHeight="1">
      <c r="A918" s="13">
        <v>860.0</v>
      </c>
      <c r="B918" s="14" t="s">
        <v>1131</v>
      </c>
      <c r="C918" s="15"/>
      <c r="D918" s="11">
        <v>40887.0</v>
      </c>
      <c r="E918" s="9" t="s">
        <v>869</v>
      </c>
      <c r="F918" s="12">
        <v>24.99</v>
      </c>
      <c r="G918" s="12">
        <f t="shared" si="57"/>
        <v>28.4698575</v>
      </c>
      <c r="H918" s="8"/>
    </row>
    <row r="919" ht="12.0" customHeight="1">
      <c r="A919" s="13">
        <v>861.0</v>
      </c>
      <c r="B919" s="14" t="s">
        <v>1132</v>
      </c>
      <c r="C919" s="15"/>
      <c r="D919" s="11">
        <v>40887.0</v>
      </c>
      <c r="E919" s="9" t="s">
        <v>869</v>
      </c>
      <c r="F919" s="12">
        <v>10.0</v>
      </c>
      <c r="G919" s="12">
        <f t="shared" si="57"/>
        <v>11.3925</v>
      </c>
      <c r="H919" s="8"/>
    </row>
    <row r="920" ht="12.0" customHeight="1">
      <c r="A920" s="8">
        <v>862.0</v>
      </c>
      <c r="B920" s="9" t="s">
        <v>1133</v>
      </c>
      <c r="C920" s="10"/>
      <c r="D920" s="11">
        <v>40887.0</v>
      </c>
      <c r="E920" s="9" t="s">
        <v>869</v>
      </c>
      <c r="F920" s="12">
        <v>19.99</v>
      </c>
      <c r="G920" s="12">
        <f t="shared" si="57"/>
        <v>22.7736075</v>
      </c>
      <c r="H920" s="8"/>
    </row>
    <row r="921" ht="38.25" customHeight="1">
      <c r="A921" s="8">
        <v>863.0</v>
      </c>
      <c r="B921" s="42" t="s">
        <v>1134</v>
      </c>
      <c r="C921" s="43"/>
      <c r="D921" s="11">
        <v>40887.0</v>
      </c>
      <c r="E921" s="9" t="s">
        <v>1135</v>
      </c>
      <c r="F921" s="12">
        <v>23.0</v>
      </c>
      <c r="G921" s="12">
        <f t="shared" si="57"/>
        <v>26.20275</v>
      </c>
      <c r="H921" s="8"/>
    </row>
    <row r="922" ht="12.0" customHeight="1">
      <c r="A922" s="8">
        <v>864.0</v>
      </c>
      <c r="B922" s="9" t="s">
        <v>1136</v>
      </c>
      <c r="C922" s="10"/>
      <c r="D922" s="11">
        <v>40887.0</v>
      </c>
      <c r="E922" s="9" t="s">
        <v>1135</v>
      </c>
      <c r="F922" s="12">
        <v>4.99</v>
      </c>
      <c r="G922" s="12">
        <f t="shared" si="57"/>
        <v>5.6848575</v>
      </c>
      <c r="H922" s="8"/>
    </row>
    <row r="923" ht="12.0" customHeight="1">
      <c r="A923" s="20">
        <v>865.0</v>
      </c>
      <c r="B923" s="21" t="s">
        <v>1137</v>
      </c>
      <c r="C923" s="22"/>
      <c r="D923" s="11">
        <v>40887.0</v>
      </c>
      <c r="E923" s="9" t="s">
        <v>1135</v>
      </c>
      <c r="F923" s="12">
        <v>9.99</v>
      </c>
      <c r="G923" s="12">
        <f t="shared" si="57"/>
        <v>11.3811075</v>
      </c>
      <c r="H923" s="8"/>
    </row>
    <row r="924" ht="12.0" customHeight="1">
      <c r="A924" s="8">
        <v>866.0</v>
      </c>
      <c r="B924" s="9" t="s">
        <v>1138</v>
      </c>
      <c r="C924" s="10"/>
      <c r="D924" s="11">
        <v>40887.0</v>
      </c>
      <c r="E924" s="9" t="s">
        <v>869</v>
      </c>
      <c r="F924" s="12">
        <v>15.0</v>
      </c>
      <c r="G924" s="12">
        <f t="shared" si="57"/>
        <v>17.08875</v>
      </c>
      <c r="H924" s="8"/>
    </row>
    <row r="925" ht="12.0" customHeight="1">
      <c r="A925" s="8">
        <v>867.0</v>
      </c>
      <c r="B925" s="9" t="s">
        <v>1139</v>
      </c>
      <c r="C925" s="10"/>
      <c r="D925" s="11">
        <v>40887.0</v>
      </c>
      <c r="E925" s="9" t="s">
        <v>869</v>
      </c>
      <c r="F925" s="12">
        <v>15.0</v>
      </c>
      <c r="G925" s="12">
        <f t="shared" si="57"/>
        <v>17.08875</v>
      </c>
      <c r="H925" s="8"/>
    </row>
    <row r="926" ht="12.0" customHeight="1">
      <c r="A926" s="8">
        <v>868.0</v>
      </c>
      <c r="B926" s="9" t="s">
        <v>1140</v>
      </c>
      <c r="C926" s="10"/>
      <c r="D926" s="11">
        <v>40887.0</v>
      </c>
      <c r="E926" s="9" t="s">
        <v>869</v>
      </c>
      <c r="F926" s="12">
        <v>26.99</v>
      </c>
      <c r="G926" s="12">
        <f t="shared" si="57"/>
        <v>30.7483575</v>
      </c>
      <c r="H926" s="8" t="s">
        <v>1141</v>
      </c>
    </row>
    <row r="927" ht="12.0" customHeight="1">
      <c r="A927" s="20">
        <v>869.0</v>
      </c>
      <c r="B927" s="21" t="s">
        <v>1142</v>
      </c>
      <c r="C927" s="22"/>
      <c r="D927" s="11">
        <v>40894.0</v>
      </c>
      <c r="E927" s="9" t="s">
        <v>1143</v>
      </c>
      <c r="F927" s="12">
        <v>15.99</v>
      </c>
      <c r="G927" s="12">
        <f t="shared" si="57"/>
        <v>18.2166075</v>
      </c>
      <c r="H927" s="8"/>
    </row>
    <row r="928" ht="12.0" customHeight="1">
      <c r="A928" s="20">
        <v>870.0</v>
      </c>
      <c r="B928" s="21" t="s">
        <v>1144</v>
      </c>
      <c r="C928" s="22"/>
      <c r="D928" s="11">
        <v>40895.0</v>
      </c>
      <c r="E928" s="9" t="s">
        <v>1143</v>
      </c>
      <c r="F928" s="12">
        <v>13.99</v>
      </c>
      <c r="G928" s="12">
        <f t="shared" si="57"/>
        <v>15.9381075</v>
      </c>
      <c r="H928" s="8"/>
    </row>
    <row r="929" ht="12.0" customHeight="1">
      <c r="A929" s="13">
        <v>871.0</v>
      </c>
      <c r="B929" s="14" t="s">
        <v>1145</v>
      </c>
      <c r="C929" s="15"/>
      <c r="D929" s="11">
        <v>40903.0</v>
      </c>
      <c r="E929" s="9" t="s">
        <v>934</v>
      </c>
      <c r="F929" s="12">
        <v>15.99</v>
      </c>
      <c r="G929" s="12">
        <f t="shared" si="57"/>
        <v>18.2166075</v>
      </c>
      <c r="H929" s="8"/>
    </row>
    <row r="930" ht="12.0" customHeight="1">
      <c r="A930" s="13">
        <v>872.0</v>
      </c>
      <c r="B930" s="14" t="s">
        <v>1146</v>
      </c>
      <c r="C930" s="15"/>
      <c r="D930" s="11">
        <v>40903.0</v>
      </c>
      <c r="E930" s="9" t="s">
        <v>934</v>
      </c>
      <c r="F930" s="12">
        <v>16.99</v>
      </c>
      <c r="G930" s="12">
        <f t="shared" si="57"/>
        <v>19.3558575</v>
      </c>
      <c r="H930" s="8"/>
    </row>
    <row r="931" ht="12.0" customHeight="1">
      <c r="A931" s="13">
        <v>873.0</v>
      </c>
      <c r="B931" s="14" t="s">
        <v>1147</v>
      </c>
      <c r="C931" s="15"/>
      <c r="D931" s="11">
        <v>40903.0</v>
      </c>
      <c r="E931" s="9" t="s">
        <v>934</v>
      </c>
      <c r="F931" s="12">
        <v>5.99</v>
      </c>
      <c r="G931" s="12">
        <f t="shared" si="57"/>
        <v>6.8241075</v>
      </c>
      <c r="H931" s="8"/>
    </row>
    <row r="932" ht="12.0" customHeight="1">
      <c r="A932" s="13">
        <v>874.0</v>
      </c>
      <c r="B932" s="14" t="s">
        <v>1148</v>
      </c>
      <c r="C932" s="15"/>
      <c r="D932" s="11">
        <v>40919.0</v>
      </c>
      <c r="E932" s="9" t="s">
        <v>1149</v>
      </c>
      <c r="F932" s="12">
        <v>4.99</v>
      </c>
      <c r="G932" s="12">
        <f t="shared" ref="G932:G1042" si="58">F932*1.05*1.095</f>
        <v>5.7372525</v>
      </c>
      <c r="H932" s="8"/>
    </row>
    <row r="933" ht="12.0" customHeight="1">
      <c r="A933" s="13">
        <v>875.0</v>
      </c>
      <c r="B933" s="14" t="s">
        <v>1150</v>
      </c>
      <c r="C933" s="15"/>
      <c r="D933" s="11">
        <v>40919.0</v>
      </c>
      <c r="E933" s="9" t="s">
        <v>1149</v>
      </c>
      <c r="F933" s="12">
        <v>4.99</v>
      </c>
      <c r="G933" s="12">
        <f t="shared" si="58"/>
        <v>5.7372525</v>
      </c>
      <c r="H933" s="8"/>
    </row>
    <row r="934" ht="12.0" customHeight="1">
      <c r="A934" s="13">
        <v>876.0</v>
      </c>
      <c r="B934" s="14" t="s">
        <v>1151</v>
      </c>
      <c r="C934" s="15"/>
      <c r="D934" s="11">
        <v>40919.0</v>
      </c>
      <c r="E934" s="9" t="s">
        <v>1149</v>
      </c>
      <c r="F934" s="12">
        <v>4.99</v>
      </c>
      <c r="G934" s="12">
        <f t="shared" si="58"/>
        <v>5.7372525</v>
      </c>
      <c r="H934" s="8"/>
    </row>
    <row r="935" ht="12.0" customHeight="1">
      <c r="A935" s="13">
        <v>877.0</v>
      </c>
      <c r="B935" s="14" t="s">
        <v>1152</v>
      </c>
      <c r="C935" s="15"/>
      <c r="D935" s="11">
        <v>40919.0</v>
      </c>
      <c r="E935" s="9" t="s">
        <v>1149</v>
      </c>
      <c r="F935" s="12">
        <v>4.99</v>
      </c>
      <c r="G935" s="12">
        <f t="shared" si="58"/>
        <v>5.7372525</v>
      </c>
      <c r="H935" s="8"/>
    </row>
    <row r="936" ht="12.0" customHeight="1">
      <c r="A936" s="13">
        <v>878.0</v>
      </c>
      <c r="B936" s="14" t="s">
        <v>1153</v>
      </c>
      <c r="C936" s="15"/>
      <c r="D936" s="11">
        <v>40919.0</v>
      </c>
      <c r="E936" s="9" t="s">
        <v>1149</v>
      </c>
      <c r="F936" s="12">
        <v>5.0</v>
      </c>
      <c r="G936" s="12">
        <f t="shared" si="58"/>
        <v>5.74875</v>
      </c>
      <c r="H936" s="8" t="s">
        <v>1154</v>
      </c>
    </row>
    <row r="937" ht="12.0" customHeight="1">
      <c r="A937" s="13">
        <v>879.0</v>
      </c>
      <c r="B937" s="14" t="s">
        <v>1155</v>
      </c>
      <c r="C937" s="15"/>
      <c r="D937" s="11">
        <v>40919.0</v>
      </c>
      <c r="E937" s="9" t="s">
        <v>1149</v>
      </c>
      <c r="F937" s="12">
        <v>5.0</v>
      </c>
      <c r="G937" s="12">
        <f t="shared" si="58"/>
        <v>5.74875</v>
      </c>
      <c r="H937" s="8" t="s">
        <v>1154</v>
      </c>
    </row>
    <row r="938" ht="12.0" customHeight="1">
      <c r="A938" s="8">
        <v>880.0</v>
      </c>
      <c r="B938" s="9" t="s">
        <v>1156</v>
      </c>
      <c r="C938" s="10"/>
      <c r="D938" s="11">
        <v>40919.0</v>
      </c>
      <c r="E938" s="9" t="s">
        <v>1149</v>
      </c>
      <c r="F938" s="12">
        <v>5.0</v>
      </c>
      <c r="G938" s="12">
        <f t="shared" si="58"/>
        <v>5.74875</v>
      </c>
      <c r="H938" s="8" t="s">
        <v>1154</v>
      </c>
    </row>
    <row r="939" ht="12.0" customHeight="1">
      <c r="A939" s="13">
        <v>881.0</v>
      </c>
      <c r="B939" s="14" t="s">
        <v>1157</v>
      </c>
      <c r="C939" s="15"/>
      <c r="D939" s="11">
        <v>40919.0</v>
      </c>
      <c r="E939" s="9" t="s">
        <v>1149</v>
      </c>
      <c r="F939" s="12">
        <v>6.0</v>
      </c>
      <c r="G939" s="12">
        <f t="shared" si="58"/>
        <v>6.8985</v>
      </c>
      <c r="H939" s="8" t="s">
        <v>1154</v>
      </c>
    </row>
    <row r="940" ht="12.0" customHeight="1">
      <c r="A940" s="13">
        <v>882.0</v>
      </c>
      <c r="B940" s="14" t="s">
        <v>1158</v>
      </c>
      <c r="C940" s="15"/>
      <c r="D940" s="11">
        <v>40919.0</v>
      </c>
      <c r="E940" s="9" t="s">
        <v>1149</v>
      </c>
      <c r="F940" s="12">
        <v>3.0</v>
      </c>
      <c r="G940" s="12">
        <f t="shared" si="58"/>
        <v>3.44925</v>
      </c>
      <c r="H940" s="8" t="s">
        <v>1154</v>
      </c>
    </row>
    <row r="941" ht="12.0" customHeight="1">
      <c r="A941" s="8">
        <v>883.0</v>
      </c>
      <c r="B941" s="9" t="s">
        <v>1159</v>
      </c>
      <c r="C941" s="10"/>
      <c r="D941" s="11">
        <v>40919.0</v>
      </c>
      <c r="E941" s="9" t="s">
        <v>1149</v>
      </c>
      <c r="F941" s="12">
        <v>3.0</v>
      </c>
      <c r="G941" s="12">
        <f t="shared" si="58"/>
        <v>3.44925</v>
      </c>
      <c r="H941" s="8" t="s">
        <v>1154</v>
      </c>
    </row>
    <row r="942" ht="12.0" customHeight="1">
      <c r="A942" s="13">
        <v>884.0</v>
      </c>
      <c r="B942" s="14" t="s">
        <v>1160</v>
      </c>
      <c r="C942" s="15"/>
      <c r="D942" s="11">
        <v>40919.0</v>
      </c>
      <c r="E942" s="9" t="s">
        <v>1149</v>
      </c>
      <c r="F942" s="12">
        <v>8.0</v>
      </c>
      <c r="G942" s="12">
        <f t="shared" si="58"/>
        <v>9.198</v>
      </c>
      <c r="H942" s="8" t="s">
        <v>1154</v>
      </c>
    </row>
    <row r="943" ht="12.0" customHeight="1">
      <c r="A943" s="20">
        <v>885.0</v>
      </c>
      <c r="B943" s="21" t="s">
        <v>1161</v>
      </c>
      <c r="C943" s="22"/>
      <c r="D943" s="11">
        <v>40919.0</v>
      </c>
      <c r="E943" s="9" t="s">
        <v>1149</v>
      </c>
      <c r="F943" s="12">
        <v>8.0</v>
      </c>
      <c r="G943" s="12">
        <f t="shared" si="58"/>
        <v>9.198</v>
      </c>
      <c r="H943" s="8" t="s">
        <v>1154</v>
      </c>
    </row>
    <row r="944" ht="12.0" customHeight="1">
      <c r="A944" s="20">
        <v>886.0</v>
      </c>
      <c r="B944" s="21" t="s">
        <v>1162</v>
      </c>
      <c r="C944" s="22"/>
      <c r="D944" s="11">
        <v>40919.0</v>
      </c>
      <c r="E944" s="9" t="s">
        <v>1149</v>
      </c>
      <c r="F944" s="12">
        <v>8.0</v>
      </c>
      <c r="G944" s="12">
        <f t="shared" si="58"/>
        <v>9.198</v>
      </c>
      <c r="H944" s="8" t="s">
        <v>1154</v>
      </c>
    </row>
    <row r="945" ht="12.0" customHeight="1">
      <c r="A945" s="8">
        <v>887.0</v>
      </c>
      <c r="B945" s="9" t="s">
        <v>1163</v>
      </c>
      <c r="C945" s="10"/>
      <c r="D945" s="11">
        <v>40919.0</v>
      </c>
      <c r="E945" s="9" t="s">
        <v>1149</v>
      </c>
      <c r="F945" s="12">
        <v>8.0</v>
      </c>
      <c r="G945" s="12">
        <f t="shared" si="58"/>
        <v>9.198</v>
      </c>
      <c r="H945" s="8" t="s">
        <v>1154</v>
      </c>
    </row>
    <row r="946" ht="12.0" customHeight="1">
      <c r="A946" s="13">
        <v>888.0</v>
      </c>
      <c r="B946" s="14" t="s">
        <v>1164</v>
      </c>
      <c r="C946" s="15"/>
      <c r="D946" s="11">
        <v>40927.0</v>
      </c>
      <c r="E946" s="9" t="s">
        <v>1012</v>
      </c>
      <c r="F946" s="12">
        <v>7.99</v>
      </c>
      <c r="G946" s="12">
        <f t="shared" si="58"/>
        <v>9.1865025</v>
      </c>
      <c r="H946" s="8"/>
    </row>
    <row r="947" ht="12.0" customHeight="1">
      <c r="A947" s="13">
        <v>889.0</v>
      </c>
      <c r="B947" s="14" t="s">
        <v>1165</v>
      </c>
      <c r="C947" s="15"/>
      <c r="D947" s="11">
        <v>41008.0</v>
      </c>
      <c r="E947" s="9" t="s">
        <v>88</v>
      </c>
      <c r="F947" s="12">
        <v>19.79</v>
      </c>
      <c r="G947" s="12">
        <f t="shared" si="58"/>
        <v>22.7535525</v>
      </c>
      <c r="H947" s="8"/>
    </row>
    <row r="948" ht="12.0" customHeight="1">
      <c r="A948" s="8">
        <v>890.0</v>
      </c>
      <c r="B948" s="9" t="s">
        <v>1166</v>
      </c>
      <c r="C948" s="10"/>
      <c r="D948" s="11">
        <v>41066.0</v>
      </c>
      <c r="E948" s="9" t="s">
        <v>593</v>
      </c>
      <c r="F948" s="12">
        <v>12.0</v>
      </c>
      <c r="G948" s="12">
        <f t="shared" si="58"/>
        <v>13.797</v>
      </c>
      <c r="H948" s="8"/>
    </row>
    <row r="949" ht="12.0" customHeight="1">
      <c r="A949" s="8">
        <v>891.0</v>
      </c>
      <c r="B949" s="9" t="s">
        <v>1167</v>
      </c>
      <c r="C949" s="10"/>
      <c r="D949" s="11">
        <v>41066.0</v>
      </c>
      <c r="E949" s="9" t="s">
        <v>593</v>
      </c>
      <c r="F949" s="12">
        <v>12.0</v>
      </c>
      <c r="G949" s="12">
        <f t="shared" si="58"/>
        <v>13.797</v>
      </c>
      <c r="H949" s="8"/>
    </row>
    <row r="950" ht="12.0" customHeight="1">
      <c r="A950" s="8">
        <v>892.0</v>
      </c>
      <c r="B950" s="9" t="s">
        <v>1168</v>
      </c>
      <c r="C950" s="10"/>
      <c r="D950" s="11">
        <v>41066.0</v>
      </c>
      <c r="E950" s="9" t="s">
        <v>593</v>
      </c>
      <c r="F950" s="12">
        <v>16.93</v>
      </c>
      <c r="G950" s="12">
        <f t="shared" si="58"/>
        <v>19.4652675</v>
      </c>
      <c r="H950" s="8"/>
    </row>
    <row r="951" ht="12.0" customHeight="1">
      <c r="A951" s="20">
        <v>893.0</v>
      </c>
      <c r="B951" s="21" t="s">
        <v>1169</v>
      </c>
      <c r="C951" s="22"/>
      <c r="D951" s="11">
        <v>41066.0</v>
      </c>
      <c r="E951" s="9" t="s">
        <v>593</v>
      </c>
      <c r="F951" s="12">
        <v>13.93</v>
      </c>
      <c r="G951" s="12">
        <f t="shared" si="58"/>
        <v>16.0160175</v>
      </c>
      <c r="H951" s="8"/>
    </row>
    <row r="952" ht="12.0" customHeight="1">
      <c r="A952" s="8">
        <v>894.0</v>
      </c>
      <c r="B952" s="9" t="s">
        <v>1170</v>
      </c>
      <c r="C952" s="10"/>
      <c r="D952" s="11">
        <v>41100.0</v>
      </c>
      <c r="E952" s="9" t="s">
        <v>387</v>
      </c>
      <c r="F952" s="12">
        <v>20.0</v>
      </c>
      <c r="G952" s="12">
        <f t="shared" si="58"/>
        <v>22.995</v>
      </c>
      <c r="H952" s="8" t="s">
        <v>1171</v>
      </c>
    </row>
    <row r="953" ht="12.0" customHeight="1">
      <c r="A953" s="8">
        <v>895.0</v>
      </c>
      <c r="B953" s="9" t="s">
        <v>1172</v>
      </c>
      <c r="C953" s="10"/>
      <c r="D953" s="11">
        <v>41114.0</v>
      </c>
      <c r="E953" s="9" t="s">
        <v>387</v>
      </c>
      <c r="F953" s="12">
        <v>20.0</v>
      </c>
      <c r="G953" s="12">
        <f t="shared" si="58"/>
        <v>22.995</v>
      </c>
      <c r="H953" s="8" t="s">
        <v>1173</v>
      </c>
    </row>
    <row r="954" ht="12.0" customHeight="1">
      <c r="A954" s="8">
        <v>896.0</v>
      </c>
      <c r="B954" s="9" t="s">
        <v>1174</v>
      </c>
      <c r="C954" s="10"/>
      <c r="D954" s="11">
        <v>41121.0</v>
      </c>
      <c r="E954" s="9" t="s">
        <v>88</v>
      </c>
      <c r="F954" s="12">
        <v>24.99</v>
      </c>
      <c r="G954" s="12">
        <f t="shared" si="58"/>
        <v>28.7322525</v>
      </c>
      <c r="H954" s="8"/>
    </row>
    <row r="955" ht="12.0" customHeight="1">
      <c r="A955" s="8">
        <v>897.0</v>
      </c>
      <c r="B955" s="9" t="s">
        <v>1175</v>
      </c>
      <c r="C955" s="10"/>
      <c r="D955" s="11">
        <v>41144.0</v>
      </c>
      <c r="E955" s="9" t="s">
        <v>631</v>
      </c>
      <c r="F955" s="12">
        <v>12.99</v>
      </c>
      <c r="G955" s="12">
        <f t="shared" si="58"/>
        <v>14.9352525</v>
      </c>
      <c r="H955" s="8"/>
    </row>
    <row r="956" ht="12.0" customHeight="1">
      <c r="A956" s="20">
        <v>898.0</v>
      </c>
      <c r="B956" s="21" t="s">
        <v>1176</v>
      </c>
      <c r="C956" s="22"/>
      <c r="D956" s="11">
        <v>41144.0</v>
      </c>
      <c r="E956" s="9" t="s">
        <v>631</v>
      </c>
      <c r="F956" s="12">
        <v>8.99</v>
      </c>
      <c r="G956" s="12">
        <f t="shared" si="58"/>
        <v>10.3362525</v>
      </c>
      <c r="H956" s="8"/>
    </row>
    <row r="957" ht="12.0" customHeight="1">
      <c r="A957" s="8">
        <v>899.0</v>
      </c>
      <c r="B957" s="9" t="s">
        <v>1177</v>
      </c>
      <c r="C957" s="10"/>
      <c r="D957" s="11">
        <v>41144.0</v>
      </c>
      <c r="E957" s="9" t="s">
        <v>631</v>
      </c>
      <c r="F957" s="12">
        <v>22.49</v>
      </c>
      <c r="G957" s="12">
        <f t="shared" si="58"/>
        <v>25.8578775</v>
      </c>
      <c r="H957" s="8"/>
    </row>
    <row r="958" ht="11.25" customHeight="1">
      <c r="A958" s="8">
        <v>900.0</v>
      </c>
      <c r="B958" s="9" t="s">
        <v>1178</v>
      </c>
      <c r="C958" s="10"/>
      <c r="D958" s="11">
        <v>41165.0</v>
      </c>
      <c r="E958" s="9" t="s">
        <v>88</v>
      </c>
      <c r="F958" s="12">
        <f>19.79-1</f>
        <v>18.79</v>
      </c>
      <c r="G958" s="12">
        <f t="shared" si="58"/>
        <v>21.6038025</v>
      </c>
      <c r="H958" s="8"/>
    </row>
    <row r="959" ht="11.25" customHeight="1">
      <c r="A959" s="8">
        <v>901.0</v>
      </c>
      <c r="B959" s="9" t="s">
        <v>1179</v>
      </c>
      <c r="C959" s="10"/>
      <c r="D959" s="11">
        <v>41167.0</v>
      </c>
      <c r="E959" s="9" t="s">
        <v>9</v>
      </c>
      <c r="F959" s="12">
        <v>8.99</v>
      </c>
      <c r="G959" s="12">
        <f t="shared" si="58"/>
        <v>10.3362525</v>
      </c>
      <c r="H959" s="8"/>
    </row>
    <row r="960" ht="11.25" customHeight="1">
      <c r="A960" s="13">
        <v>902.0</v>
      </c>
      <c r="B960" s="14" t="s">
        <v>1180</v>
      </c>
      <c r="C960" s="15"/>
      <c r="D960" s="11">
        <v>41175.0</v>
      </c>
      <c r="E960" s="9" t="s">
        <v>1012</v>
      </c>
      <c r="F960" s="12">
        <v>4.99</v>
      </c>
      <c r="G960" s="12">
        <f t="shared" si="58"/>
        <v>5.7372525</v>
      </c>
      <c r="H960" s="8"/>
    </row>
    <row r="961" ht="11.25" customHeight="1">
      <c r="A961" s="8">
        <v>903.0</v>
      </c>
      <c r="B961" s="9" t="s">
        <v>1181</v>
      </c>
      <c r="C961" s="10"/>
      <c r="D961" s="11">
        <v>41183.0</v>
      </c>
      <c r="E961" s="9" t="s">
        <v>9</v>
      </c>
      <c r="F961" s="12">
        <v>7.99</v>
      </c>
      <c r="G961" s="12">
        <f t="shared" si="58"/>
        <v>9.1865025</v>
      </c>
      <c r="H961" s="8"/>
    </row>
    <row r="962" ht="11.25" customHeight="1">
      <c r="A962" s="8">
        <v>904.0</v>
      </c>
      <c r="B962" s="9" t="s">
        <v>1182</v>
      </c>
      <c r="C962" s="10"/>
      <c r="D962" s="11">
        <v>41183.0</v>
      </c>
      <c r="E962" s="9" t="s">
        <v>9</v>
      </c>
      <c r="F962" s="12">
        <v>10.0</v>
      </c>
      <c r="G962" s="12">
        <f t="shared" si="58"/>
        <v>11.4975</v>
      </c>
      <c r="H962" s="8"/>
    </row>
    <row r="963" ht="11.25" customHeight="1">
      <c r="A963" s="8">
        <v>905.0</v>
      </c>
      <c r="B963" s="9" t="s">
        <v>1183</v>
      </c>
      <c r="C963" s="10"/>
      <c r="D963" s="11">
        <v>41192.0</v>
      </c>
      <c r="E963" s="9" t="s">
        <v>631</v>
      </c>
      <c r="F963" s="12">
        <v>19.49</v>
      </c>
      <c r="G963" s="12">
        <f t="shared" si="58"/>
        <v>22.4086275</v>
      </c>
      <c r="H963" s="8"/>
    </row>
    <row r="964" ht="11.25" customHeight="1">
      <c r="A964" s="8">
        <v>906.0</v>
      </c>
      <c r="B964" s="9" t="s">
        <v>1184</v>
      </c>
      <c r="C964" s="10"/>
      <c r="D964" s="11">
        <v>41192.0</v>
      </c>
      <c r="E964" s="9" t="s">
        <v>631</v>
      </c>
      <c r="F964" s="12">
        <v>17.39</v>
      </c>
      <c r="G964" s="12">
        <f t="shared" si="58"/>
        <v>19.9941525</v>
      </c>
      <c r="H964" s="8"/>
    </row>
    <row r="965" ht="11.25" customHeight="1">
      <c r="A965" s="8">
        <v>907.0</v>
      </c>
      <c r="B965" s="9" t="s">
        <v>1185</v>
      </c>
      <c r="C965" s="10"/>
      <c r="D965" s="11">
        <v>41192.0</v>
      </c>
      <c r="E965" s="9" t="s">
        <v>631</v>
      </c>
      <c r="F965" s="12">
        <v>22.99</v>
      </c>
      <c r="G965" s="12">
        <f t="shared" si="58"/>
        <v>26.4327525</v>
      </c>
      <c r="H965" s="8"/>
    </row>
    <row r="966" ht="11.25" customHeight="1">
      <c r="A966" s="8">
        <v>908.0</v>
      </c>
      <c r="B966" s="9" t="s">
        <v>1186</v>
      </c>
      <c r="C966" s="10"/>
      <c r="D966" s="11">
        <v>41202.0</v>
      </c>
      <c r="E966" s="9" t="s">
        <v>1187</v>
      </c>
      <c r="F966" s="12">
        <v>7.99</v>
      </c>
      <c r="G966" s="12">
        <f t="shared" si="58"/>
        <v>9.1865025</v>
      </c>
      <c r="H966" s="8"/>
    </row>
    <row r="967" ht="11.25" customHeight="1">
      <c r="A967" s="8">
        <v>909.0</v>
      </c>
      <c r="B967" s="9" t="s">
        <v>1188</v>
      </c>
      <c r="C967" s="10"/>
      <c r="D967" s="11">
        <v>41229.0</v>
      </c>
      <c r="E967" s="9" t="s">
        <v>88</v>
      </c>
      <c r="F967" s="12">
        <f>22.99</f>
        <v>22.99</v>
      </c>
      <c r="G967" s="12">
        <f t="shared" si="58"/>
        <v>26.4327525</v>
      </c>
      <c r="H967" s="8"/>
    </row>
    <row r="968" ht="11.25" customHeight="1">
      <c r="A968" s="8">
        <v>910.0</v>
      </c>
      <c r="B968" s="9" t="s">
        <v>1189</v>
      </c>
      <c r="C968" s="10"/>
      <c r="D968" s="11">
        <v>41246.0</v>
      </c>
      <c r="E968" s="9" t="s">
        <v>88</v>
      </c>
      <c r="F968" s="12">
        <v>20.79</v>
      </c>
      <c r="G968" s="12">
        <f t="shared" si="58"/>
        <v>23.9033025</v>
      </c>
      <c r="H968" s="8"/>
    </row>
    <row r="969" ht="11.25" customHeight="1">
      <c r="A969" s="13">
        <v>911.0</v>
      </c>
      <c r="B969" s="14" t="s">
        <v>1190</v>
      </c>
      <c r="C969" s="15"/>
      <c r="D969" s="11">
        <v>41246.0</v>
      </c>
      <c r="E969" s="9" t="s">
        <v>88</v>
      </c>
      <c r="F969" s="12">
        <v>21.99</v>
      </c>
      <c r="G969" s="12">
        <f t="shared" si="58"/>
        <v>25.2830025</v>
      </c>
      <c r="H969" s="8"/>
    </row>
    <row r="970" ht="11.25" customHeight="1">
      <c r="A970" s="8">
        <v>912.0</v>
      </c>
      <c r="B970" s="9" t="s">
        <v>1191</v>
      </c>
      <c r="C970" s="10"/>
      <c r="D970" s="11">
        <v>41246.0</v>
      </c>
      <c r="E970" s="9" t="s">
        <v>88</v>
      </c>
      <c r="F970" s="12">
        <v>21.99</v>
      </c>
      <c r="G970" s="12">
        <f t="shared" si="58"/>
        <v>25.2830025</v>
      </c>
      <c r="H970" s="8"/>
    </row>
    <row r="971" ht="11.25" customHeight="1">
      <c r="A971" s="8">
        <v>913.0</v>
      </c>
      <c r="B971" s="9" t="s">
        <v>1192</v>
      </c>
      <c r="C971" s="10"/>
      <c r="D971" s="11">
        <v>41246.0</v>
      </c>
      <c r="E971" s="9" t="s">
        <v>88</v>
      </c>
      <c r="F971" s="12">
        <v>23.99</v>
      </c>
      <c r="G971" s="12">
        <f t="shared" si="58"/>
        <v>27.5825025</v>
      </c>
      <c r="H971" s="8" t="s">
        <v>1129</v>
      </c>
    </row>
    <row r="972" ht="11.25" customHeight="1">
      <c r="A972" s="8">
        <v>914.0</v>
      </c>
      <c r="B972" s="9" t="s">
        <v>1193</v>
      </c>
      <c r="C972" s="10"/>
      <c r="D972" s="11">
        <v>41246.0</v>
      </c>
      <c r="E972" s="9" t="s">
        <v>88</v>
      </c>
      <c r="F972" s="12">
        <v>16.79</v>
      </c>
      <c r="G972" s="12">
        <f t="shared" si="58"/>
        <v>19.3043025</v>
      </c>
      <c r="H972" s="8"/>
    </row>
    <row r="973" ht="11.25" customHeight="1">
      <c r="A973" s="8">
        <v>915.0</v>
      </c>
      <c r="B973" s="9" t="s">
        <v>1194</v>
      </c>
      <c r="C973" s="10"/>
      <c r="D973" s="11">
        <v>41246.0</v>
      </c>
      <c r="E973" s="9" t="s">
        <v>88</v>
      </c>
      <c r="F973" s="12">
        <v>24.99</v>
      </c>
      <c r="G973" s="12">
        <f t="shared" si="58"/>
        <v>28.7322525</v>
      </c>
      <c r="H973" s="8" t="s">
        <v>1195</v>
      </c>
    </row>
    <row r="974" ht="11.25" customHeight="1">
      <c r="A974" s="8">
        <v>916.0</v>
      </c>
      <c r="B974" s="9" t="s">
        <v>1196</v>
      </c>
      <c r="C974" s="10"/>
      <c r="D974" s="11">
        <v>41251.0</v>
      </c>
      <c r="E974" s="9" t="s">
        <v>926</v>
      </c>
      <c r="F974" s="12">
        <v>5.0</v>
      </c>
      <c r="G974" s="12">
        <f t="shared" si="58"/>
        <v>5.74875</v>
      </c>
      <c r="H974" s="8"/>
    </row>
    <row r="975" ht="11.25" customHeight="1">
      <c r="A975" s="8">
        <v>917.0</v>
      </c>
      <c r="B975" s="9" t="s">
        <v>1197</v>
      </c>
      <c r="C975" s="10"/>
      <c r="D975" s="11">
        <v>41251.0</v>
      </c>
      <c r="E975" s="9" t="s">
        <v>926</v>
      </c>
      <c r="F975" s="12">
        <v>4.99</v>
      </c>
      <c r="G975" s="12">
        <f t="shared" si="58"/>
        <v>5.7372525</v>
      </c>
      <c r="H975" s="8"/>
    </row>
    <row r="976" ht="11.25" customHeight="1">
      <c r="A976" s="8">
        <v>918.0</v>
      </c>
      <c r="B976" s="9" t="s">
        <v>1198</v>
      </c>
      <c r="C976" s="10"/>
      <c r="D976" s="11">
        <v>41251.0</v>
      </c>
      <c r="E976" s="9" t="s">
        <v>926</v>
      </c>
      <c r="F976" s="12">
        <v>5.0</v>
      </c>
      <c r="G976" s="12">
        <f t="shared" si="58"/>
        <v>5.74875</v>
      </c>
      <c r="H976" s="8" t="s">
        <v>1199</v>
      </c>
    </row>
    <row r="977" ht="11.25" customHeight="1">
      <c r="A977" s="8">
        <v>919.0</v>
      </c>
      <c r="B977" s="9" t="s">
        <v>1200</v>
      </c>
      <c r="C977" s="10"/>
      <c r="D977" s="11">
        <v>41251.0</v>
      </c>
      <c r="E977" s="9" t="s">
        <v>926</v>
      </c>
      <c r="F977" s="12">
        <v>5.0</v>
      </c>
      <c r="G977" s="12">
        <f t="shared" si="58"/>
        <v>5.74875</v>
      </c>
      <c r="H977" s="8"/>
    </row>
    <row r="978" ht="11.25" customHeight="1">
      <c r="A978" s="8">
        <v>920.0</v>
      </c>
      <c r="B978" s="9" t="s">
        <v>1201</v>
      </c>
      <c r="C978" s="10"/>
      <c r="D978" s="11">
        <v>41251.0</v>
      </c>
      <c r="E978" s="9" t="s">
        <v>926</v>
      </c>
      <c r="F978" s="12">
        <v>0.0</v>
      </c>
      <c r="G978" s="12">
        <f t="shared" si="58"/>
        <v>0</v>
      </c>
      <c r="H978" s="8" t="s">
        <v>1199</v>
      </c>
    </row>
    <row r="979" ht="11.25" customHeight="1">
      <c r="A979" s="8">
        <v>921.0</v>
      </c>
      <c r="B979" s="9" t="s">
        <v>1202</v>
      </c>
      <c r="C979" s="10"/>
      <c r="D979" s="11">
        <v>41251.0</v>
      </c>
      <c r="E979" s="9" t="s">
        <v>926</v>
      </c>
      <c r="F979" s="12">
        <v>4.99</v>
      </c>
      <c r="G979" s="12">
        <f t="shared" si="58"/>
        <v>5.7372525</v>
      </c>
      <c r="H979" s="8"/>
    </row>
    <row r="980" ht="11.25" customHeight="1">
      <c r="A980" s="8">
        <v>922.0</v>
      </c>
      <c r="B980" s="9" t="s">
        <v>1203</v>
      </c>
      <c r="C980" s="10"/>
      <c r="D980" s="11">
        <v>41251.0</v>
      </c>
      <c r="E980" s="9" t="s">
        <v>926</v>
      </c>
      <c r="F980" s="12">
        <v>4.99</v>
      </c>
      <c r="G980" s="12">
        <f t="shared" si="58"/>
        <v>5.7372525</v>
      </c>
      <c r="H980" s="8"/>
    </row>
    <row r="981" ht="11.25" customHeight="1">
      <c r="A981" s="8">
        <v>923.0</v>
      </c>
      <c r="B981" s="9" t="s">
        <v>1204</v>
      </c>
      <c r="C981" s="10"/>
      <c r="D981" s="11">
        <v>41251.0</v>
      </c>
      <c r="E981" s="9" t="s">
        <v>926</v>
      </c>
      <c r="F981" s="12">
        <v>18.99</v>
      </c>
      <c r="G981" s="12">
        <f t="shared" si="58"/>
        <v>21.8337525</v>
      </c>
      <c r="H981" s="8"/>
    </row>
    <row r="982" ht="11.25" customHeight="1">
      <c r="A982" s="13">
        <v>924.0</v>
      </c>
      <c r="B982" s="14" t="s">
        <v>1205</v>
      </c>
      <c r="C982" s="15"/>
      <c r="D982" s="11">
        <v>41251.0</v>
      </c>
      <c r="E982" s="9" t="s">
        <v>926</v>
      </c>
      <c r="F982" s="12">
        <v>8.99</v>
      </c>
      <c r="G982" s="12">
        <f t="shared" si="58"/>
        <v>10.3362525</v>
      </c>
      <c r="H982" s="8"/>
    </row>
    <row r="983" ht="11.25" customHeight="1">
      <c r="A983" s="13">
        <v>925.0</v>
      </c>
      <c r="B983" s="14" t="s">
        <v>1206</v>
      </c>
      <c r="C983" s="15"/>
      <c r="D983" s="11">
        <v>41255.0</v>
      </c>
      <c r="E983" s="9" t="s">
        <v>88</v>
      </c>
      <c r="F983" s="12">
        <v>21.99</v>
      </c>
      <c r="G983" s="12">
        <f t="shared" si="58"/>
        <v>25.2830025</v>
      </c>
      <c r="H983" s="8"/>
    </row>
    <row r="984" ht="11.25" customHeight="1">
      <c r="A984" s="8">
        <v>926.0</v>
      </c>
      <c r="B984" s="9" t="s">
        <v>1207</v>
      </c>
      <c r="C984" s="10"/>
      <c r="D984" s="11">
        <v>41262.0</v>
      </c>
      <c r="E984" s="9" t="s">
        <v>1208</v>
      </c>
      <c r="F984" s="12">
        <v>4.99</v>
      </c>
      <c r="G984" s="12">
        <f t="shared" si="58"/>
        <v>5.7372525</v>
      </c>
      <c r="H984" s="8"/>
    </row>
    <row r="985" ht="11.25" customHeight="1">
      <c r="A985" s="8">
        <v>927.0</v>
      </c>
      <c r="B985" s="9" t="s">
        <v>1209</v>
      </c>
      <c r="C985" s="10"/>
      <c r="D985" s="11">
        <v>41262.0</v>
      </c>
      <c r="E985" s="9" t="s">
        <v>982</v>
      </c>
      <c r="F985" s="12">
        <v>29.93</v>
      </c>
      <c r="G985" s="12">
        <f t="shared" si="58"/>
        <v>34.4120175</v>
      </c>
      <c r="H985" s="8" t="s">
        <v>1210</v>
      </c>
    </row>
    <row r="986" ht="11.25" customHeight="1">
      <c r="A986" s="8">
        <v>928.0</v>
      </c>
      <c r="B986" s="9" t="s">
        <v>1211</v>
      </c>
      <c r="C986" s="10"/>
      <c r="D986" s="11">
        <v>41262.0</v>
      </c>
      <c r="E986" s="9" t="s">
        <v>982</v>
      </c>
      <c r="F986" s="12">
        <v>14.99</v>
      </c>
      <c r="G986" s="12">
        <f t="shared" si="58"/>
        <v>17.2347525</v>
      </c>
      <c r="H986" s="8" t="s">
        <v>1212</v>
      </c>
    </row>
    <row r="987" ht="11.25" customHeight="1">
      <c r="A987" s="13">
        <v>929.0</v>
      </c>
      <c r="B987" s="14" t="s">
        <v>1213</v>
      </c>
      <c r="C987" s="15"/>
      <c r="D987" s="11">
        <v>41262.0</v>
      </c>
      <c r="E987" s="9" t="s">
        <v>982</v>
      </c>
      <c r="F987" s="12">
        <v>14.83</v>
      </c>
      <c r="G987" s="12">
        <f t="shared" si="58"/>
        <v>17.0507925</v>
      </c>
      <c r="H987" s="8"/>
    </row>
    <row r="988" ht="11.25" customHeight="1">
      <c r="A988" s="13">
        <v>930.0</v>
      </c>
      <c r="B988" s="14" t="s">
        <v>1214</v>
      </c>
      <c r="C988" s="15"/>
      <c r="D988" s="11">
        <v>41262.0</v>
      </c>
      <c r="E988" s="9" t="s">
        <v>982</v>
      </c>
      <c r="F988" s="12">
        <v>17.98</v>
      </c>
      <c r="G988" s="12">
        <f t="shared" si="58"/>
        <v>20.672505</v>
      </c>
      <c r="H988" s="8"/>
    </row>
    <row r="989" ht="11.25" customHeight="1">
      <c r="A989" s="13">
        <v>931.0</v>
      </c>
      <c r="B989" s="14" t="s">
        <v>1215</v>
      </c>
      <c r="C989" s="15"/>
      <c r="D989" s="11">
        <v>41262.0</v>
      </c>
      <c r="E989" s="9" t="s">
        <v>982</v>
      </c>
      <c r="F989" s="12">
        <v>19.16</v>
      </c>
      <c r="G989" s="12">
        <f t="shared" si="58"/>
        <v>22.02921</v>
      </c>
      <c r="H989" s="8"/>
    </row>
    <row r="990" ht="11.25" customHeight="1">
      <c r="A990" s="20">
        <v>932.0</v>
      </c>
      <c r="B990" s="21" t="s">
        <v>1216</v>
      </c>
      <c r="C990" s="22"/>
      <c r="D990" s="11">
        <v>41298.0</v>
      </c>
      <c r="E990" s="9" t="s">
        <v>88</v>
      </c>
      <c r="F990" s="12">
        <v>21.99</v>
      </c>
      <c r="G990" s="12">
        <f t="shared" si="58"/>
        <v>25.2830025</v>
      </c>
      <c r="H990" s="8"/>
    </row>
    <row r="991" ht="11.25" customHeight="1">
      <c r="A991" s="8">
        <v>933.0</v>
      </c>
      <c r="B991" s="9" t="s">
        <v>1217</v>
      </c>
      <c r="C991" s="10"/>
      <c r="D991" s="11">
        <v>41332.0</v>
      </c>
      <c r="E991" s="9" t="s">
        <v>88</v>
      </c>
      <c r="F991" s="12">
        <v>19.49</v>
      </c>
      <c r="G991" s="12">
        <f t="shared" si="58"/>
        <v>22.4086275</v>
      </c>
      <c r="H991" s="8"/>
    </row>
    <row r="992" ht="11.25" customHeight="1">
      <c r="A992" s="8">
        <v>934.0</v>
      </c>
      <c r="B992" s="9" t="s">
        <v>1218</v>
      </c>
      <c r="C992" s="10"/>
      <c r="D992" s="11">
        <v>41332.0</v>
      </c>
      <c r="E992" s="9" t="s">
        <v>88</v>
      </c>
      <c r="F992" s="12">
        <v>17.19</v>
      </c>
      <c r="G992" s="12">
        <f t="shared" si="58"/>
        <v>19.7642025</v>
      </c>
      <c r="H992" s="8"/>
    </row>
    <row r="993" ht="11.25" customHeight="1">
      <c r="A993" s="8">
        <v>935.0</v>
      </c>
      <c r="B993" s="9" t="s">
        <v>1219</v>
      </c>
      <c r="C993" s="10"/>
      <c r="D993" s="11">
        <v>41332.0</v>
      </c>
      <c r="E993" s="9" t="s">
        <v>88</v>
      </c>
      <c r="F993" s="12">
        <v>18.99</v>
      </c>
      <c r="G993" s="12">
        <f t="shared" si="58"/>
        <v>21.8337525</v>
      </c>
      <c r="H993" s="8"/>
    </row>
    <row r="994" ht="11.25" customHeight="1">
      <c r="A994" s="8">
        <v>936.0</v>
      </c>
      <c r="B994" s="9" t="s">
        <v>1220</v>
      </c>
      <c r="C994" s="10"/>
      <c r="D994" s="11">
        <v>41361.0</v>
      </c>
      <c r="E994" s="9" t="s">
        <v>88</v>
      </c>
      <c r="F994" s="12">
        <v>18.29</v>
      </c>
      <c r="G994" s="12">
        <f t="shared" si="58"/>
        <v>21.0289275</v>
      </c>
      <c r="H994" s="8"/>
    </row>
    <row r="995" ht="11.25" customHeight="1">
      <c r="A995" s="13">
        <v>937.0</v>
      </c>
      <c r="B995" s="14" t="s">
        <v>1221</v>
      </c>
      <c r="C995" s="15"/>
      <c r="D995" s="11">
        <v>41361.0</v>
      </c>
      <c r="E995" s="9" t="s">
        <v>88</v>
      </c>
      <c r="F995" s="12">
        <v>17.49</v>
      </c>
      <c r="G995" s="12">
        <f t="shared" si="58"/>
        <v>20.1091275</v>
      </c>
      <c r="H995" s="8"/>
    </row>
    <row r="996" ht="11.25" customHeight="1">
      <c r="A996" s="8">
        <v>938.0</v>
      </c>
      <c r="B996" s="9" t="s">
        <v>1222</v>
      </c>
      <c r="C996" s="10"/>
      <c r="D996" s="11">
        <v>41388.0</v>
      </c>
      <c r="E996" s="9" t="s">
        <v>88</v>
      </c>
      <c r="F996" s="12">
        <v>21.99</v>
      </c>
      <c r="G996" s="12">
        <f t="shared" si="58"/>
        <v>25.2830025</v>
      </c>
      <c r="H996" s="8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 ht="11.25" customHeight="1">
      <c r="A997" s="8">
        <v>939.0</v>
      </c>
      <c r="B997" s="9" t="s">
        <v>1223</v>
      </c>
      <c r="C997" s="10"/>
      <c r="D997" s="11">
        <v>41406.0</v>
      </c>
      <c r="E997" s="9" t="s">
        <v>88</v>
      </c>
      <c r="F997" s="12">
        <v>21.99</v>
      </c>
      <c r="G997" s="12">
        <f t="shared" si="58"/>
        <v>25.2830025</v>
      </c>
      <c r="H997" s="8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 ht="11.25" customHeight="1">
      <c r="A998" s="8">
        <v>940.0</v>
      </c>
      <c r="B998" s="9" t="s">
        <v>1224</v>
      </c>
      <c r="C998" s="10"/>
      <c r="D998" s="11">
        <v>41406.0</v>
      </c>
      <c r="E998" s="9" t="s">
        <v>88</v>
      </c>
      <c r="F998" s="12">
        <v>21.99</v>
      </c>
      <c r="G998" s="12">
        <f t="shared" si="58"/>
        <v>25.2830025</v>
      </c>
      <c r="H998" s="8" t="s">
        <v>1225</v>
      </c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 ht="11.25" customHeight="1">
      <c r="A999" s="8">
        <v>941.0</v>
      </c>
      <c r="B999" s="9" t="s">
        <v>1226</v>
      </c>
      <c r="C999" s="10"/>
      <c r="D999" s="11">
        <v>41462.0</v>
      </c>
      <c r="E999" s="9" t="s">
        <v>869</v>
      </c>
      <c r="F999" s="12">
        <v>10.0</v>
      </c>
      <c r="G999" s="12">
        <f t="shared" si="58"/>
        <v>11.4975</v>
      </c>
      <c r="H999" s="8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 ht="11.25" customHeight="1">
      <c r="A1000" s="8">
        <v>942.0</v>
      </c>
      <c r="B1000" s="9" t="s">
        <v>1227</v>
      </c>
      <c r="C1000" s="10"/>
      <c r="D1000" s="11">
        <v>41462.0</v>
      </c>
      <c r="E1000" s="9" t="s">
        <v>869</v>
      </c>
      <c r="F1000" s="12">
        <v>10.0</v>
      </c>
      <c r="G1000" s="12">
        <f t="shared" si="58"/>
        <v>11.4975</v>
      </c>
      <c r="H1000" s="8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  <row r="1001" ht="11.25" customHeight="1">
      <c r="A1001" s="8">
        <v>943.0</v>
      </c>
      <c r="B1001" s="9" t="s">
        <v>1228</v>
      </c>
      <c r="C1001" s="10"/>
      <c r="D1001" s="11">
        <v>41462.0</v>
      </c>
      <c r="E1001" s="9" t="s">
        <v>869</v>
      </c>
      <c r="F1001" s="12">
        <v>10.0</v>
      </c>
      <c r="G1001" s="12">
        <f t="shared" si="58"/>
        <v>11.4975</v>
      </c>
      <c r="H1001" s="8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44"/>
      <c r="Y1001" s="44"/>
      <c r="Z1001" s="44"/>
    </row>
    <row r="1002" ht="11.25" customHeight="1">
      <c r="A1002" s="8">
        <v>944.0</v>
      </c>
      <c r="B1002" s="9" t="s">
        <v>1229</v>
      </c>
      <c r="C1002" s="10"/>
      <c r="D1002" s="11">
        <v>41462.0</v>
      </c>
      <c r="E1002" s="9" t="s">
        <v>869</v>
      </c>
      <c r="F1002" s="12">
        <v>10.0</v>
      </c>
      <c r="G1002" s="12">
        <f t="shared" si="58"/>
        <v>11.4975</v>
      </c>
      <c r="H1002" s="8"/>
      <c r="I1002" s="44"/>
      <c r="J1002" s="44"/>
      <c r="K1002" s="44"/>
      <c r="L1002" s="44"/>
      <c r="M1002" s="44"/>
      <c r="N1002" s="44"/>
      <c r="O1002" s="44"/>
      <c r="P1002" s="44"/>
      <c r="Q1002" s="44"/>
      <c r="R1002" s="44"/>
      <c r="S1002" s="44"/>
      <c r="T1002" s="44"/>
      <c r="U1002" s="44"/>
      <c r="V1002" s="44"/>
      <c r="W1002" s="44"/>
      <c r="X1002" s="44"/>
      <c r="Y1002" s="44"/>
      <c r="Z1002" s="44"/>
    </row>
    <row r="1003" ht="11.25" customHeight="1">
      <c r="A1003" s="8">
        <v>945.0</v>
      </c>
      <c r="B1003" s="9" t="s">
        <v>1230</v>
      </c>
      <c r="C1003" s="10"/>
      <c r="D1003" s="11">
        <v>41462.0</v>
      </c>
      <c r="E1003" s="9" t="s">
        <v>869</v>
      </c>
      <c r="F1003" s="12">
        <v>10.0</v>
      </c>
      <c r="G1003" s="12">
        <f t="shared" si="58"/>
        <v>11.4975</v>
      </c>
      <c r="H1003" s="8"/>
      <c r="I1003" s="44"/>
      <c r="J1003" s="44"/>
      <c r="K1003" s="44"/>
      <c r="L1003" s="44"/>
      <c r="M1003" s="44"/>
      <c r="N1003" s="44"/>
      <c r="O1003" s="44"/>
      <c r="P1003" s="44"/>
      <c r="Q1003" s="44"/>
      <c r="R1003" s="44"/>
      <c r="S1003" s="44"/>
      <c r="T1003" s="44"/>
      <c r="U1003" s="44"/>
      <c r="V1003" s="44"/>
      <c r="W1003" s="44"/>
      <c r="X1003" s="44"/>
      <c r="Y1003" s="44"/>
      <c r="Z1003" s="44"/>
    </row>
    <row r="1004" ht="11.25" customHeight="1">
      <c r="A1004" s="8">
        <v>946.0</v>
      </c>
      <c r="B1004" s="9" t="s">
        <v>1231</v>
      </c>
      <c r="C1004" s="10"/>
      <c r="D1004" s="11">
        <v>41462.0</v>
      </c>
      <c r="E1004" s="9" t="s">
        <v>869</v>
      </c>
      <c r="F1004" s="12">
        <v>10.0</v>
      </c>
      <c r="G1004" s="12">
        <f t="shared" si="58"/>
        <v>11.4975</v>
      </c>
      <c r="H1004" s="8"/>
    </row>
    <row r="1005" ht="11.25" customHeight="1">
      <c r="A1005" s="8">
        <v>947.0</v>
      </c>
      <c r="B1005" s="9" t="s">
        <v>1232</v>
      </c>
      <c r="C1005" s="10"/>
      <c r="D1005" s="11">
        <v>41463.0</v>
      </c>
      <c r="E1005" s="9" t="s">
        <v>869</v>
      </c>
      <c r="F1005" s="12">
        <v>10.0</v>
      </c>
      <c r="G1005" s="12">
        <f t="shared" si="58"/>
        <v>11.4975</v>
      </c>
      <c r="H1005" s="8"/>
    </row>
    <row r="1006" ht="11.25" customHeight="1">
      <c r="A1006" s="8">
        <v>948.0</v>
      </c>
      <c r="B1006" s="9" t="s">
        <v>1233</v>
      </c>
      <c r="C1006" s="10"/>
      <c r="D1006" s="11">
        <v>41463.0</v>
      </c>
      <c r="E1006" s="9" t="s">
        <v>869</v>
      </c>
      <c r="F1006" s="12">
        <v>10.0</v>
      </c>
      <c r="G1006" s="12">
        <f t="shared" si="58"/>
        <v>11.4975</v>
      </c>
      <c r="H1006" s="8"/>
    </row>
    <row r="1007" ht="11.25" customHeight="1">
      <c r="A1007" s="20">
        <v>949.0</v>
      </c>
      <c r="B1007" s="21" t="s">
        <v>1234</v>
      </c>
      <c r="C1007" s="22"/>
      <c r="D1007" s="11">
        <v>41487.0</v>
      </c>
      <c r="E1007" s="9" t="s">
        <v>1235</v>
      </c>
      <c r="F1007" s="12">
        <v>6.66</v>
      </c>
      <c r="G1007" s="12">
        <f t="shared" si="58"/>
        <v>7.657335</v>
      </c>
      <c r="H1007" s="8" t="s">
        <v>1154</v>
      </c>
    </row>
    <row r="1008" ht="11.25" customHeight="1">
      <c r="A1008" s="20">
        <v>950.0</v>
      </c>
      <c r="B1008" s="21" t="s">
        <v>1236</v>
      </c>
      <c r="C1008" s="22"/>
      <c r="D1008" s="11">
        <v>41487.0</v>
      </c>
      <c r="E1008" s="9" t="s">
        <v>1235</v>
      </c>
      <c r="F1008" s="12">
        <v>6.66</v>
      </c>
      <c r="G1008" s="12">
        <f t="shared" si="58"/>
        <v>7.657335</v>
      </c>
      <c r="H1008" s="8" t="s">
        <v>1154</v>
      </c>
    </row>
    <row r="1009" ht="11.25" customHeight="1">
      <c r="A1009" s="8">
        <v>951.0</v>
      </c>
      <c r="B1009" s="9" t="s">
        <v>1237</v>
      </c>
      <c r="C1009" s="10"/>
      <c r="D1009" s="11">
        <v>41487.0</v>
      </c>
      <c r="E1009" s="9" t="s">
        <v>1235</v>
      </c>
      <c r="F1009" s="12">
        <v>6.66</v>
      </c>
      <c r="G1009" s="12">
        <f t="shared" si="58"/>
        <v>7.657335</v>
      </c>
      <c r="H1009" s="8" t="s">
        <v>1154</v>
      </c>
    </row>
    <row r="1010" ht="11.25" customHeight="1">
      <c r="A1010" s="20">
        <v>952.0</v>
      </c>
      <c r="B1010" s="21" t="s">
        <v>1238</v>
      </c>
      <c r="C1010" s="22"/>
      <c r="D1010" s="11">
        <v>41487.0</v>
      </c>
      <c r="E1010" s="9" t="s">
        <v>1235</v>
      </c>
      <c r="F1010" s="12">
        <v>6.66</v>
      </c>
      <c r="G1010" s="12">
        <f t="shared" si="58"/>
        <v>7.657335</v>
      </c>
      <c r="H1010" s="8" t="s">
        <v>1154</v>
      </c>
    </row>
    <row r="1011" ht="11.25" customHeight="1">
      <c r="A1011" s="20">
        <v>953.0</v>
      </c>
      <c r="B1011" s="21" t="s">
        <v>1239</v>
      </c>
      <c r="C1011" s="22"/>
      <c r="D1011" s="11">
        <v>41487.0</v>
      </c>
      <c r="E1011" s="9" t="s">
        <v>1235</v>
      </c>
      <c r="F1011" s="12">
        <v>6.66</v>
      </c>
      <c r="G1011" s="12">
        <f t="shared" si="58"/>
        <v>7.657335</v>
      </c>
      <c r="H1011" s="8" t="s">
        <v>1154</v>
      </c>
    </row>
    <row r="1012" ht="11.25" customHeight="1">
      <c r="A1012" s="13">
        <v>954.0</v>
      </c>
      <c r="B1012" s="14" t="s">
        <v>1240</v>
      </c>
      <c r="C1012" s="15"/>
      <c r="D1012" s="11">
        <v>41487.0</v>
      </c>
      <c r="E1012" s="9" t="s">
        <v>1235</v>
      </c>
      <c r="F1012" s="12">
        <v>6.66</v>
      </c>
      <c r="G1012" s="12">
        <f t="shared" si="58"/>
        <v>7.657335</v>
      </c>
      <c r="H1012" s="8" t="s">
        <v>1154</v>
      </c>
    </row>
    <row r="1013" ht="11.25" customHeight="1">
      <c r="A1013" s="8">
        <v>955.0</v>
      </c>
      <c r="B1013" s="9" t="s">
        <v>1241</v>
      </c>
      <c r="C1013" s="10"/>
      <c r="D1013" s="11">
        <v>41487.0</v>
      </c>
      <c r="E1013" s="9" t="s">
        <v>1235</v>
      </c>
      <c r="F1013" s="12">
        <v>10.46</v>
      </c>
      <c r="G1013" s="12">
        <f t="shared" si="58"/>
        <v>12.026385</v>
      </c>
      <c r="H1013" s="8" t="s">
        <v>1154</v>
      </c>
    </row>
    <row r="1014" ht="11.25" customHeight="1">
      <c r="A1014" s="8">
        <v>956.0</v>
      </c>
      <c r="B1014" s="9" t="s">
        <v>1242</v>
      </c>
      <c r="C1014" s="10"/>
      <c r="D1014" s="11">
        <v>41487.0</v>
      </c>
      <c r="E1014" s="9" t="s">
        <v>1235</v>
      </c>
      <c r="F1014" s="12">
        <v>10.46</v>
      </c>
      <c r="G1014" s="12">
        <f t="shared" si="58"/>
        <v>12.026385</v>
      </c>
      <c r="H1014" s="8" t="s">
        <v>1154</v>
      </c>
    </row>
    <row r="1015" ht="11.25" customHeight="1">
      <c r="A1015" s="8">
        <v>957.0</v>
      </c>
      <c r="B1015" s="9" t="s">
        <v>1243</v>
      </c>
      <c r="C1015" s="10"/>
      <c r="D1015" s="11">
        <v>41487.0</v>
      </c>
      <c r="E1015" s="9" t="s">
        <v>1235</v>
      </c>
      <c r="F1015" s="12">
        <v>9.06</v>
      </c>
      <c r="G1015" s="12">
        <f t="shared" si="58"/>
        <v>10.416735</v>
      </c>
      <c r="H1015" s="8" t="s">
        <v>1154</v>
      </c>
    </row>
    <row r="1016" ht="11.25" customHeight="1">
      <c r="A1016" s="8">
        <v>958.0</v>
      </c>
      <c r="B1016" s="9" t="s">
        <v>1244</v>
      </c>
      <c r="C1016" s="10"/>
      <c r="D1016" s="11">
        <v>41487.0</v>
      </c>
      <c r="E1016" s="9" t="s">
        <v>1235</v>
      </c>
      <c r="F1016" s="12">
        <v>3.32</v>
      </c>
      <c r="G1016" s="12">
        <f t="shared" si="58"/>
        <v>3.81717</v>
      </c>
      <c r="H1016" s="8" t="s">
        <v>1154</v>
      </c>
    </row>
    <row r="1017" ht="11.25" customHeight="1">
      <c r="A1017" s="20">
        <v>959.0</v>
      </c>
      <c r="B1017" s="21" t="s">
        <v>1245</v>
      </c>
      <c r="C1017" s="22"/>
      <c r="D1017" s="11">
        <v>41487.0</v>
      </c>
      <c r="E1017" s="9" t="s">
        <v>1235</v>
      </c>
      <c r="F1017" s="12">
        <v>3.33</v>
      </c>
      <c r="G1017" s="12">
        <f t="shared" si="58"/>
        <v>3.8286675</v>
      </c>
      <c r="H1017" s="8" t="s">
        <v>1154</v>
      </c>
    </row>
    <row r="1018" ht="11.25" customHeight="1">
      <c r="A1018" s="20">
        <v>960.0</v>
      </c>
      <c r="B1018" s="21" t="s">
        <v>1246</v>
      </c>
      <c r="C1018" s="22"/>
      <c r="D1018" s="11">
        <v>41487.0</v>
      </c>
      <c r="E1018" s="9" t="s">
        <v>1235</v>
      </c>
      <c r="F1018" s="12">
        <v>3.33</v>
      </c>
      <c r="G1018" s="12">
        <f t="shared" si="58"/>
        <v>3.8286675</v>
      </c>
      <c r="H1018" s="8" t="s">
        <v>1154</v>
      </c>
    </row>
    <row r="1019" ht="11.25" customHeight="1">
      <c r="A1019" s="13">
        <v>961.0</v>
      </c>
      <c r="B1019" s="14" t="s">
        <v>1247</v>
      </c>
      <c r="C1019" s="15"/>
      <c r="D1019" s="11">
        <v>41487.0</v>
      </c>
      <c r="E1019" s="9" t="s">
        <v>1235</v>
      </c>
      <c r="F1019" s="12">
        <v>4.0</v>
      </c>
      <c r="G1019" s="12">
        <f t="shared" si="58"/>
        <v>4.599</v>
      </c>
      <c r="H1019" s="8" t="s">
        <v>1154</v>
      </c>
    </row>
    <row r="1020" ht="11.25" customHeight="1">
      <c r="A1020" s="13">
        <v>962.0</v>
      </c>
      <c r="B1020" s="14" t="s">
        <v>1248</v>
      </c>
      <c r="C1020" s="15"/>
      <c r="D1020" s="11">
        <v>41487.0</v>
      </c>
      <c r="E1020" s="9" t="s">
        <v>1235</v>
      </c>
      <c r="F1020" s="12">
        <v>7.99</v>
      </c>
      <c r="G1020" s="12">
        <f t="shared" si="58"/>
        <v>9.1865025</v>
      </c>
      <c r="H1020" s="8" t="s">
        <v>1154</v>
      </c>
    </row>
    <row r="1021" ht="11.25" customHeight="1">
      <c r="A1021" s="8">
        <v>963.0</v>
      </c>
      <c r="B1021" s="9" t="s">
        <v>1249</v>
      </c>
      <c r="C1021" s="10"/>
      <c r="D1021" s="11">
        <v>41487.0</v>
      </c>
      <c r="E1021" s="9" t="s">
        <v>1235</v>
      </c>
      <c r="F1021" s="12">
        <v>7.99</v>
      </c>
      <c r="G1021" s="12">
        <f t="shared" si="58"/>
        <v>9.1865025</v>
      </c>
      <c r="H1021" s="8" t="s">
        <v>1154</v>
      </c>
    </row>
    <row r="1022" ht="11.25" customHeight="1">
      <c r="A1022" s="8">
        <v>964.0</v>
      </c>
      <c r="B1022" s="9" t="s">
        <v>1250</v>
      </c>
      <c r="C1022" s="10"/>
      <c r="D1022" s="11">
        <v>41487.0</v>
      </c>
      <c r="E1022" s="9" t="s">
        <v>1235</v>
      </c>
      <c r="F1022" s="12">
        <v>4.66</v>
      </c>
      <c r="G1022" s="12">
        <f t="shared" si="58"/>
        <v>5.357835</v>
      </c>
      <c r="H1022" s="8" t="s">
        <v>1154</v>
      </c>
    </row>
    <row r="1023" ht="11.25" customHeight="1">
      <c r="A1023" s="8">
        <v>965.0</v>
      </c>
      <c r="B1023" s="9" t="s">
        <v>1251</v>
      </c>
      <c r="C1023" s="10"/>
      <c r="D1023" s="11">
        <v>41487.0</v>
      </c>
      <c r="E1023" s="9" t="s">
        <v>1235</v>
      </c>
      <c r="F1023" s="12">
        <v>4.66</v>
      </c>
      <c r="G1023" s="12">
        <f t="shared" si="58"/>
        <v>5.357835</v>
      </c>
      <c r="H1023" s="8" t="s">
        <v>1154</v>
      </c>
    </row>
    <row r="1024" ht="11.25" customHeight="1">
      <c r="A1024" s="8">
        <v>966.0</v>
      </c>
      <c r="B1024" s="9" t="s">
        <v>1252</v>
      </c>
      <c r="C1024" s="10"/>
      <c r="D1024" s="11">
        <v>41487.0</v>
      </c>
      <c r="E1024" s="9" t="s">
        <v>1235</v>
      </c>
      <c r="F1024" s="12">
        <v>4.66</v>
      </c>
      <c r="G1024" s="12">
        <f t="shared" si="58"/>
        <v>5.357835</v>
      </c>
      <c r="H1024" s="8" t="s">
        <v>1154</v>
      </c>
    </row>
    <row r="1025" ht="11.25" customHeight="1">
      <c r="A1025" s="8">
        <v>967.0</v>
      </c>
      <c r="B1025" s="9" t="s">
        <v>1253</v>
      </c>
      <c r="C1025" s="10"/>
      <c r="D1025" s="11">
        <v>41496.0</v>
      </c>
      <c r="E1025" s="9" t="s">
        <v>631</v>
      </c>
      <c r="F1025" s="12">
        <v>18.99</v>
      </c>
      <c r="G1025" s="12">
        <f t="shared" si="58"/>
        <v>21.8337525</v>
      </c>
      <c r="H1025" s="8"/>
    </row>
    <row r="1026" ht="11.25" customHeight="1">
      <c r="A1026" s="8">
        <v>968.0</v>
      </c>
      <c r="B1026" s="9" t="s">
        <v>1254</v>
      </c>
      <c r="C1026" s="10"/>
      <c r="D1026" s="11">
        <v>41496.0</v>
      </c>
      <c r="E1026" s="9" t="s">
        <v>631</v>
      </c>
      <c r="F1026" s="12">
        <v>19.99</v>
      </c>
      <c r="G1026" s="12">
        <f t="shared" si="58"/>
        <v>22.9835025</v>
      </c>
      <c r="H1026" s="8"/>
    </row>
    <row r="1027" ht="11.25" customHeight="1">
      <c r="A1027" s="8">
        <v>969.0</v>
      </c>
      <c r="B1027" s="9" t="s">
        <v>1255</v>
      </c>
      <c r="C1027" s="10"/>
      <c r="D1027" s="11">
        <v>41513.0</v>
      </c>
      <c r="E1027" s="9" t="s">
        <v>593</v>
      </c>
      <c r="F1027" s="12">
        <v>14.97</v>
      </c>
      <c r="G1027" s="12">
        <f t="shared" si="58"/>
        <v>17.2117575</v>
      </c>
      <c r="H1027" s="8"/>
    </row>
    <row r="1028" ht="11.25" customHeight="1">
      <c r="A1028" s="8">
        <v>970.0</v>
      </c>
      <c r="B1028" s="9" t="s">
        <v>1256</v>
      </c>
      <c r="C1028" s="10"/>
      <c r="D1028" s="11">
        <v>41513.0</v>
      </c>
      <c r="E1028" s="9" t="s">
        <v>593</v>
      </c>
      <c r="F1028" s="12">
        <v>17.97</v>
      </c>
      <c r="G1028" s="12">
        <f t="shared" si="58"/>
        <v>20.6610075</v>
      </c>
      <c r="H1028" s="8"/>
    </row>
    <row r="1029" ht="11.25" customHeight="1">
      <c r="A1029" s="20">
        <v>971.0</v>
      </c>
      <c r="B1029" s="21" t="s">
        <v>1257</v>
      </c>
      <c r="C1029" s="22"/>
      <c r="D1029" s="11">
        <v>41513.0</v>
      </c>
      <c r="E1029" s="9" t="s">
        <v>593</v>
      </c>
      <c r="F1029" s="12">
        <v>13.97</v>
      </c>
      <c r="G1029" s="12">
        <f t="shared" si="58"/>
        <v>16.0620075</v>
      </c>
      <c r="H1029" s="8"/>
    </row>
    <row r="1030" ht="11.25" customHeight="1">
      <c r="A1030" s="8">
        <v>972.0</v>
      </c>
      <c r="B1030" s="9" t="s">
        <v>1258</v>
      </c>
      <c r="C1030" s="10"/>
      <c r="D1030" s="11">
        <v>41513.0</v>
      </c>
      <c r="E1030" s="9" t="s">
        <v>593</v>
      </c>
      <c r="F1030" s="12">
        <v>5.0</v>
      </c>
      <c r="G1030" s="12">
        <f t="shared" si="58"/>
        <v>5.74875</v>
      </c>
      <c r="H1030" s="8"/>
    </row>
    <row r="1031" ht="11.25" customHeight="1">
      <c r="A1031" s="8">
        <v>973.0</v>
      </c>
      <c r="B1031" s="9" t="s">
        <v>1259</v>
      </c>
      <c r="C1031" s="10"/>
      <c r="D1031" s="11">
        <v>41513.0</v>
      </c>
      <c r="E1031" s="9" t="s">
        <v>593</v>
      </c>
      <c r="F1031" s="12">
        <v>14.83</v>
      </c>
      <c r="G1031" s="12">
        <f t="shared" si="58"/>
        <v>17.0507925</v>
      </c>
      <c r="H1031" s="8"/>
    </row>
    <row r="1032" ht="11.25" customHeight="1">
      <c r="A1032" s="20">
        <v>974.0</v>
      </c>
      <c r="B1032" s="21" t="s">
        <v>1260</v>
      </c>
      <c r="C1032" s="22"/>
      <c r="D1032" s="11">
        <v>41515.0</v>
      </c>
      <c r="E1032" s="9" t="s">
        <v>9</v>
      </c>
      <c r="F1032" s="12">
        <v>6.0</v>
      </c>
      <c r="G1032" s="12">
        <f t="shared" si="58"/>
        <v>6.8985</v>
      </c>
      <c r="H1032" s="8"/>
    </row>
    <row r="1033" ht="11.25" customHeight="1">
      <c r="A1033" s="13">
        <v>975.0</v>
      </c>
      <c r="B1033" s="14" t="s">
        <v>1261</v>
      </c>
      <c r="C1033" s="15"/>
      <c r="D1033" s="11">
        <v>41515.0</v>
      </c>
      <c r="E1033" s="9" t="s">
        <v>9</v>
      </c>
      <c r="F1033" s="12">
        <v>6.0</v>
      </c>
      <c r="G1033" s="12">
        <f t="shared" si="58"/>
        <v>6.8985</v>
      </c>
      <c r="H1033" s="8"/>
    </row>
    <row r="1034" ht="11.25" customHeight="1">
      <c r="A1034" s="8">
        <v>976.0</v>
      </c>
      <c r="B1034" s="9" t="s">
        <v>1262</v>
      </c>
      <c r="C1034" s="10"/>
      <c r="D1034" s="11">
        <v>41515.0</v>
      </c>
      <c r="E1034" s="9" t="s">
        <v>9</v>
      </c>
      <c r="F1034" s="12">
        <v>6.0</v>
      </c>
      <c r="G1034" s="12">
        <f t="shared" si="58"/>
        <v>6.8985</v>
      </c>
      <c r="H1034" s="8"/>
    </row>
    <row r="1035" ht="11.25" customHeight="1">
      <c r="A1035" s="8">
        <v>977.0</v>
      </c>
      <c r="B1035" s="9" t="s">
        <v>1263</v>
      </c>
      <c r="C1035" s="10"/>
      <c r="D1035" s="11">
        <v>41515.0</v>
      </c>
      <c r="E1035" s="9" t="s">
        <v>9</v>
      </c>
      <c r="F1035" s="12">
        <v>12.99</v>
      </c>
      <c r="G1035" s="12">
        <f t="shared" si="58"/>
        <v>14.9352525</v>
      </c>
      <c r="H1035" s="8"/>
    </row>
    <row r="1036" ht="11.25" customHeight="1">
      <c r="A1036" s="8">
        <v>978.0</v>
      </c>
      <c r="B1036" s="9" t="s">
        <v>1264</v>
      </c>
      <c r="C1036" s="10"/>
      <c r="D1036" s="11">
        <v>41519.0</v>
      </c>
      <c r="E1036" s="9" t="s">
        <v>982</v>
      </c>
      <c r="F1036" s="12">
        <v>9.97</v>
      </c>
      <c r="G1036" s="12">
        <f t="shared" si="58"/>
        <v>11.4630075</v>
      </c>
      <c r="H1036" s="8" t="s">
        <v>1265</v>
      </c>
    </row>
    <row r="1037" ht="11.25" customHeight="1">
      <c r="A1037" s="8">
        <v>979.0</v>
      </c>
      <c r="B1037" s="9" t="s">
        <v>1266</v>
      </c>
      <c r="C1037" s="10"/>
      <c r="D1037" s="11">
        <v>41519.0</v>
      </c>
      <c r="E1037" s="9" t="s">
        <v>982</v>
      </c>
      <c r="F1037" s="12">
        <v>11.99</v>
      </c>
      <c r="G1037" s="12">
        <f t="shared" si="58"/>
        <v>13.7855025</v>
      </c>
      <c r="H1037" s="8" t="s">
        <v>1265</v>
      </c>
    </row>
    <row r="1038" ht="11.25" customHeight="1">
      <c r="A1038" s="8">
        <v>980.0</v>
      </c>
      <c r="B1038" s="9" t="s">
        <v>1267</v>
      </c>
      <c r="C1038" s="10"/>
      <c r="D1038" s="11">
        <v>41519.0</v>
      </c>
      <c r="E1038" s="9" t="s">
        <v>982</v>
      </c>
      <c r="F1038" s="12">
        <v>9.0</v>
      </c>
      <c r="G1038" s="12">
        <f t="shared" si="58"/>
        <v>10.34775</v>
      </c>
      <c r="H1038" s="8" t="s">
        <v>1265</v>
      </c>
    </row>
    <row r="1039" ht="11.25" customHeight="1">
      <c r="A1039" s="13">
        <v>981.0</v>
      </c>
      <c r="B1039" s="14" t="s">
        <v>1268</v>
      </c>
      <c r="C1039" s="15"/>
      <c r="D1039" s="11">
        <v>41519.0</v>
      </c>
      <c r="E1039" s="9" t="s">
        <v>982</v>
      </c>
      <c r="F1039" s="12">
        <v>17.99</v>
      </c>
      <c r="G1039" s="12">
        <f t="shared" si="58"/>
        <v>20.6840025</v>
      </c>
      <c r="H1039" s="8" t="s">
        <v>1265</v>
      </c>
    </row>
    <row r="1040" ht="11.25" customHeight="1">
      <c r="A1040" s="8">
        <v>982.0</v>
      </c>
      <c r="B1040" s="9" t="s">
        <v>1269</v>
      </c>
      <c r="C1040" s="10"/>
      <c r="D1040" s="11">
        <v>41527.0</v>
      </c>
      <c r="E1040" s="9" t="s">
        <v>88</v>
      </c>
      <c r="F1040" s="12">
        <v>17.79</v>
      </c>
      <c r="G1040" s="12">
        <f t="shared" si="58"/>
        <v>20.4540525</v>
      </c>
      <c r="H1040" s="8"/>
    </row>
    <row r="1041" ht="11.25" customHeight="1">
      <c r="A1041" s="8">
        <v>983.0</v>
      </c>
      <c r="B1041" s="9" t="s">
        <v>1270</v>
      </c>
      <c r="C1041" s="10"/>
      <c r="D1041" s="11">
        <v>41532.0</v>
      </c>
      <c r="E1041" s="9" t="s">
        <v>88</v>
      </c>
      <c r="F1041" s="12">
        <v>19.99</v>
      </c>
      <c r="G1041" s="12">
        <f t="shared" si="58"/>
        <v>22.9835025</v>
      </c>
      <c r="H1041" s="8"/>
    </row>
    <row r="1042" ht="12.0" customHeight="1">
      <c r="A1042" s="17" t="s">
        <v>1271</v>
      </c>
      <c r="B1042" s="18" t="s">
        <v>1272</v>
      </c>
      <c r="C1042" s="19"/>
      <c r="D1042" s="11">
        <v>41585.0</v>
      </c>
      <c r="E1042" s="9" t="s">
        <v>982</v>
      </c>
      <c r="F1042" s="12">
        <v>36.99</v>
      </c>
      <c r="G1042" s="12">
        <f t="shared" si="58"/>
        <v>42.5292525</v>
      </c>
      <c r="H1042" s="11"/>
    </row>
    <row r="1043" ht="12.0" customHeight="1">
      <c r="A1043" s="8">
        <v>984.0</v>
      </c>
      <c r="B1043" s="9" t="s">
        <v>1273</v>
      </c>
      <c r="C1043" s="10"/>
      <c r="D1043" s="11"/>
      <c r="E1043" s="9"/>
      <c r="F1043" s="12"/>
      <c r="G1043" s="12"/>
      <c r="H1043" s="8"/>
    </row>
    <row r="1044" ht="12.0" customHeight="1">
      <c r="A1044" s="8">
        <v>985.0</v>
      </c>
      <c r="B1044" s="9" t="s">
        <v>1274</v>
      </c>
      <c r="C1044" s="10"/>
      <c r="D1044" s="11"/>
      <c r="E1044" s="9"/>
      <c r="F1044" s="12"/>
      <c r="G1044" s="12"/>
      <c r="H1044" s="8"/>
    </row>
    <row r="1045" ht="12.0" customHeight="1">
      <c r="A1045" s="8">
        <v>986.0</v>
      </c>
      <c r="B1045" s="9" t="s">
        <v>1275</v>
      </c>
      <c r="C1045" s="10"/>
      <c r="D1045" s="11"/>
      <c r="E1045" s="9"/>
      <c r="F1045" s="12"/>
      <c r="G1045" s="12"/>
      <c r="H1045" s="8"/>
    </row>
    <row r="1046" ht="12.0" customHeight="1">
      <c r="A1046" s="8">
        <v>987.0</v>
      </c>
      <c r="B1046" s="9" t="s">
        <v>1276</v>
      </c>
      <c r="C1046" s="10"/>
      <c r="D1046" s="11"/>
      <c r="E1046" s="9"/>
      <c r="F1046" s="12"/>
      <c r="G1046" s="12"/>
      <c r="H1046" s="8"/>
    </row>
    <row r="1047" ht="12.0" customHeight="1">
      <c r="A1047" s="8">
        <v>988.0</v>
      </c>
      <c r="B1047" s="9" t="s">
        <v>1277</v>
      </c>
      <c r="C1047" s="10"/>
      <c r="D1047" s="11"/>
      <c r="E1047" s="9"/>
      <c r="F1047" s="12"/>
      <c r="G1047" s="12"/>
      <c r="H1047" s="8"/>
    </row>
    <row r="1048" ht="12.0" customHeight="1">
      <c r="A1048" s="8">
        <v>989.0</v>
      </c>
      <c r="B1048" s="9" t="s">
        <v>1278</v>
      </c>
      <c r="C1048" s="10"/>
      <c r="D1048" s="11"/>
      <c r="E1048" s="9"/>
      <c r="F1048" s="12"/>
      <c r="G1048" s="12"/>
      <c r="H1048" s="8"/>
    </row>
    <row r="1049" ht="12.0" customHeight="1">
      <c r="A1049" s="8">
        <v>990.0</v>
      </c>
      <c r="B1049" s="9" t="s">
        <v>1279</v>
      </c>
      <c r="C1049" s="10"/>
      <c r="D1049" s="11"/>
      <c r="E1049" s="9"/>
      <c r="F1049" s="12"/>
      <c r="G1049" s="12"/>
      <c r="H1049" s="8"/>
    </row>
    <row r="1050" ht="12.0" customHeight="1">
      <c r="A1050" s="17" t="s">
        <v>1280</v>
      </c>
      <c r="B1050" s="18" t="s">
        <v>1281</v>
      </c>
      <c r="C1050" s="19"/>
      <c r="D1050" s="11">
        <v>41591.0</v>
      </c>
      <c r="E1050" s="9" t="s">
        <v>982</v>
      </c>
      <c r="F1050" s="12">
        <v>31.99</v>
      </c>
      <c r="G1050" s="12">
        <f>F1050*1.05*1.095</f>
        <v>36.7805025</v>
      </c>
      <c r="H1050" s="11"/>
    </row>
    <row r="1051" ht="12.0" customHeight="1">
      <c r="A1051" s="8">
        <v>991.0</v>
      </c>
      <c r="B1051" s="9" t="s">
        <v>1282</v>
      </c>
      <c r="C1051" s="10"/>
      <c r="D1051" s="11"/>
      <c r="E1051" s="9"/>
      <c r="F1051" s="12"/>
      <c r="G1051" s="12"/>
      <c r="H1051" s="8"/>
    </row>
    <row r="1052" ht="12.0" customHeight="1">
      <c r="A1052" s="8">
        <v>992.0</v>
      </c>
      <c r="B1052" s="9" t="s">
        <v>1283</v>
      </c>
      <c r="C1052" s="10"/>
      <c r="D1052" s="11"/>
      <c r="E1052" s="9"/>
      <c r="F1052" s="12"/>
      <c r="G1052" s="12"/>
      <c r="H1052" s="8"/>
    </row>
    <row r="1053" ht="12.0" customHeight="1">
      <c r="A1053" s="8">
        <v>993.0</v>
      </c>
      <c r="B1053" s="9" t="s">
        <v>1284</v>
      </c>
      <c r="C1053" s="10"/>
      <c r="D1053" s="11"/>
      <c r="E1053" s="9"/>
      <c r="F1053" s="12"/>
      <c r="G1053" s="12"/>
      <c r="H1053" s="8"/>
    </row>
    <row r="1054" ht="12.0" customHeight="1">
      <c r="A1054" s="8">
        <v>994.0</v>
      </c>
      <c r="B1054" s="9" t="s">
        <v>1285</v>
      </c>
      <c r="C1054" s="10"/>
      <c r="D1054" s="11"/>
      <c r="E1054" s="9"/>
      <c r="F1054" s="12"/>
      <c r="G1054" s="12"/>
      <c r="H1054" s="8"/>
    </row>
    <row r="1055" ht="12.0" customHeight="1">
      <c r="A1055" s="8">
        <v>995.0</v>
      </c>
      <c r="B1055" s="9" t="s">
        <v>1286</v>
      </c>
      <c r="C1055" s="10"/>
      <c r="D1055" s="11"/>
      <c r="E1055" s="9"/>
      <c r="F1055" s="12"/>
      <c r="G1055" s="12"/>
      <c r="H1055" s="8"/>
    </row>
    <row r="1056" ht="12.0" customHeight="1">
      <c r="A1056" s="8">
        <v>996.0</v>
      </c>
      <c r="B1056" s="9" t="s">
        <v>1287</v>
      </c>
      <c r="C1056" s="10"/>
      <c r="D1056" s="11">
        <v>41599.0</v>
      </c>
      <c r="E1056" s="9" t="s">
        <v>88</v>
      </c>
      <c r="F1056" s="12">
        <v>89.99</v>
      </c>
      <c r="G1056" s="12">
        <f t="shared" ref="G1056:G1063" si="59">F1056*1.05*1.095</f>
        <v>103.4660025</v>
      </c>
      <c r="H1056" s="8"/>
    </row>
    <row r="1057" ht="12.0" customHeight="1">
      <c r="A1057" s="8">
        <v>997.0</v>
      </c>
      <c r="B1057" s="9" t="s">
        <v>1288</v>
      </c>
      <c r="C1057" s="10"/>
      <c r="D1057" s="11">
        <v>41608.0</v>
      </c>
      <c r="E1057" s="9" t="s">
        <v>982</v>
      </c>
      <c r="F1057" s="12">
        <v>19.99</v>
      </c>
      <c r="G1057" s="12">
        <f t="shared" si="59"/>
        <v>22.9835025</v>
      </c>
      <c r="H1057" s="8"/>
    </row>
    <row r="1058" ht="12.0" customHeight="1">
      <c r="A1058" s="8">
        <v>998.0</v>
      </c>
      <c r="B1058" s="9" t="s">
        <v>1289</v>
      </c>
      <c r="C1058" s="10"/>
      <c r="D1058" s="11">
        <v>41614.0</v>
      </c>
      <c r="E1058" s="9" t="s">
        <v>982</v>
      </c>
      <c r="F1058" s="12">
        <v>10.0</v>
      </c>
      <c r="G1058" s="12">
        <f t="shared" si="59"/>
        <v>11.4975</v>
      </c>
      <c r="H1058" s="8"/>
    </row>
    <row r="1059" ht="12.0" customHeight="1">
      <c r="A1059" s="8">
        <v>999.0</v>
      </c>
      <c r="B1059" s="9" t="s">
        <v>1290</v>
      </c>
      <c r="C1059" s="10"/>
      <c r="D1059" s="11">
        <v>41614.0</v>
      </c>
      <c r="E1059" s="9" t="s">
        <v>982</v>
      </c>
      <c r="F1059" s="12">
        <v>16.33</v>
      </c>
      <c r="G1059" s="12">
        <f t="shared" si="59"/>
        <v>18.7754175</v>
      </c>
      <c r="H1059" s="8" t="s">
        <v>1291</v>
      </c>
    </row>
    <row r="1060" ht="12.0" customHeight="1">
      <c r="A1060" s="8">
        <v>1000.0</v>
      </c>
      <c r="B1060" s="9" t="s">
        <v>1292</v>
      </c>
      <c r="C1060" s="10"/>
      <c r="D1060" s="11">
        <v>41614.0</v>
      </c>
      <c r="E1060" s="9" t="s">
        <v>982</v>
      </c>
      <c r="F1060" s="12">
        <v>14.99</v>
      </c>
      <c r="G1060" s="12">
        <f t="shared" si="59"/>
        <v>17.2347525</v>
      </c>
      <c r="H1060" s="8" t="s">
        <v>1291</v>
      </c>
    </row>
    <row r="1061" ht="12.0" customHeight="1">
      <c r="A1061" s="8">
        <v>1001.0</v>
      </c>
      <c r="B1061" s="9" t="s">
        <v>1293</v>
      </c>
      <c r="C1061" s="10"/>
      <c r="D1061" s="11">
        <v>41626.0</v>
      </c>
      <c r="E1061" s="9" t="s">
        <v>982</v>
      </c>
      <c r="F1061" s="12">
        <v>19.97</v>
      </c>
      <c r="G1061" s="12">
        <f t="shared" si="59"/>
        <v>22.9605075</v>
      </c>
      <c r="H1061" s="8"/>
    </row>
    <row r="1062" ht="12.0" customHeight="1">
      <c r="A1062" s="8">
        <v>1002.0</v>
      </c>
      <c r="B1062" s="9" t="s">
        <v>1294</v>
      </c>
      <c r="C1062" s="10"/>
      <c r="D1062" s="11">
        <v>41626.0</v>
      </c>
      <c r="E1062" s="9" t="s">
        <v>982</v>
      </c>
      <c r="F1062" s="12">
        <v>16.98</v>
      </c>
      <c r="G1062" s="12">
        <f t="shared" si="59"/>
        <v>19.522755</v>
      </c>
      <c r="H1062" s="8"/>
    </row>
    <row r="1063" ht="12.0" customHeight="1">
      <c r="A1063" s="8">
        <v>1003.0</v>
      </c>
      <c r="B1063" s="9" t="s">
        <v>1295</v>
      </c>
      <c r="C1063" s="10"/>
      <c r="D1063" s="11">
        <v>41626.0</v>
      </c>
      <c r="E1063" s="9" t="s">
        <v>982</v>
      </c>
      <c r="F1063" s="12">
        <v>6.97</v>
      </c>
      <c r="G1063" s="12">
        <f t="shared" si="59"/>
        <v>8.0137575</v>
      </c>
      <c r="H1063" s="8"/>
    </row>
    <row r="1064" ht="12.0" customHeight="1">
      <c r="A1064" s="8">
        <v>1004.0</v>
      </c>
      <c r="B1064" s="9" t="s">
        <v>1296</v>
      </c>
      <c r="C1064" s="10"/>
      <c r="D1064" s="11">
        <v>41626.0</v>
      </c>
      <c r="E1064" s="9" t="s">
        <v>982</v>
      </c>
      <c r="F1064" s="12">
        <f>13.95+3.49</f>
        <v>17.44</v>
      </c>
      <c r="G1064" s="12">
        <f>F1064</f>
        <v>17.44</v>
      </c>
      <c r="H1064" s="8" t="s">
        <v>1297</v>
      </c>
    </row>
    <row r="1065" ht="12.0" customHeight="1">
      <c r="A1065" s="20">
        <v>1005.0</v>
      </c>
      <c r="B1065" s="21" t="s">
        <v>1298</v>
      </c>
      <c r="C1065" s="22"/>
      <c r="D1065" s="11">
        <v>41631.0</v>
      </c>
      <c r="E1065" s="9" t="s">
        <v>9</v>
      </c>
      <c r="F1065" s="12">
        <v>10.0</v>
      </c>
      <c r="G1065" s="12">
        <f t="shared" ref="G1065:G1157" si="60">F1065*1.05*1.095</f>
        <v>11.4975</v>
      </c>
      <c r="H1065" s="8"/>
    </row>
    <row r="1066" ht="12.0" customHeight="1">
      <c r="A1066" s="8">
        <v>1006.0</v>
      </c>
      <c r="B1066" s="9" t="s">
        <v>1299</v>
      </c>
      <c r="C1066" s="10"/>
      <c r="D1066" s="11">
        <v>41631.0</v>
      </c>
      <c r="E1066" s="9" t="s">
        <v>9</v>
      </c>
      <c r="F1066" s="12">
        <v>10.0</v>
      </c>
      <c r="G1066" s="12">
        <f t="shared" si="60"/>
        <v>11.4975</v>
      </c>
      <c r="H1066" s="8"/>
    </row>
    <row r="1067" ht="12.0" customHeight="1">
      <c r="A1067" s="8">
        <v>1007.0</v>
      </c>
      <c r="B1067" s="9" t="s">
        <v>1300</v>
      </c>
      <c r="C1067" s="10"/>
      <c r="D1067" s="11">
        <v>41660.0</v>
      </c>
      <c r="E1067" s="9" t="s">
        <v>80</v>
      </c>
      <c r="F1067" s="12">
        <v>19.99</v>
      </c>
      <c r="G1067" s="12">
        <f t="shared" si="60"/>
        <v>22.9835025</v>
      </c>
      <c r="H1067" s="8"/>
    </row>
    <row r="1068" ht="12.0" customHeight="1">
      <c r="A1068" s="8">
        <v>1008.0</v>
      </c>
      <c r="B1068" s="9" t="s">
        <v>1301</v>
      </c>
      <c r="C1068" s="10"/>
      <c r="D1068" s="11">
        <v>41660.0</v>
      </c>
      <c r="E1068" s="9" t="s">
        <v>80</v>
      </c>
      <c r="F1068" s="12">
        <v>17.39</v>
      </c>
      <c r="G1068" s="12">
        <f t="shared" si="60"/>
        <v>19.9941525</v>
      </c>
      <c r="H1068" s="8"/>
    </row>
    <row r="1069" ht="12.0" customHeight="1">
      <c r="A1069" s="8">
        <v>1009.0</v>
      </c>
      <c r="B1069" s="9" t="s">
        <v>1302</v>
      </c>
      <c r="C1069" s="10" t="s">
        <v>1303</v>
      </c>
      <c r="D1069" s="11">
        <v>41670.0</v>
      </c>
      <c r="E1069" s="9" t="s">
        <v>88</v>
      </c>
      <c r="F1069" s="12">
        <v>22.49</v>
      </c>
      <c r="G1069" s="12">
        <f t="shared" si="60"/>
        <v>25.8578775</v>
      </c>
      <c r="H1069" s="8"/>
    </row>
    <row r="1070" ht="12.0" customHeight="1">
      <c r="A1070" s="20">
        <v>1010.0</v>
      </c>
      <c r="B1070" s="21" t="s">
        <v>1304</v>
      </c>
      <c r="C1070" s="22"/>
      <c r="D1070" s="11">
        <v>41671.0</v>
      </c>
      <c r="E1070" s="9" t="s">
        <v>1235</v>
      </c>
      <c r="F1070" s="12">
        <v>8.0</v>
      </c>
      <c r="G1070" s="12">
        <f t="shared" si="60"/>
        <v>9.198</v>
      </c>
      <c r="H1070" s="8" t="s">
        <v>1154</v>
      </c>
    </row>
    <row r="1071" ht="12.0" customHeight="1">
      <c r="A1071" s="13">
        <v>1011.0</v>
      </c>
      <c r="B1071" s="14" t="s">
        <v>1305</v>
      </c>
      <c r="C1071" s="15"/>
      <c r="D1071" s="11">
        <v>41671.0</v>
      </c>
      <c r="E1071" s="9" t="s">
        <v>1235</v>
      </c>
      <c r="F1071" s="12">
        <v>8.0</v>
      </c>
      <c r="G1071" s="12">
        <f t="shared" si="60"/>
        <v>9.198</v>
      </c>
      <c r="H1071" s="8" t="s">
        <v>1154</v>
      </c>
    </row>
    <row r="1072" ht="12.0" customHeight="1">
      <c r="A1072" s="13">
        <v>1012.0</v>
      </c>
      <c r="B1072" s="14" t="s">
        <v>1306</v>
      </c>
      <c r="C1072" s="15"/>
      <c r="D1072" s="11">
        <v>41671.0</v>
      </c>
      <c r="E1072" s="9" t="s">
        <v>1235</v>
      </c>
      <c r="F1072" s="12">
        <v>4.0</v>
      </c>
      <c r="G1072" s="12">
        <f t="shared" si="60"/>
        <v>4.599</v>
      </c>
      <c r="H1072" s="8" t="s">
        <v>1154</v>
      </c>
    </row>
    <row r="1073" ht="12.0" customHeight="1">
      <c r="A1073" s="13">
        <v>1013.0</v>
      </c>
      <c r="B1073" s="14" t="s">
        <v>1307</v>
      </c>
      <c r="C1073" s="15"/>
      <c r="D1073" s="11">
        <v>41671.0</v>
      </c>
      <c r="E1073" s="9" t="s">
        <v>1235</v>
      </c>
      <c r="F1073" s="12">
        <v>4.0</v>
      </c>
      <c r="G1073" s="12">
        <f t="shared" si="60"/>
        <v>4.599</v>
      </c>
      <c r="H1073" s="8" t="s">
        <v>1154</v>
      </c>
    </row>
    <row r="1074" ht="12.0" customHeight="1">
      <c r="A1074" s="13">
        <v>1014.0</v>
      </c>
      <c r="B1074" s="14" t="s">
        <v>1308</v>
      </c>
      <c r="C1074" s="15"/>
      <c r="D1074" s="11">
        <v>41671.0</v>
      </c>
      <c r="E1074" s="9" t="s">
        <v>1235</v>
      </c>
      <c r="F1074" s="12">
        <v>4.0</v>
      </c>
      <c r="G1074" s="12">
        <f t="shared" si="60"/>
        <v>4.599</v>
      </c>
      <c r="H1074" s="8" t="s">
        <v>1154</v>
      </c>
    </row>
    <row r="1075" ht="12.0" customHeight="1">
      <c r="A1075" s="8">
        <v>1015.0</v>
      </c>
      <c r="B1075" s="9" t="s">
        <v>1309</v>
      </c>
      <c r="C1075" s="10"/>
      <c r="D1075" s="11">
        <v>41676.0</v>
      </c>
      <c r="E1075" s="9" t="s">
        <v>88</v>
      </c>
      <c r="F1075" s="12">
        <v>8.79</v>
      </c>
      <c r="G1075" s="12">
        <f t="shared" si="60"/>
        <v>10.1063025</v>
      </c>
      <c r="H1075" s="8"/>
    </row>
    <row r="1076" ht="12.0" customHeight="1">
      <c r="A1076" s="8">
        <v>1016.0</v>
      </c>
      <c r="B1076" s="9" t="s">
        <v>1310</v>
      </c>
      <c r="C1076" s="10"/>
      <c r="D1076" s="11">
        <v>41676.0</v>
      </c>
      <c r="E1076" s="9" t="s">
        <v>88</v>
      </c>
      <c r="F1076" s="12">
        <v>18.79</v>
      </c>
      <c r="G1076" s="12">
        <f t="shared" si="60"/>
        <v>21.6038025</v>
      </c>
      <c r="H1076" s="8"/>
    </row>
    <row r="1077" ht="12.0" customHeight="1">
      <c r="A1077" s="13">
        <v>1017.0</v>
      </c>
      <c r="B1077" s="14" t="s">
        <v>1311</v>
      </c>
      <c r="C1077" s="15"/>
      <c r="D1077" s="11">
        <v>41676.0</v>
      </c>
      <c r="E1077" s="9" t="s">
        <v>88</v>
      </c>
      <c r="F1077" s="12">
        <v>19.79</v>
      </c>
      <c r="G1077" s="12">
        <f t="shared" si="60"/>
        <v>22.7535525</v>
      </c>
      <c r="H1077" s="8"/>
    </row>
    <row r="1078" ht="12.0" customHeight="1">
      <c r="A1078" s="8">
        <v>1018.0</v>
      </c>
      <c r="B1078" s="9" t="s">
        <v>1312</v>
      </c>
      <c r="C1078" s="10" t="s">
        <v>1313</v>
      </c>
      <c r="D1078" s="11">
        <v>41694.0</v>
      </c>
      <c r="E1078" s="9" t="s">
        <v>982</v>
      </c>
      <c r="F1078" s="12">
        <v>18.99</v>
      </c>
      <c r="G1078" s="12">
        <f t="shared" si="60"/>
        <v>21.8337525</v>
      </c>
      <c r="H1078" s="8"/>
    </row>
    <row r="1079" ht="12.0" customHeight="1">
      <c r="A1079" s="8">
        <v>1019.0</v>
      </c>
      <c r="B1079" s="9" t="s">
        <v>1314</v>
      </c>
      <c r="C1079" s="10"/>
      <c r="D1079" s="11">
        <v>41709.0</v>
      </c>
      <c r="E1079" s="9" t="s">
        <v>869</v>
      </c>
      <c r="F1079" s="12">
        <v>5.0</v>
      </c>
      <c r="G1079" s="12">
        <f t="shared" si="60"/>
        <v>5.74875</v>
      </c>
      <c r="H1079" s="8"/>
    </row>
    <row r="1080" ht="12.0" customHeight="1">
      <c r="A1080" s="8">
        <v>1020.0</v>
      </c>
      <c r="B1080" s="9" t="s">
        <v>1315</v>
      </c>
      <c r="C1080" s="10"/>
      <c r="D1080" s="11">
        <v>41709.0</v>
      </c>
      <c r="E1080" s="9" t="s">
        <v>869</v>
      </c>
      <c r="F1080" s="12">
        <v>5.0</v>
      </c>
      <c r="G1080" s="12">
        <f t="shared" si="60"/>
        <v>5.74875</v>
      </c>
      <c r="H1080" s="8"/>
    </row>
    <row r="1081" ht="12.0" customHeight="1">
      <c r="A1081" s="8">
        <v>1021.0</v>
      </c>
      <c r="B1081" s="9" t="s">
        <v>1316</v>
      </c>
      <c r="C1081" s="10"/>
      <c r="D1081" s="11">
        <v>41720.0</v>
      </c>
      <c r="E1081" s="9" t="s">
        <v>1235</v>
      </c>
      <c r="F1081" s="12">
        <v>8.0</v>
      </c>
      <c r="G1081" s="12">
        <f t="shared" si="60"/>
        <v>9.198</v>
      </c>
      <c r="H1081" s="8" t="s">
        <v>1154</v>
      </c>
    </row>
    <row r="1082" ht="12.0" customHeight="1">
      <c r="A1082" s="8">
        <v>1022.0</v>
      </c>
      <c r="B1082" s="9" t="s">
        <v>1317</v>
      </c>
      <c r="C1082" s="10"/>
      <c r="D1082" s="11">
        <v>41720.0</v>
      </c>
      <c r="E1082" s="9" t="s">
        <v>1235</v>
      </c>
      <c r="F1082" s="12">
        <v>8.0</v>
      </c>
      <c r="G1082" s="12">
        <f t="shared" si="60"/>
        <v>9.198</v>
      </c>
      <c r="H1082" s="8" t="s">
        <v>1154</v>
      </c>
    </row>
    <row r="1083" ht="12.0" customHeight="1">
      <c r="A1083" s="8">
        <v>1023.0</v>
      </c>
      <c r="B1083" s="9" t="s">
        <v>1318</v>
      </c>
      <c r="C1083" s="10"/>
      <c r="D1083" s="11">
        <v>41720.0</v>
      </c>
      <c r="E1083" s="9" t="s">
        <v>1235</v>
      </c>
      <c r="F1083" s="12">
        <v>8.0</v>
      </c>
      <c r="G1083" s="12">
        <f t="shared" si="60"/>
        <v>9.198</v>
      </c>
      <c r="H1083" s="8" t="s">
        <v>1154</v>
      </c>
    </row>
    <row r="1084" ht="12.0" customHeight="1">
      <c r="A1084" s="13">
        <v>1024.0</v>
      </c>
      <c r="B1084" s="14" t="s">
        <v>1319</v>
      </c>
      <c r="C1084" s="15"/>
      <c r="D1084" s="11">
        <v>41720.0</v>
      </c>
      <c r="E1084" s="9" t="s">
        <v>1235</v>
      </c>
      <c r="F1084" s="12">
        <v>8.0</v>
      </c>
      <c r="G1084" s="12">
        <f t="shared" si="60"/>
        <v>9.198</v>
      </c>
      <c r="H1084" s="8" t="s">
        <v>1154</v>
      </c>
    </row>
    <row r="1085" ht="12.0" customHeight="1">
      <c r="A1085" s="8">
        <v>1025.0</v>
      </c>
      <c r="B1085" s="9" t="s">
        <v>1320</v>
      </c>
      <c r="C1085" s="10"/>
      <c r="D1085" s="11">
        <v>41720.0</v>
      </c>
      <c r="E1085" s="9" t="s">
        <v>1235</v>
      </c>
      <c r="F1085" s="12">
        <v>5.0</v>
      </c>
      <c r="G1085" s="12">
        <f t="shared" si="60"/>
        <v>5.74875</v>
      </c>
      <c r="H1085" s="8" t="s">
        <v>1154</v>
      </c>
    </row>
    <row r="1086" ht="12.0" customHeight="1">
      <c r="A1086" s="8">
        <v>1026.0</v>
      </c>
      <c r="B1086" s="9" t="s">
        <v>1321</v>
      </c>
      <c r="C1086" s="10"/>
      <c r="D1086" s="11">
        <v>41720.0</v>
      </c>
      <c r="E1086" s="9" t="s">
        <v>1235</v>
      </c>
      <c r="F1086" s="12">
        <v>5.0</v>
      </c>
      <c r="G1086" s="12">
        <f t="shared" si="60"/>
        <v>5.74875</v>
      </c>
      <c r="H1086" s="8" t="s">
        <v>1154</v>
      </c>
    </row>
    <row r="1087" ht="12.0" customHeight="1">
      <c r="A1087" s="13">
        <v>1027.0</v>
      </c>
      <c r="B1087" s="14" t="s">
        <v>1322</v>
      </c>
      <c r="C1087" s="15"/>
      <c r="D1087" s="11">
        <v>41720.0</v>
      </c>
      <c r="E1087" s="9" t="s">
        <v>1235</v>
      </c>
      <c r="F1087" s="12">
        <v>5.0</v>
      </c>
      <c r="G1087" s="12">
        <f t="shared" si="60"/>
        <v>5.74875</v>
      </c>
      <c r="H1087" s="8" t="s">
        <v>1154</v>
      </c>
    </row>
    <row r="1088" ht="12.0" customHeight="1">
      <c r="A1088" s="8">
        <v>1028.0</v>
      </c>
      <c r="B1088" s="9" t="s">
        <v>1323</v>
      </c>
      <c r="C1088" s="10"/>
      <c r="D1088" s="11">
        <v>41720.0</v>
      </c>
      <c r="E1088" s="9" t="s">
        <v>1235</v>
      </c>
      <c r="F1088" s="12">
        <v>4.0</v>
      </c>
      <c r="G1088" s="12">
        <f t="shared" si="60"/>
        <v>4.599</v>
      </c>
      <c r="H1088" s="8" t="s">
        <v>1154</v>
      </c>
    </row>
    <row r="1089" ht="12.0" customHeight="1">
      <c r="A1089" s="8">
        <v>1029.0</v>
      </c>
      <c r="B1089" s="9" t="s">
        <v>1324</v>
      </c>
      <c r="C1089" s="10"/>
      <c r="D1089" s="11">
        <v>41720.0</v>
      </c>
      <c r="E1089" s="9" t="s">
        <v>1235</v>
      </c>
      <c r="F1089" s="12">
        <v>4.0</v>
      </c>
      <c r="G1089" s="12">
        <f t="shared" si="60"/>
        <v>4.599</v>
      </c>
      <c r="H1089" s="8" t="s">
        <v>1154</v>
      </c>
    </row>
    <row r="1090" ht="12.0" customHeight="1">
      <c r="A1090" s="13">
        <v>1030.0</v>
      </c>
      <c r="B1090" s="14" t="s">
        <v>1325</v>
      </c>
      <c r="C1090" s="15"/>
      <c r="D1090" s="11">
        <v>41720.0</v>
      </c>
      <c r="E1090" s="9" t="s">
        <v>1235</v>
      </c>
      <c r="F1090" s="12">
        <v>4.0</v>
      </c>
      <c r="G1090" s="12">
        <f t="shared" si="60"/>
        <v>4.599</v>
      </c>
      <c r="H1090" s="8" t="s">
        <v>1154</v>
      </c>
    </row>
    <row r="1091" ht="12.0" customHeight="1">
      <c r="A1091" s="8">
        <v>1031.0</v>
      </c>
      <c r="B1091" s="9" t="s">
        <v>1326</v>
      </c>
      <c r="C1091" s="10"/>
      <c r="D1091" s="11">
        <v>41720.0</v>
      </c>
      <c r="E1091" s="9" t="s">
        <v>1235</v>
      </c>
      <c r="F1091" s="12">
        <v>11.0</v>
      </c>
      <c r="G1091" s="12">
        <f t="shared" si="60"/>
        <v>12.64725</v>
      </c>
      <c r="H1091" s="8" t="s">
        <v>1154</v>
      </c>
    </row>
    <row r="1092" ht="12.0" customHeight="1">
      <c r="A1092" s="8">
        <v>1032.0</v>
      </c>
      <c r="B1092" s="9" t="s">
        <v>1327</v>
      </c>
      <c r="C1092" s="10"/>
      <c r="D1092" s="11">
        <v>41720.0</v>
      </c>
      <c r="E1092" s="9" t="s">
        <v>1235</v>
      </c>
      <c r="F1092" s="12">
        <v>11.0</v>
      </c>
      <c r="G1092" s="12">
        <f t="shared" si="60"/>
        <v>12.64725</v>
      </c>
      <c r="H1092" s="8" t="s">
        <v>1154</v>
      </c>
    </row>
    <row r="1093" ht="12.0" customHeight="1">
      <c r="A1093" s="8">
        <v>1033.0</v>
      </c>
      <c r="B1093" s="9" t="s">
        <v>1328</v>
      </c>
      <c r="C1093" s="10" t="s">
        <v>1329</v>
      </c>
      <c r="D1093" s="11">
        <v>41738.0</v>
      </c>
      <c r="E1093" s="9" t="s">
        <v>88</v>
      </c>
      <c r="F1093" s="12">
        <v>22.49</v>
      </c>
      <c r="G1093" s="12">
        <f t="shared" si="60"/>
        <v>25.8578775</v>
      </c>
      <c r="H1093" s="8"/>
    </row>
    <row r="1094" ht="12.0" customHeight="1">
      <c r="A1094" s="8">
        <v>1034.0</v>
      </c>
      <c r="B1094" s="9" t="s">
        <v>1330</v>
      </c>
      <c r="C1094" s="10" t="s">
        <v>1313</v>
      </c>
      <c r="D1094" s="11">
        <v>41738.0</v>
      </c>
      <c r="E1094" s="9" t="s">
        <v>88</v>
      </c>
      <c r="F1094" s="12">
        <v>17.99</v>
      </c>
      <c r="G1094" s="12">
        <f t="shared" si="60"/>
        <v>20.6840025</v>
      </c>
      <c r="H1094" s="8"/>
    </row>
    <row r="1095" ht="12.0" customHeight="1">
      <c r="A1095" s="8">
        <v>1035.0</v>
      </c>
      <c r="B1095" s="9" t="s">
        <v>1331</v>
      </c>
      <c r="C1095" s="10"/>
      <c r="D1095" s="11">
        <v>41738.0</v>
      </c>
      <c r="E1095" s="9" t="s">
        <v>88</v>
      </c>
      <c r="F1095" s="12">
        <v>19.99</v>
      </c>
      <c r="G1095" s="12">
        <f t="shared" si="60"/>
        <v>22.9835025</v>
      </c>
      <c r="H1095" s="8"/>
    </row>
    <row r="1096" ht="12.0" customHeight="1">
      <c r="A1096" s="8">
        <v>1036.0</v>
      </c>
      <c r="B1096" s="9" t="s">
        <v>1332</v>
      </c>
      <c r="C1096" s="10"/>
      <c r="D1096" s="11">
        <v>41740.0</v>
      </c>
      <c r="E1096" s="9" t="s">
        <v>9</v>
      </c>
      <c r="F1096" s="12">
        <v>5.0</v>
      </c>
      <c r="G1096" s="12">
        <f t="shared" si="60"/>
        <v>5.74875</v>
      </c>
      <c r="H1096" s="8"/>
    </row>
    <row r="1097" ht="12.0" customHeight="1">
      <c r="A1097" s="8">
        <v>1037.0</v>
      </c>
      <c r="B1097" s="9" t="s">
        <v>1333</v>
      </c>
      <c r="C1097" s="10"/>
      <c r="D1097" s="11">
        <v>41740.0</v>
      </c>
      <c r="E1097" s="9" t="s">
        <v>9</v>
      </c>
      <c r="F1097" s="12">
        <v>5.0</v>
      </c>
      <c r="G1097" s="12">
        <f t="shared" si="60"/>
        <v>5.74875</v>
      </c>
      <c r="H1097" s="8"/>
    </row>
    <row r="1098" ht="12.0" customHeight="1">
      <c r="A1098" s="8">
        <v>1038.0</v>
      </c>
      <c r="B1098" s="9" t="s">
        <v>1334</v>
      </c>
      <c r="C1098" s="10"/>
      <c r="D1098" s="11">
        <v>41740.0</v>
      </c>
      <c r="E1098" s="9" t="s">
        <v>9</v>
      </c>
      <c r="F1098" s="12">
        <v>5.0</v>
      </c>
      <c r="G1098" s="12">
        <f t="shared" si="60"/>
        <v>5.74875</v>
      </c>
      <c r="H1098" s="8"/>
    </row>
    <row r="1099" ht="12.0" customHeight="1">
      <c r="A1099" s="8">
        <v>1039.0</v>
      </c>
      <c r="B1099" s="9" t="s">
        <v>1335</v>
      </c>
      <c r="C1099" s="10"/>
      <c r="D1099" s="11">
        <v>41740.0</v>
      </c>
      <c r="E1099" s="9" t="s">
        <v>9</v>
      </c>
      <c r="F1099" s="12">
        <v>37.99</v>
      </c>
      <c r="G1099" s="12">
        <f t="shared" si="60"/>
        <v>43.6790025</v>
      </c>
      <c r="H1099" s="8" t="s">
        <v>1336</v>
      </c>
    </row>
    <row r="1100" ht="12.0" customHeight="1">
      <c r="A1100" s="8">
        <v>1040.0</v>
      </c>
      <c r="B1100" s="9" t="s">
        <v>1337</v>
      </c>
      <c r="C1100" s="10"/>
      <c r="D1100" s="11">
        <v>41755.0</v>
      </c>
      <c r="E1100" s="9" t="s">
        <v>1149</v>
      </c>
      <c r="F1100" s="12">
        <v>8.0</v>
      </c>
      <c r="G1100" s="12">
        <f t="shared" si="60"/>
        <v>9.198</v>
      </c>
      <c r="H1100" s="8" t="s">
        <v>1154</v>
      </c>
    </row>
    <row r="1101" ht="12.0" customHeight="1">
      <c r="A1101" s="13">
        <v>1041.0</v>
      </c>
      <c r="B1101" s="14" t="s">
        <v>1338</v>
      </c>
      <c r="C1101" s="15"/>
      <c r="D1101" s="11">
        <v>41755.0</v>
      </c>
      <c r="E1101" s="9" t="s">
        <v>1149</v>
      </c>
      <c r="F1101" s="12">
        <v>8.0</v>
      </c>
      <c r="G1101" s="12">
        <f t="shared" si="60"/>
        <v>9.198</v>
      </c>
      <c r="H1101" s="8" t="s">
        <v>1154</v>
      </c>
    </row>
    <row r="1102" ht="12.0" customHeight="1">
      <c r="A1102" s="8">
        <v>1042.0</v>
      </c>
      <c r="B1102" s="9" t="s">
        <v>1339</v>
      </c>
      <c r="C1102" s="10"/>
      <c r="D1102" s="11">
        <v>41755.0</v>
      </c>
      <c r="E1102" s="9" t="s">
        <v>1149</v>
      </c>
      <c r="F1102" s="12">
        <v>8.0</v>
      </c>
      <c r="G1102" s="12">
        <f t="shared" si="60"/>
        <v>9.198</v>
      </c>
      <c r="H1102" s="8" t="s">
        <v>1154</v>
      </c>
    </row>
    <row r="1103" ht="12.0" customHeight="1">
      <c r="A1103" s="8">
        <v>1043.0</v>
      </c>
      <c r="B1103" s="9" t="s">
        <v>1340</v>
      </c>
      <c r="C1103" s="10"/>
      <c r="D1103" s="11">
        <v>41755.0</v>
      </c>
      <c r="E1103" s="9" t="s">
        <v>1149</v>
      </c>
      <c r="F1103" s="12">
        <v>8.0</v>
      </c>
      <c r="G1103" s="12">
        <f t="shared" si="60"/>
        <v>9.198</v>
      </c>
      <c r="H1103" s="8" t="s">
        <v>1154</v>
      </c>
    </row>
    <row r="1104" ht="12.0" customHeight="1">
      <c r="A1104" s="8">
        <v>1044.0</v>
      </c>
      <c r="B1104" s="9" t="s">
        <v>1341</v>
      </c>
      <c r="C1104" s="10"/>
      <c r="D1104" s="11">
        <v>41755.0</v>
      </c>
      <c r="E1104" s="9" t="s">
        <v>1149</v>
      </c>
      <c r="F1104" s="12">
        <v>11.0</v>
      </c>
      <c r="G1104" s="12">
        <f t="shared" si="60"/>
        <v>12.64725</v>
      </c>
      <c r="H1104" s="8" t="s">
        <v>1154</v>
      </c>
    </row>
    <row r="1105" ht="12.0" customHeight="1">
      <c r="A1105" s="8">
        <v>1045.0</v>
      </c>
      <c r="B1105" s="9" t="s">
        <v>1342</v>
      </c>
      <c r="C1105" s="10"/>
      <c r="D1105" s="11">
        <v>41755.0</v>
      </c>
      <c r="E1105" s="9" t="s">
        <v>1149</v>
      </c>
      <c r="F1105" s="12">
        <v>11.0</v>
      </c>
      <c r="G1105" s="12">
        <f t="shared" si="60"/>
        <v>12.64725</v>
      </c>
      <c r="H1105" s="8" t="s">
        <v>1154</v>
      </c>
    </row>
    <row r="1106" ht="12.0" customHeight="1">
      <c r="A1106" s="8">
        <v>1046.0</v>
      </c>
      <c r="B1106" s="9" t="s">
        <v>1343</v>
      </c>
      <c r="C1106" s="10"/>
      <c r="D1106" s="11">
        <v>41755.0</v>
      </c>
      <c r="E1106" s="9" t="s">
        <v>1149</v>
      </c>
      <c r="F1106" s="12">
        <v>11.0</v>
      </c>
      <c r="G1106" s="12">
        <f t="shared" si="60"/>
        <v>12.64725</v>
      </c>
      <c r="H1106" s="8" t="s">
        <v>1154</v>
      </c>
    </row>
    <row r="1107" ht="12.0" customHeight="1">
      <c r="A1107" s="8">
        <v>1047.0</v>
      </c>
      <c r="B1107" s="9" t="s">
        <v>1344</v>
      </c>
      <c r="C1107" s="10"/>
      <c r="D1107" s="11">
        <v>41755.0</v>
      </c>
      <c r="E1107" s="9" t="s">
        <v>1149</v>
      </c>
      <c r="F1107" s="12">
        <v>11.0</v>
      </c>
      <c r="G1107" s="12">
        <f t="shared" si="60"/>
        <v>12.64725</v>
      </c>
      <c r="H1107" s="8" t="s">
        <v>1154</v>
      </c>
    </row>
    <row r="1108" ht="12.0" customHeight="1">
      <c r="A1108" s="8">
        <v>1048.0</v>
      </c>
      <c r="B1108" s="9" t="s">
        <v>1345</v>
      </c>
      <c r="C1108" s="10"/>
      <c r="D1108" s="11">
        <v>41755.0</v>
      </c>
      <c r="E1108" s="9" t="s">
        <v>1149</v>
      </c>
      <c r="F1108" s="12">
        <v>11.0</v>
      </c>
      <c r="G1108" s="12">
        <f t="shared" si="60"/>
        <v>12.64725</v>
      </c>
      <c r="H1108" s="8" t="s">
        <v>1154</v>
      </c>
    </row>
    <row r="1109" ht="12.0" customHeight="1">
      <c r="A1109" s="8">
        <v>1049.0</v>
      </c>
      <c r="B1109" s="9" t="s">
        <v>1346</v>
      </c>
      <c r="C1109" s="10"/>
      <c r="D1109" s="11">
        <v>41755.0</v>
      </c>
      <c r="E1109" s="9" t="s">
        <v>1149</v>
      </c>
      <c r="F1109" s="12">
        <v>11.0</v>
      </c>
      <c r="G1109" s="12">
        <f t="shared" si="60"/>
        <v>12.64725</v>
      </c>
      <c r="H1109" s="8" t="s">
        <v>1154</v>
      </c>
    </row>
    <row r="1110" ht="12.0" customHeight="1">
      <c r="A1110" s="8">
        <v>1050.0</v>
      </c>
      <c r="B1110" s="9" t="s">
        <v>1347</v>
      </c>
      <c r="C1110" s="10"/>
      <c r="D1110" s="11">
        <v>41770.0</v>
      </c>
      <c r="E1110" s="9" t="s">
        <v>1012</v>
      </c>
      <c r="F1110" s="12">
        <v>4.99</v>
      </c>
      <c r="G1110" s="12">
        <f t="shared" si="60"/>
        <v>5.7372525</v>
      </c>
      <c r="H1110" s="8"/>
    </row>
    <row r="1111" ht="12.0" customHeight="1">
      <c r="A1111" s="8">
        <v>1051.0</v>
      </c>
      <c r="B1111" s="9" t="s">
        <v>1348</v>
      </c>
      <c r="C1111" s="10"/>
      <c r="D1111" s="11">
        <v>41770.0</v>
      </c>
      <c r="E1111" s="9" t="s">
        <v>1012</v>
      </c>
      <c r="F1111" s="12">
        <v>4.99</v>
      </c>
      <c r="G1111" s="12">
        <f t="shared" si="60"/>
        <v>5.7372525</v>
      </c>
      <c r="H1111" s="8"/>
    </row>
    <row r="1112" ht="12.0" customHeight="1">
      <c r="A1112" s="13">
        <v>1052.0</v>
      </c>
      <c r="B1112" s="14" t="s">
        <v>1349</v>
      </c>
      <c r="C1112" s="15"/>
      <c r="D1112" s="11">
        <v>41770.0</v>
      </c>
      <c r="E1112" s="9" t="s">
        <v>1012</v>
      </c>
      <c r="F1112" s="12">
        <v>4.99</v>
      </c>
      <c r="G1112" s="12">
        <f t="shared" si="60"/>
        <v>5.7372525</v>
      </c>
      <c r="H1112" s="8"/>
    </row>
    <row r="1113" ht="12.0" customHeight="1">
      <c r="A1113" s="8">
        <v>1053.0</v>
      </c>
      <c r="B1113" s="9" t="s">
        <v>1350</v>
      </c>
      <c r="C1113" s="10"/>
      <c r="D1113" s="11">
        <v>41811.0</v>
      </c>
      <c r="E1113" s="9" t="s">
        <v>869</v>
      </c>
      <c r="F1113" s="12">
        <v>5.0</v>
      </c>
      <c r="G1113" s="12">
        <f t="shared" si="60"/>
        <v>5.74875</v>
      </c>
      <c r="H1113" s="8"/>
      <c r="I1113" s="44"/>
      <c r="J1113" s="44"/>
      <c r="K1113" s="44"/>
      <c r="L1113" s="44"/>
      <c r="M1113" s="44"/>
      <c r="N1113" s="44"/>
      <c r="O1113" s="44"/>
      <c r="P1113" s="44"/>
      <c r="Q1113" s="44"/>
      <c r="R1113" s="44"/>
      <c r="S1113" s="44"/>
      <c r="T1113" s="44"/>
      <c r="U1113" s="44"/>
      <c r="V1113" s="44"/>
      <c r="W1113" s="44"/>
      <c r="X1113" s="44"/>
      <c r="Y1113" s="44"/>
      <c r="Z1113" s="44"/>
    </row>
    <row r="1114" ht="12.0" customHeight="1">
      <c r="A1114" s="8">
        <v>1054.0</v>
      </c>
      <c r="B1114" s="9" t="s">
        <v>1351</v>
      </c>
      <c r="C1114" s="10"/>
      <c r="D1114" s="11">
        <v>41822.0</v>
      </c>
      <c r="E1114" s="9" t="s">
        <v>1012</v>
      </c>
      <c r="F1114" s="12">
        <v>4.99</v>
      </c>
      <c r="G1114" s="12">
        <f t="shared" si="60"/>
        <v>5.7372525</v>
      </c>
      <c r="H1114" s="8"/>
    </row>
    <row r="1115" ht="12.0" customHeight="1">
      <c r="A1115" s="13">
        <v>1055.0</v>
      </c>
      <c r="B1115" s="14" t="s">
        <v>1352</v>
      </c>
      <c r="C1115" s="15"/>
      <c r="D1115" s="11">
        <v>41822.0</v>
      </c>
      <c r="E1115" s="9" t="s">
        <v>1149</v>
      </c>
      <c r="F1115" s="12">
        <v>8.0</v>
      </c>
      <c r="G1115" s="12">
        <f t="shared" si="60"/>
        <v>9.198</v>
      </c>
      <c r="H1115" s="8" t="s">
        <v>1154</v>
      </c>
    </row>
    <row r="1116" ht="12.0" customHeight="1">
      <c r="A1116" s="13">
        <v>1056.0</v>
      </c>
      <c r="B1116" s="14" t="s">
        <v>1353</v>
      </c>
      <c r="C1116" s="15"/>
      <c r="D1116" s="11">
        <v>41822.0</v>
      </c>
      <c r="E1116" s="9" t="s">
        <v>1149</v>
      </c>
      <c r="F1116" s="12">
        <v>8.0</v>
      </c>
      <c r="G1116" s="12">
        <f t="shared" si="60"/>
        <v>9.198</v>
      </c>
      <c r="H1116" s="8" t="s">
        <v>1154</v>
      </c>
    </row>
    <row r="1117" ht="12.0" customHeight="1">
      <c r="A1117" s="13">
        <v>1057.0</v>
      </c>
      <c r="B1117" s="14" t="s">
        <v>1354</v>
      </c>
      <c r="C1117" s="15"/>
      <c r="D1117" s="11">
        <v>41822.0</v>
      </c>
      <c r="E1117" s="9" t="s">
        <v>1149</v>
      </c>
      <c r="F1117" s="12">
        <v>4.0</v>
      </c>
      <c r="G1117" s="12">
        <f t="shared" si="60"/>
        <v>4.599</v>
      </c>
      <c r="H1117" s="8" t="s">
        <v>1154</v>
      </c>
    </row>
    <row r="1118" ht="12.0" customHeight="1">
      <c r="A1118" s="13">
        <v>1058.0</v>
      </c>
      <c r="B1118" s="14" t="s">
        <v>1355</v>
      </c>
      <c r="C1118" s="15"/>
      <c r="D1118" s="11">
        <v>41822.0</v>
      </c>
      <c r="E1118" s="9" t="s">
        <v>1149</v>
      </c>
      <c r="F1118" s="12">
        <v>4.0</v>
      </c>
      <c r="G1118" s="12">
        <f t="shared" si="60"/>
        <v>4.599</v>
      </c>
      <c r="H1118" s="8" t="s">
        <v>1154</v>
      </c>
    </row>
    <row r="1119" ht="12.0" customHeight="1">
      <c r="A1119" s="13">
        <v>1059.0</v>
      </c>
      <c r="B1119" s="14" t="s">
        <v>1356</v>
      </c>
      <c r="C1119" s="15"/>
      <c r="D1119" s="11">
        <v>41822.0</v>
      </c>
      <c r="E1119" s="9" t="s">
        <v>1149</v>
      </c>
      <c r="F1119" s="12">
        <v>4.0</v>
      </c>
      <c r="G1119" s="12">
        <f t="shared" si="60"/>
        <v>4.599</v>
      </c>
      <c r="H1119" s="8" t="s">
        <v>1154</v>
      </c>
    </row>
    <row r="1120" ht="12.0" customHeight="1">
      <c r="A1120" s="8">
        <v>1060.0</v>
      </c>
      <c r="B1120" s="9" t="s">
        <v>1357</v>
      </c>
      <c r="C1120" s="10"/>
      <c r="D1120" s="11">
        <v>41822.0</v>
      </c>
      <c r="E1120" s="9" t="s">
        <v>1149</v>
      </c>
      <c r="F1120" s="12">
        <v>4.0</v>
      </c>
      <c r="G1120" s="12">
        <f t="shared" si="60"/>
        <v>4.599</v>
      </c>
      <c r="H1120" s="8" t="s">
        <v>1154</v>
      </c>
    </row>
    <row r="1121" ht="12.0" customHeight="1">
      <c r="A1121" s="8">
        <v>1061.0</v>
      </c>
      <c r="B1121" s="9" t="s">
        <v>1358</v>
      </c>
      <c r="C1121" s="10"/>
      <c r="D1121" s="11">
        <v>41822.0</v>
      </c>
      <c r="E1121" s="9" t="s">
        <v>1149</v>
      </c>
      <c r="F1121" s="12">
        <v>4.0</v>
      </c>
      <c r="G1121" s="12">
        <f t="shared" si="60"/>
        <v>4.599</v>
      </c>
      <c r="H1121" s="8" t="s">
        <v>1154</v>
      </c>
    </row>
    <row r="1122" ht="12.0" customHeight="1">
      <c r="A1122" s="8">
        <v>1062.0</v>
      </c>
      <c r="B1122" s="9" t="s">
        <v>1359</v>
      </c>
      <c r="C1122" s="10"/>
      <c r="D1122" s="11">
        <v>41822.0</v>
      </c>
      <c r="E1122" s="9" t="s">
        <v>1149</v>
      </c>
      <c r="F1122" s="12">
        <v>4.0</v>
      </c>
      <c r="G1122" s="12">
        <f t="shared" si="60"/>
        <v>4.599</v>
      </c>
      <c r="H1122" s="8" t="s">
        <v>1154</v>
      </c>
    </row>
    <row r="1123" ht="12.0" customHeight="1">
      <c r="A1123" s="8">
        <v>1063.0</v>
      </c>
      <c r="B1123" s="9" t="s">
        <v>1360</v>
      </c>
      <c r="C1123" s="10"/>
      <c r="D1123" s="11">
        <v>41874.0</v>
      </c>
      <c r="E1123" s="9" t="s">
        <v>1235</v>
      </c>
      <c r="F1123" s="12">
        <v>11.0</v>
      </c>
      <c r="G1123" s="12">
        <f t="shared" si="60"/>
        <v>12.64725</v>
      </c>
      <c r="H1123" s="8" t="s">
        <v>1154</v>
      </c>
    </row>
    <row r="1124" ht="12.0" customHeight="1">
      <c r="A1124" s="8">
        <v>1064.0</v>
      </c>
      <c r="B1124" s="9" t="s">
        <v>1361</v>
      </c>
      <c r="C1124" s="10"/>
      <c r="D1124" s="11">
        <v>41874.0</v>
      </c>
      <c r="E1124" s="9" t="s">
        <v>1235</v>
      </c>
      <c r="F1124" s="12">
        <v>11.0</v>
      </c>
      <c r="G1124" s="12">
        <f t="shared" si="60"/>
        <v>12.64725</v>
      </c>
      <c r="H1124" s="8" t="s">
        <v>1154</v>
      </c>
    </row>
    <row r="1125" ht="12.0" customHeight="1">
      <c r="A1125" s="13">
        <v>1065.0</v>
      </c>
      <c r="B1125" s="14" t="s">
        <v>1362</v>
      </c>
      <c r="C1125" s="15"/>
      <c r="D1125" s="11">
        <v>41874.0</v>
      </c>
      <c r="E1125" s="9" t="s">
        <v>1235</v>
      </c>
      <c r="F1125" s="12">
        <v>11.0</v>
      </c>
      <c r="G1125" s="12">
        <f t="shared" si="60"/>
        <v>12.64725</v>
      </c>
      <c r="H1125" s="8" t="s">
        <v>1154</v>
      </c>
    </row>
    <row r="1126" ht="12.0" customHeight="1">
      <c r="A1126" s="8">
        <v>1066.0</v>
      </c>
      <c r="B1126" s="9" t="s">
        <v>1363</v>
      </c>
      <c r="C1126" s="10"/>
      <c r="D1126" s="11">
        <v>41874.0</v>
      </c>
      <c r="E1126" s="9" t="s">
        <v>1235</v>
      </c>
      <c r="F1126" s="12">
        <v>11.0</v>
      </c>
      <c r="G1126" s="12">
        <f t="shared" si="60"/>
        <v>12.64725</v>
      </c>
      <c r="H1126" s="8" t="s">
        <v>1154</v>
      </c>
    </row>
    <row r="1127" ht="12.0" customHeight="1">
      <c r="A1127" s="8">
        <v>1067.0</v>
      </c>
      <c r="B1127" s="9" t="s">
        <v>1364</v>
      </c>
      <c r="C1127" s="10"/>
      <c r="D1127" s="11">
        <v>41874.0</v>
      </c>
      <c r="E1127" s="9" t="s">
        <v>1235</v>
      </c>
      <c r="F1127" s="12">
        <v>9.99</v>
      </c>
      <c r="G1127" s="12">
        <f t="shared" si="60"/>
        <v>11.4860025</v>
      </c>
      <c r="H1127" s="8" t="s">
        <v>1154</v>
      </c>
    </row>
    <row r="1128" ht="12.0" customHeight="1">
      <c r="A1128" s="8">
        <v>1068.0</v>
      </c>
      <c r="B1128" s="9" t="s">
        <v>1365</v>
      </c>
      <c r="C1128" s="10"/>
      <c r="D1128" s="11">
        <v>41874.0</v>
      </c>
      <c r="E1128" s="9" t="s">
        <v>1235</v>
      </c>
      <c r="F1128" s="12">
        <v>4.99</v>
      </c>
      <c r="G1128" s="12">
        <f t="shared" si="60"/>
        <v>5.7372525</v>
      </c>
      <c r="H1128" s="8" t="s">
        <v>1154</v>
      </c>
    </row>
    <row r="1129" ht="12.0" customHeight="1">
      <c r="A1129" s="8">
        <v>1069.0</v>
      </c>
      <c r="B1129" s="9" t="s">
        <v>1366</v>
      </c>
      <c r="C1129" s="10"/>
      <c r="D1129" s="11">
        <v>41889.0</v>
      </c>
      <c r="E1129" s="9" t="s">
        <v>1149</v>
      </c>
      <c r="F1129" s="12">
        <v>8.0</v>
      </c>
      <c r="G1129" s="12">
        <f t="shared" si="60"/>
        <v>9.198</v>
      </c>
      <c r="H1129" s="8" t="s">
        <v>1154</v>
      </c>
    </row>
    <row r="1130" ht="12.0" customHeight="1">
      <c r="A1130" s="8">
        <v>1070.0</v>
      </c>
      <c r="B1130" s="9" t="s">
        <v>1367</v>
      </c>
      <c r="C1130" s="10"/>
      <c r="D1130" s="11">
        <v>41889.0</v>
      </c>
      <c r="E1130" s="9" t="s">
        <v>1149</v>
      </c>
      <c r="F1130" s="12">
        <v>8.0</v>
      </c>
      <c r="G1130" s="12">
        <f t="shared" si="60"/>
        <v>9.198</v>
      </c>
      <c r="H1130" s="8" t="s">
        <v>1154</v>
      </c>
    </row>
    <row r="1131" ht="12.0" customHeight="1">
      <c r="A1131" s="8">
        <v>1071.0</v>
      </c>
      <c r="B1131" s="9" t="s">
        <v>1368</v>
      </c>
      <c r="C1131" s="10"/>
      <c r="D1131" s="11">
        <v>41889.0</v>
      </c>
      <c r="E1131" s="9" t="s">
        <v>1149</v>
      </c>
      <c r="F1131" s="12">
        <v>8.0</v>
      </c>
      <c r="G1131" s="12">
        <f t="shared" si="60"/>
        <v>9.198</v>
      </c>
      <c r="H1131" s="8" t="s">
        <v>1154</v>
      </c>
    </row>
    <row r="1132" ht="12.0" customHeight="1">
      <c r="A1132" s="8">
        <v>1072.0</v>
      </c>
      <c r="B1132" s="9" t="s">
        <v>1369</v>
      </c>
      <c r="C1132" s="10"/>
      <c r="D1132" s="11">
        <v>41889.0</v>
      </c>
      <c r="E1132" s="9" t="s">
        <v>1149</v>
      </c>
      <c r="F1132" s="12">
        <v>8.0</v>
      </c>
      <c r="G1132" s="12">
        <f t="shared" si="60"/>
        <v>9.198</v>
      </c>
      <c r="H1132" s="8" t="s">
        <v>1154</v>
      </c>
    </row>
    <row r="1133" ht="12.0" customHeight="1">
      <c r="A1133" s="13">
        <v>1073.0</v>
      </c>
      <c r="B1133" s="14" t="s">
        <v>1370</v>
      </c>
      <c r="C1133" s="15"/>
      <c r="D1133" s="11">
        <v>41889.0</v>
      </c>
      <c r="E1133" s="9" t="s">
        <v>1149</v>
      </c>
      <c r="F1133" s="12">
        <v>8.0</v>
      </c>
      <c r="G1133" s="12">
        <f t="shared" si="60"/>
        <v>9.198</v>
      </c>
      <c r="H1133" s="8" t="s">
        <v>1154</v>
      </c>
    </row>
    <row r="1134" ht="12.0" customHeight="1">
      <c r="A1134" s="20">
        <v>1074.0</v>
      </c>
      <c r="B1134" s="21" t="s">
        <v>1371</v>
      </c>
      <c r="C1134" s="22"/>
      <c r="D1134" s="11">
        <v>41889.0</v>
      </c>
      <c r="E1134" s="9" t="s">
        <v>1149</v>
      </c>
      <c r="F1134" s="12">
        <v>8.0</v>
      </c>
      <c r="G1134" s="12">
        <f t="shared" si="60"/>
        <v>9.198</v>
      </c>
      <c r="H1134" s="8" t="s">
        <v>1154</v>
      </c>
    </row>
    <row r="1135" ht="12.0" customHeight="1">
      <c r="A1135" s="20">
        <v>1075.0</v>
      </c>
      <c r="B1135" s="21" t="s">
        <v>1372</v>
      </c>
      <c r="C1135" s="22"/>
      <c r="D1135" s="11">
        <v>41889.0</v>
      </c>
      <c r="E1135" s="9" t="s">
        <v>1149</v>
      </c>
      <c r="F1135" s="12">
        <f t="shared" ref="F1135:F1137" si="61">10/3</f>
        <v>3.333333333</v>
      </c>
      <c r="G1135" s="12">
        <f t="shared" si="60"/>
        <v>3.8325</v>
      </c>
      <c r="H1135" s="8" t="s">
        <v>1154</v>
      </c>
    </row>
    <row r="1136" ht="12.0" customHeight="1">
      <c r="A1136" s="13">
        <v>1076.0</v>
      </c>
      <c r="B1136" s="14" t="s">
        <v>1373</v>
      </c>
      <c r="C1136" s="15"/>
      <c r="D1136" s="11">
        <v>41889.0</v>
      </c>
      <c r="E1136" s="9" t="s">
        <v>1149</v>
      </c>
      <c r="F1136" s="12">
        <f t="shared" si="61"/>
        <v>3.333333333</v>
      </c>
      <c r="G1136" s="12">
        <f t="shared" si="60"/>
        <v>3.8325</v>
      </c>
      <c r="H1136" s="8" t="s">
        <v>1154</v>
      </c>
    </row>
    <row r="1137" ht="12.0" customHeight="1">
      <c r="A1137" s="20">
        <v>1077.0</v>
      </c>
      <c r="B1137" s="21" t="s">
        <v>1374</v>
      </c>
      <c r="C1137" s="22"/>
      <c r="D1137" s="11">
        <v>41895.0</v>
      </c>
      <c r="E1137" s="9" t="s">
        <v>1149</v>
      </c>
      <c r="F1137" s="12">
        <f t="shared" si="61"/>
        <v>3.333333333</v>
      </c>
      <c r="G1137" s="12">
        <f t="shared" si="60"/>
        <v>3.8325</v>
      </c>
      <c r="H1137" s="8" t="s">
        <v>1154</v>
      </c>
    </row>
    <row r="1138" ht="12.0" customHeight="1">
      <c r="A1138" s="8">
        <v>1078.0</v>
      </c>
      <c r="B1138" s="9" t="s">
        <v>1375</v>
      </c>
      <c r="C1138" s="10"/>
      <c r="D1138" s="11">
        <v>41895.0</v>
      </c>
      <c r="E1138" s="9" t="s">
        <v>1149</v>
      </c>
      <c r="F1138" s="12">
        <v>11.0</v>
      </c>
      <c r="G1138" s="12">
        <f t="shared" si="60"/>
        <v>12.64725</v>
      </c>
      <c r="H1138" s="8" t="s">
        <v>1154</v>
      </c>
    </row>
    <row r="1139" ht="12.0" customHeight="1">
      <c r="A1139" s="8">
        <v>1079.0</v>
      </c>
      <c r="B1139" s="9" t="s">
        <v>1376</v>
      </c>
      <c r="C1139" s="10"/>
      <c r="D1139" s="11">
        <v>41895.0</v>
      </c>
      <c r="E1139" s="9" t="s">
        <v>1149</v>
      </c>
      <c r="F1139" s="12">
        <v>11.0</v>
      </c>
      <c r="G1139" s="12">
        <f t="shared" si="60"/>
        <v>12.64725</v>
      </c>
      <c r="H1139" s="8" t="s">
        <v>1154</v>
      </c>
    </row>
    <row r="1140" ht="12.0" customHeight="1">
      <c r="A1140" s="8">
        <v>1080.0</v>
      </c>
      <c r="B1140" s="9" t="s">
        <v>1377</v>
      </c>
      <c r="C1140" s="10"/>
      <c r="D1140" s="11">
        <v>41902.0</v>
      </c>
      <c r="E1140" s="9" t="s">
        <v>1149</v>
      </c>
      <c r="F1140" s="12">
        <v>8.0</v>
      </c>
      <c r="G1140" s="12">
        <f t="shared" si="60"/>
        <v>9.198</v>
      </c>
      <c r="H1140" s="8" t="s">
        <v>1154</v>
      </c>
    </row>
    <row r="1141" ht="12.0" customHeight="1">
      <c r="A1141" s="13">
        <v>1081.0</v>
      </c>
      <c r="B1141" s="14" t="s">
        <v>1378</v>
      </c>
      <c r="C1141" s="15"/>
      <c r="D1141" s="11">
        <v>41902.0</v>
      </c>
      <c r="E1141" s="9" t="s">
        <v>1149</v>
      </c>
      <c r="F1141" s="12">
        <v>8.0</v>
      </c>
      <c r="G1141" s="12">
        <f t="shared" si="60"/>
        <v>9.198</v>
      </c>
      <c r="H1141" s="8" t="s">
        <v>1154</v>
      </c>
    </row>
    <row r="1142" ht="12.0" customHeight="1">
      <c r="A1142" s="13">
        <v>1082.0</v>
      </c>
      <c r="B1142" s="14" t="s">
        <v>1379</v>
      </c>
      <c r="C1142" s="15"/>
      <c r="D1142" s="11">
        <v>41902.0</v>
      </c>
      <c r="E1142" s="9" t="s">
        <v>1149</v>
      </c>
      <c r="F1142" s="12">
        <v>8.0</v>
      </c>
      <c r="G1142" s="12">
        <f t="shared" si="60"/>
        <v>9.198</v>
      </c>
      <c r="H1142" s="8" t="s">
        <v>1154</v>
      </c>
    </row>
    <row r="1143" ht="12.0" customHeight="1">
      <c r="A1143" s="13">
        <v>1083.0</v>
      </c>
      <c r="B1143" s="14" t="s">
        <v>1380</v>
      </c>
      <c r="C1143" s="15"/>
      <c r="D1143" s="11">
        <v>41902.0</v>
      </c>
      <c r="E1143" s="9" t="s">
        <v>1149</v>
      </c>
      <c r="F1143" s="12">
        <v>8.0</v>
      </c>
      <c r="G1143" s="12">
        <f t="shared" si="60"/>
        <v>9.198</v>
      </c>
      <c r="H1143" s="8" t="s">
        <v>1154</v>
      </c>
    </row>
    <row r="1144" ht="12.0" customHeight="1">
      <c r="A1144" s="8">
        <v>1084.0</v>
      </c>
      <c r="B1144" s="9" t="s">
        <v>1381</v>
      </c>
      <c r="C1144" s="10" t="s">
        <v>1313</v>
      </c>
      <c r="D1144" s="11">
        <v>41903.0</v>
      </c>
      <c r="E1144" s="9" t="s">
        <v>982</v>
      </c>
      <c r="F1144" s="12">
        <v>12.94</v>
      </c>
      <c r="G1144" s="12">
        <f t="shared" si="60"/>
        <v>14.877765</v>
      </c>
      <c r="H1144" s="8"/>
    </row>
    <row r="1145" ht="12.0" customHeight="1">
      <c r="A1145" s="8">
        <v>1085.0</v>
      </c>
      <c r="B1145" s="9" t="s">
        <v>1382</v>
      </c>
      <c r="C1145" s="10"/>
      <c r="D1145" s="11">
        <v>41903.0</v>
      </c>
      <c r="E1145" s="9" t="s">
        <v>982</v>
      </c>
      <c r="F1145" s="12">
        <v>6.99</v>
      </c>
      <c r="G1145" s="12">
        <f t="shared" si="60"/>
        <v>8.0367525</v>
      </c>
      <c r="H1145" s="8"/>
    </row>
    <row r="1146" ht="12.0" customHeight="1">
      <c r="A1146" s="8">
        <v>1086.0</v>
      </c>
      <c r="B1146" s="9" t="s">
        <v>1383</v>
      </c>
      <c r="C1146" s="10"/>
      <c r="D1146" s="11">
        <v>41903.0</v>
      </c>
      <c r="E1146" s="9" t="s">
        <v>982</v>
      </c>
      <c r="F1146" s="12">
        <v>12.99</v>
      </c>
      <c r="G1146" s="12">
        <f t="shared" si="60"/>
        <v>14.9352525</v>
      </c>
      <c r="H1146" s="8"/>
    </row>
    <row r="1147" ht="12.0" customHeight="1">
      <c r="A1147" s="45">
        <v>1087.0</v>
      </c>
      <c r="B1147" s="46" t="s">
        <v>1384</v>
      </c>
      <c r="C1147" s="47"/>
      <c r="D1147" s="48">
        <v>41903.0</v>
      </c>
      <c r="E1147" s="46" t="s">
        <v>982</v>
      </c>
      <c r="F1147" s="49">
        <v>7.49</v>
      </c>
      <c r="G1147" s="49">
        <f t="shared" si="60"/>
        <v>8.6116275</v>
      </c>
      <c r="H1147" s="45" t="s">
        <v>1385</v>
      </c>
    </row>
    <row r="1148" ht="12.0" customHeight="1">
      <c r="A1148" s="8">
        <v>1088.0</v>
      </c>
      <c r="B1148" s="9" t="s">
        <v>1386</v>
      </c>
      <c r="C1148" s="10"/>
      <c r="D1148" s="11">
        <v>41903.0</v>
      </c>
      <c r="E1148" s="9" t="s">
        <v>982</v>
      </c>
      <c r="F1148" s="12">
        <v>12.98</v>
      </c>
      <c r="G1148" s="12">
        <f t="shared" si="60"/>
        <v>14.923755</v>
      </c>
      <c r="H1148" s="8"/>
    </row>
    <row r="1149" ht="12.0" customHeight="1">
      <c r="A1149" s="8">
        <v>1089.0</v>
      </c>
      <c r="B1149" s="9" t="s">
        <v>1387</v>
      </c>
      <c r="C1149" s="10"/>
      <c r="D1149" s="11">
        <v>41903.0</v>
      </c>
      <c r="E1149" s="9" t="s">
        <v>982</v>
      </c>
      <c r="F1149" s="12">
        <v>6.99</v>
      </c>
      <c r="G1149" s="12">
        <f t="shared" si="60"/>
        <v>8.0367525</v>
      </c>
      <c r="H1149" s="8"/>
    </row>
    <row r="1150" ht="12.0" customHeight="1">
      <c r="A1150" s="45">
        <v>1090.0</v>
      </c>
      <c r="B1150" s="46" t="s">
        <v>1388</v>
      </c>
      <c r="C1150" s="47"/>
      <c r="D1150" s="48">
        <v>41903.0</v>
      </c>
      <c r="E1150" s="46" t="s">
        <v>1389</v>
      </c>
      <c r="F1150" s="49">
        <f>7.26+3.49</f>
        <v>10.75</v>
      </c>
      <c r="G1150" s="49">
        <f t="shared" si="60"/>
        <v>12.3598125</v>
      </c>
      <c r="H1150" s="45" t="s">
        <v>1390</v>
      </c>
    </row>
    <row r="1151" ht="12.0" customHeight="1">
      <c r="A1151" s="8">
        <v>1091.0</v>
      </c>
      <c r="B1151" s="9" t="s">
        <v>1391</v>
      </c>
      <c r="C1151" s="10"/>
      <c r="D1151" s="11">
        <v>41903.0</v>
      </c>
      <c r="E1151" s="9" t="s">
        <v>1389</v>
      </c>
      <c r="F1151" s="12">
        <f>(6.54+3.49)/(1.05*1.095)</f>
        <v>8.723635573</v>
      </c>
      <c r="G1151" s="12">
        <f t="shared" si="60"/>
        <v>10.03</v>
      </c>
      <c r="H1151" s="8"/>
    </row>
    <row r="1152" ht="12.0" customHeight="1">
      <c r="A1152" s="8">
        <v>1092.0</v>
      </c>
      <c r="B1152" s="9" t="s">
        <v>1392</v>
      </c>
      <c r="C1152" s="10" t="s">
        <v>1313</v>
      </c>
      <c r="D1152" s="11">
        <v>41903.0</v>
      </c>
      <c r="E1152" s="9" t="s">
        <v>982</v>
      </c>
      <c r="F1152" s="12">
        <v>4.49</v>
      </c>
      <c r="G1152" s="12">
        <f t="shared" si="60"/>
        <v>5.1623775</v>
      </c>
      <c r="H1152" s="8"/>
    </row>
    <row r="1153" ht="12.0" customHeight="1">
      <c r="A1153" s="8">
        <v>1093.0</v>
      </c>
      <c r="B1153" s="9" t="s">
        <v>1393</v>
      </c>
      <c r="C1153" s="10"/>
      <c r="D1153" s="11">
        <v>41931.0</v>
      </c>
      <c r="E1153" s="9" t="s">
        <v>1149</v>
      </c>
      <c r="F1153" s="12">
        <f t="shared" ref="F1153:F1155" si="62">10/3</f>
        <v>3.333333333</v>
      </c>
      <c r="G1153" s="12">
        <f t="shared" si="60"/>
        <v>3.8325</v>
      </c>
      <c r="H1153" s="8" t="s">
        <v>1154</v>
      </c>
    </row>
    <row r="1154" ht="12.0" customHeight="1">
      <c r="A1154" s="13">
        <v>1094.0</v>
      </c>
      <c r="B1154" s="14" t="s">
        <v>1394</v>
      </c>
      <c r="C1154" s="15"/>
      <c r="D1154" s="11">
        <v>41931.0</v>
      </c>
      <c r="E1154" s="9" t="s">
        <v>1149</v>
      </c>
      <c r="F1154" s="12">
        <f t="shared" si="62"/>
        <v>3.333333333</v>
      </c>
      <c r="G1154" s="12">
        <f t="shared" si="60"/>
        <v>3.8325</v>
      </c>
      <c r="H1154" s="8" t="s">
        <v>1154</v>
      </c>
    </row>
    <row r="1155" ht="12.0" customHeight="1">
      <c r="A1155" s="8">
        <v>1095.0</v>
      </c>
      <c r="B1155" s="9" t="s">
        <v>1395</v>
      </c>
      <c r="C1155" s="10"/>
      <c r="D1155" s="11">
        <v>41931.0</v>
      </c>
      <c r="E1155" s="9" t="s">
        <v>1149</v>
      </c>
      <c r="F1155" s="12">
        <f t="shared" si="62"/>
        <v>3.333333333</v>
      </c>
      <c r="G1155" s="12">
        <f t="shared" si="60"/>
        <v>3.8325</v>
      </c>
      <c r="H1155" s="8" t="s">
        <v>1154</v>
      </c>
    </row>
    <row r="1156" ht="12.0" customHeight="1">
      <c r="A1156" s="8">
        <v>1096.0</v>
      </c>
      <c r="B1156" s="9" t="s">
        <v>1396</v>
      </c>
      <c r="C1156" s="10"/>
      <c r="D1156" s="11">
        <v>41944.0</v>
      </c>
      <c r="E1156" s="9" t="s">
        <v>1149</v>
      </c>
      <c r="F1156" s="12">
        <v>8.0</v>
      </c>
      <c r="G1156" s="12">
        <f t="shared" si="60"/>
        <v>9.198</v>
      </c>
      <c r="H1156" s="8" t="s">
        <v>1154</v>
      </c>
    </row>
    <row r="1157" ht="12.0" customHeight="1">
      <c r="A1157" s="13">
        <v>1097.0</v>
      </c>
      <c r="B1157" s="14" t="s">
        <v>1397</v>
      </c>
      <c r="C1157" s="15"/>
      <c r="D1157" s="11">
        <v>41944.0</v>
      </c>
      <c r="E1157" s="9" t="s">
        <v>1149</v>
      </c>
      <c r="F1157" s="12">
        <v>8.0</v>
      </c>
      <c r="G1157" s="12">
        <f t="shared" si="60"/>
        <v>9.198</v>
      </c>
      <c r="H1157" s="8" t="s">
        <v>1154</v>
      </c>
    </row>
    <row r="1158" ht="12.0" customHeight="1">
      <c r="A1158" s="8">
        <v>1098.0</v>
      </c>
      <c r="B1158" s="9" t="s">
        <v>1398</v>
      </c>
      <c r="C1158" s="10"/>
      <c r="D1158" s="11"/>
      <c r="E1158" s="9" t="s">
        <v>982</v>
      </c>
      <c r="F1158" s="12"/>
      <c r="G1158" s="12"/>
      <c r="H1158" s="8" t="s">
        <v>1095</v>
      </c>
    </row>
    <row r="1159" ht="12.0" customHeight="1">
      <c r="A1159" s="8">
        <v>1099.0</v>
      </c>
      <c r="B1159" s="9" t="s">
        <v>1399</v>
      </c>
      <c r="C1159" s="10"/>
      <c r="D1159" s="11">
        <v>41951.0</v>
      </c>
      <c r="E1159" s="9" t="s">
        <v>1149</v>
      </c>
      <c r="F1159" s="12">
        <v>8.0</v>
      </c>
      <c r="G1159" s="12">
        <f t="shared" ref="G1159:G1179" si="63">F1159*1.05*1.095</f>
        <v>9.198</v>
      </c>
      <c r="H1159" s="8" t="s">
        <v>1154</v>
      </c>
    </row>
    <row r="1160" ht="12.0" customHeight="1">
      <c r="A1160" s="13">
        <v>1100.0</v>
      </c>
      <c r="B1160" s="14" t="s">
        <v>1400</v>
      </c>
      <c r="C1160" s="15"/>
      <c r="D1160" s="11">
        <v>41951.0</v>
      </c>
      <c r="E1160" s="9" t="s">
        <v>1149</v>
      </c>
      <c r="F1160" s="12">
        <v>8.0</v>
      </c>
      <c r="G1160" s="12">
        <f t="shared" si="63"/>
        <v>9.198</v>
      </c>
      <c r="H1160" s="8" t="s">
        <v>1154</v>
      </c>
    </row>
    <row r="1161" ht="12.0" customHeight="1">
      <c r="A1161" s="8">
        <v>1101.0</v>
      </c>
      <c r="B1161" s="9" t="s">
        <v>1401</v>
      </c>
      <c r="C1161" s="10"/>
      <c r="D1161" s="11">
        <v>41958.0</v>
      </c>
      <c r="E1161" s="9" t="s">
        <v>1235</v>
      </c>
      <c r="F1161" s="12">
        <v>11.0</v>
      </c>
      <c r="G1161" s="12">
        <f t="shared" si="63"/>
        <v>12.64725</v>
      </c>
      <c r="H1161" s="8" t="s">
        <v>1154</v>
      </c>
    </row>
    <row r="1162" ht="12.0" customHeight="1">
      <c r="A1162" s="8">
        <v>1102.0</v>
      </c>
      <c r="B1162" s="9" t="s">
        <v>1402</v>
      </c>
      <c r="C1162" s="10"/>
      <c r="D1162" s="11">
        <v>41958.0</v>
      </c>
      <c r="E1162" s="9" t="s">
        <v>1235</v>
      </c>
      <c r="F1162" s="12">
        <v>11.0</v>
      </c>
      <c r="G1162" s="12">
        <f t="shared" si="63"/>
        <v>12.64725</v>
      </c>
      <c r="H1162" s="8" t="s">
        <v>1154</v>
      </c>
    </row>
    <row r="1163" ht="12.0" customHeight="1">
      <c r="A1163" s="20">
        <v>1103.0</v>
      </c>
      <c r="B1163" s="21" t="s">
        <v>1403</v>
      </c>
      <c r="C1163" s="22"/>
      <c r="D1163" s="11">
        <v>41966.0</v>
      </c>
      <c r="E1163" s="9" t="s">
        <v>1149</v>
      </c>
      <c r="F1163" s="12">
        <v>8.0</v>
      </c>
      <c r="G1163" s="12">
        <f t="shared" si="63"/>
        <v>9.198</v>
      </c>
      <c r="H1163" s="8" t="s">
        <v>1154</v>
      </c>
    </row>
    <row r="1164" ht="12.0" customHeight="1">
      <c r="A1164" s="8">
        <v>1104.0</v>
      </c>
      <c r="B1164" s="9" t="s">
        <v>1404</v>
      </c>
      <c r="C1164" s="10"/>
      <c r="D1164" s="11">
        <v>41966.0</v>
      </c>
      <c r="E1164" s="9" t="s">
        <v>1149</v>
      </c>
      <c r="F1164" s="12">
        <v>8.0</v>
      </c>
      <c r="G1164" s="12">
        <f t="shared" si="63"/>
        <v>9.198</v>
      </c>
      <c r="H1164" s="8" t="s">
        <v>1154</v>
      </c>
    </row>
    <row r="1165" ht="12.0" customHeight="1">
      <c r="A1165" s="13">
        <v>1105.0</v>
      </c>
      <c r="B1165" s="14" t="s">
        <v>1405</v>
      </c>
      <c r="C1165" s="15"/>
      <c r="D1165" s="11">
        <v>41966.0</v>
      </c>
      <c r="E1165" s="9" t="s">
        <v>1149</v>
      </c>
      <c r="F1165" s="12">
        <v>8.0</v>
      </c>
      <c r="G1165" s="12">
        <f t="shared" si="63"/>
        <v>9.198</v>
      </c>
      <c r="H1165" s="8" t="s">
        <v>1154</v>
      </c>
    </row>
    <row r="1166" ht="12.0" customHeight="1">
      <c r="A1166" s="13">
        <v>1106.0</v>
      </c>
      <c r="B1166" s="14" t="s">
        <v>1406</v>
      </c>
      <c r="C1166" s="15"/>
      <c r="D1166" s="11">
        <v>41966.0</v>
      </c>
      <c r="E1166" s="9" t="s">
        <v>1149</v>
      </c>
      <c r="F1166" s="12">
        <v>8.0</v>
      </c>
      <c r="G1166" s="12">
        <f t="shared" si="63"/>
        <v>9.198</v>
      </c>
      <c r="H1166" s="8" t="s">
        <v>1154</v>
      </c>
    </row>
    <row r="1167" ht="12.0" customHeight="1">
      <c r="A1167" s="8">
        <v>1107.0</v>
      </c>
      <c r="B1167" s="9" t="s">
        <v>1407</v>
      </c>
      <c r="C1167" s="10"/>
      <c r="D1167" s="11">
        <v>41966.0</v>
      </c>
      <c r="E1167" s="9" t="s">
        <v>1149</v>
      </c>
      <c r="F1167" s="12">
        <v>11.0</v>
      </c>
      <c r="G1167" s="12">
        <f t="shared" si="63"/>
        <v>12.64725</v>
      </c>
      <c r="H1167" s="8" t="s">
        <v>1154</v>
      </c>
    </row>
    <row r="1168" ht="12.0" customHeight="1">
      <c r="A1168" s="8">
        <v>1108.0</v>
      </c>
      <c r="B1168" s="9" t="s">
        <v>1408</v>
      </c>
      <c r="C1168" s="10"/>
      <c r="D1168" s="11">
        <v>41966.0</v>
      </c>
      <c r="E1168" s="9" t="s">
        <v>1149</v>
      </c>
      <c r="F1168" s="12">
        <v>11.0</v>
      </c>
      <c r="G1168" s="12">
        <f t="shared" si="63"/>
        <v>12.64725</v>
      </c>
      <c r="H1168" s="8" t="s">
        <v>1154</v>
      </c>
    </row>
    <row r="1169" ht="12.0" customHeight="1">
      <c r="A1169" s="8">
        <v>1109.0</v>
      </c>
      <c r="B1169" s="9" t="s">
        <v>1409</v>
      </c>
      <c r="C1169" s="10"/>
      <c r="D1169" s="11">
        <v>41966.0</v>
      </c>
      <c r="E1169" s="9" t="s">
        <v>1149</v>
      </c>
      <c r="F1169" s="12">
        <v>11.0</v>
      </c>
      <c r="G1169" s="12">
        <f t="shared" si="63"/>
        <v>12.64725</v>
      </c>
      <c r="H1169" s="8" t="s">
        <v>1154</v>
      </c>
    </row>
    <row r="1170" ht="12.0" customHeight="1">
      <c r="A1170" s="8">
        <v>1110.0</v>
      </c>
      <c r="B1170" s="9" t="s">
        <v>1410</v>
      </c>
      <c r="C1170" s="10"/>
      <c r="D1170" s="11">
        <v>41966.0</v>
      </c>
      <c r="E1170" s="9" t="s">
        <v>1149</v>
      </c>
      <c r="F1170" s="12">
        <v>11.0</v>
      </c>
      <c r="G1170" s="12">
        <f t="shared" si="63"/>
        <v>12.64725</v>
      </c>
      <c r="H1170" s="8" t="s">
        <v>1154</v>
      </c>
    </row>
    <row r="1171" ht="12.0" customHeight="1">
      <c r="A1171" s="8">
        <v>1111.0</v>
      </c>
      <c r="B1171" s="9" t="s">
        <v>1411</v>
      </c>
      <c r="C1171" s="10"/>
      <c r="D1171" s="11">
        <v>41988.0</v>
      </c>
      <c r="E1171" s="9" t="s">
        <v>982</v>
      </c>
      <c r="F1171" s="12">
        <v>18.88</v>
      </c>
      <c r="G1171" s="12">
        <f t="shared" si="63"/>
        <v>21.70728</v>
      </c>
      <c r="H1171" s="8" t="s">
        <v>1412</v>
      </c>
    </row>
    <row r="1172" ht="12.0" customHeight="1">
      <c r="A1172" s="8">
        <v>1112.0</v>
      </c>
      <c r="B1172" s="9" t="s">
        <v>1413</v>
      </c>
      <c r="C1172" s="10"/>
      <c r="D1172" s="11">
        <v>41988.0</v>
      </c>
      <c r="E1172" s="9" t="s">
        <v>982</v>
      </c>
      <c r="F1172" s="12">
        <v>14.97</v>
      </c>
      <c r="G1172" s="12">
        <f t="shared" si="63"/>
        <v>17.2117575</v>
      </c>
      <c r="H1172" s="8" t="s">
        <v>1414</v>
      </c>
    </row>
    <row r="1173" ht="12.0" customHeight="1">
      <c r="A1173" s="8">
        <v>1113.0</v>
      </c>
      <c r="B1173" s="9" t="s">
        <v>1415</v>
      </c>
      <c r="C1173" s="10"/>
      <c r="D1173" s="11">
        <v>41988.0</v>
      </c>
      <c r="E1173" s="9" t="s">
        <v>982</v>
      </c>
      <c r="F1173" s="12">
        <v>13.97</v>
      </c>
      <c r="G1173" s="12">
        <f t="shared" si="63"/>
        <v>16.0620075</v>
      </c>
      <c r="H1173" s="8" t="s">
        <v>1414</v>
      </c>
    </row>
    <row r="1174" ht="12.0" customHeight="1">
      <c r="A1174" s="8">
        <v>1114.0</v>
      </c>
      <c r="B1174" s="9" t="s">
        <v>1416</v>
      </c>
      <c r="C1174" s="10"/>
      <c r="D1174" s="11">
        <v>41988.0</v>
      </c>
      <c r="E1174" s="9" t="s">
        <v>982</v>
      </c>
      <c r="F1174" s="12">
        <v>21.99</v>
      </c>
      <c r="G1174" s="12">
        <f t="shared" si="63"/>
        <v>25.2830025</v>
      </c>
      <c r="H1174" s="8" t="s">
        <v>1414</v>
      </c>
    </row>
    <row r="1175" ht="12.0" customHeight="1">
      <c r="A1175" s="8">
        <v>1115.0</v>
      </c>
      <c r="B1175" s="9" t="s">
        <v>1417</v>
      </c>
      <c r="C1175" s="10"/>
      <c r="D1175" s="11">
        <v>41988.0</v>
      </c>
      <c r="E1175" s="9" t="s">
        <v>982</v>
      </c>
      <c r="F1175" s="12">
        <v>16.0</v>
      </c>
      <c r="G1175" s="12">
        <f t="shared" si="63"/>
        <v>18.396</v>
      </c>
      <c r="H1175" s="8"/>
    </row>
    <row r="1176" ht="12.0" customHeight="1">
      <c r="A1176" s="8">
        <v>1116.0</v>
      </c>
      <c r="B1176" s="9" t="s">
        <v>1418</v>
      </c>
      <c r="C1176" s="10"/>
      <c r="D1176" s="11">
        <v>41988.0</v>
      </c>
      <c r="E1176" s="9" t="s">
        <v>982</v>
      </c>
      <c r="F1176" s="12">
        <v>6.99</v>
      </c>
      <c r="G1176" s="12">
        <f t="shared" si="63"/>
        <v>8.0367525</v>
      </c>
      <c r="H1176" s="8"/>
    </row>
    <row r="1177" ht="12.0" customHeight="1">
      <c r="A1177" s="8">
        <v>1117.0</v>
      </c>
      <c r="B1177" s="9" t="s">
        <v>1419</v>
      </c>
      <c r="C1177" s="10"/>
      <c r="D1177" s="11">
        <v>41988.0</v>
      </c>
      <c r="E1177" s="9" t="s">
        <v>982</v>
      </c>
      <c r="F1177" s="12">
        <v>9.49</v>
      </c>
      <c r="G1177" s="12">
        <f t="shared" si="63"/>
        <v>10.9111275</v>
      </c>
      <c r="H1177" s="8"/>
    </row>
    <row r="1178" ht="12.0" customHeight="1">
      <c r="A1178" s="8">
        <v>1118.0</v>
      </c>
      <c r="B1178" s="9" t="s">
        <v>1420</v>
      </c>
      <c r="C1178" s="10"/>
      <c r="D1178" s="11">
        <v>41973.0</v>
      </c>
      <c r="E1178" s="9" t="s">
        <v>869</v>
      </c>
      <c r="F1178" s="12">
        <v>15.0</v>
      </c>
      <c r="G1178" s="12">
        <f t="shared" si="63"/>
        <v>17.24625</v>
      </c>
      <c r="H1178" s="8" t="s">
        <v>1095</v>
      </c>
    </row>
    <row r="1179" ht="12.0" customHeight="1">
      <c r="A1179" s="8">
        <v>1119.0</v>
      </c>
      <c r="B1179" s="50" t="s">
        <v>1421</v>
      </c>
      <c r="C1179" s="10"/>
      <c r="D1179" s="11">
        <v>41973.0</v>
      </c>
      <c r="E1179" s="9" t="s">
        <v>869</v>
      </c>
      <c r="F1179" s="12">
        <v>5.0</v>
      </c>
      <c r="G1179" s="12">
        <f t="shared" si="63"/>
        <v>5.74875</v>
      </c>
      <c r="H1179" s="8" t="s">
        <v>1422</v>
      </c>
    </row>
    <row r="1180" ht="12.0" customHeight="1">
      <c r="A1180" s="8">
        <v>1120.0</v>
      </c>
      <c r="B1180" s="9" t="s">
        <v>1423</v>
      </c>
      <c r="C1180" s="10"/>
      <c r="D1180" s="11">
        <v>41845.0</v>
      </c>
      <c r="E1180" s="9" t="s">
        <v>982</v>
      </c>
      <c r="F1180" s="12">
        <v>26.36</v>
      </c>
      <c r="G1180" s="12" t="s">
        <v>1424</v>
      </c>
      <c r="H1180" s="8" t="s">
        <v>1095</v>
      </c>
    </row>
    <row r="1181" ht="12.0" customHeight="1">
      <c r="A1181" s="8">
        <v>1121.0</v>
      </c>
      <c r="B1181" s="9" t="s">
        <v>1425</v>
      </c>
      <c r="C1181" s="10"/>
      <c r="D1181" s="11">
        <v>41845.0</v>
      </c>
      <c r="E1181" s="9" t="s">
        <v>982</v>
      </c>
      <c r="F1181" s="12">
        <v>24.97</v>
      </c>
      <c r="G1181" s="12">
        <f t="shared" ref="G1181:G1459" si="64">F1181*1.05*1.095</f>
        <v>28.7092575</v>
      </c>
      <c r="H1181" s="8" t="s">
        <v>1095</v>
      </c>
    </row>
    <row r="1182" ht="12.0" customHeight="1">
      <c r="A1182" s="8">
        <v>1122.0</v>
      </c>
      <c r="B1182" s="9" t="s">
        <v>1426</v>
      </c>
      <c r="C1182" s="10"/>
      <c r="D1182" s="11">
        <v>41931.0</v>
      </c>
      <c r="E1182" s="9" t="s">
        <v>982</v>
      </c>
      <c r="F1182" s="12">
        <v>20.84</v>
      </c>
      <c r="G1182" s="12">
        <f t="shared" si="64"/>
        <v>23.96079</v>
      </c>
      <c r="H1182" s="8" t="s">
        <v>1095</v>
      </c>
    </row>
    <row r="1183" ht="12.0" customHeight="1">
      <c r="A1183" s="8">
        <v>1123.0</v>
      </c>
      <c r="B1183" s="9" t="s">
        <v>1427</v>
      </c>
      <c r="C1183" s="10"/>
      <c r="D1183" s="11">
        <v>42006.0</v>
      </c>
      <c r="E1183" s="9" t="s">
        <v>869</v>
      </c>
      <c r="F1183" s="12">
        <v>15.0</v>
      </c>
      <c r="G1183" s="12">
        <f t="shared" si="64"/>
        <v>17.24625</v>
      </c>
      <c r="H1183" s="8" t="s">
        <v>1095</v>
      </c>
    </row>
    <row r="1184" ht="12.0" customHeight="1">
      <c r="A1184" s="8">
        <v>1124.0</v>
      </c>
      <c r="B1184" s="9" t="s">
        <v>1428</v>
      </c>
      <c r="C1184" s="10"/>
      <c r="D1184" s="11">
        <v>42006.0</v>
      </c>
      <c r="E1184" s="9" t="s">
        <v>869</v>
      </c>
      <c r="F1184" s="12">
        <v>15.0</v>
      </c>
      <c r="G1184" s="12">
        <f t="shared" si="64"/>
        <v>17.24625</v>
      </c>
      <c r="H1184" s="8" t="s">
        <v>1095</v>
      </c>
    </row>
    <row r="1185" ht="12.0" customHeight="1">
      <c r="A1185" s="8">
        <v>1125.0</v>
      </c>
      <c r="B1185" s="9" t="s">
        <v>1429</v>
      </c>
      <c r="C1185" s="10"/>
      <c r="D1185" s="11">
        <v>42006.0</v>
      </c>
      <c r="E1185" s="9" t="s">
        <v>869</v>
      </c>
      <c r="F1185" s="12">
        <v>15.0</v>
      </c>
      <c r="G1185" s="12">
        <f t="shared" si="64"/>
        <v>17.24625</v>
      </c>
      <c r="H1185" s="8" t="s">
        <v>1095</v>
      </c>
    </row>
    <row r="1186" ht="12.0" customHeight="1">
      <c r="A1186" s="8">
        <v>1126.0</v>
      </c>
      <c r="B1186" s="9" t="s">
        <v>1430</v>
      </c>
      <c r="C1186" s="10"/>
      <c r="D1186" s="11">
        <v>42006.0</v>
      </c>
      <c r="E1186" s="9" t="s">
        <v>869</v>
      </c>
      <c r="F1186" s="12">
        <v>15.0</v>
      </c>
      <c r="G1186" s="12">
        <f t="shared" si="64"/>
        <v>17.24625</v>
      </c>
      <c r="H1186" s="8" t="s">
        <v>1095</v>
      </c>
    </row>
    <row r="1187" ht="12.0" customHeight="1">
      <c r="A1187" s="8">
        <v>1127.0</v>
      </c>
      <c r="B1187" s="9" t="s">
        <v>1431</v>
      </c>
      <c r="C1187" s="10"/>
      <c r="D1187" s="11">
        <v>42006.0</v>
      </c>
      <c r="E1187" s="9" t="s">
        <v>869</v>
      </c>
      <c r="F1187" s="12">
        <v>15.0</v>
      </c>
      <c r="G1187" s="12">
        <f t="shared" si="64"/>
        <v>17.24625</v>
      </c>
      <c r="H1187" s="8" t="s">
        <v>1095</v>
      </c>
    </row>
    <row r="1188" ht="12.0" customHeight="1">
      <c r="A1188" s="8">
        <v>1128.0</v>
      </c>
      <c r="B1188" s="9" t="s">
        <v>1432</v>
      </c>
      <c r="C1188" s="10"/>
      <c r="D1188" s="11">
        <v>42006.0</v>
      </c>
      <c r="E1188" s="9" t="s">
        <v>869</v>
      </c>
      <c r="F1188" s="12">
        <v>15.0</v>
      </c>
      <c r="G1188" s="12">
        <f t="shared" si="64"/>
        <v>17.24625</v>
      </c>
      <c r="H1188" s="8" t="s">
        <v>1095</v>
      </c>
    </row>
    <row r="1189" ht="12.0" customHeight="1">
      <c r="A1189" s="8">
        <v>1129.0</v>
      </c>
      <c r="B1189" s="9" t="s">
        <v>1433</v>
      </c>
      <c r="C1189" s="10"/>
      <c r="D1189" s="11">
        <v>42036.0</v>
      </c>
      <c r="E1189" s="9" t="s">
        <v>869</v>
      </c>
      <c r="F1189" s="12">
        <v>10.0</v>
      </c>
      <c r="G1189" s="12">
        <f t="shared" si="64"/>
        <v>11.4975</v>
      </c>
      <c r="H1189" s="8"/>
    </row>
    <row r="1190" ht="12.0" customHeight="1">
      <c r="A1190" s="20">
        <v>1130.0</v>
      </c>
      <c r="B1190" s="21" t="s">
        <v>1434</v>
      </c>
      <c r="C1190" s="22"/>
      <c r="D1190" s="11">
        <v>42056.0</v>
      </c>
      <c r="E1190" s="9" t="s">
        <v>1149</v>
      </c>
      <c r="F1190" s="12">
        <v>8.0</v>
      </c>
      <c r="G1190" s="12">
        <f t="shared" si="64"/>
        <v>9.198</v>
      </c>
      <c r="H1190" s="8" t="s">
        <v>1154</v>
      </c>
    </row>
    <row r="1191" ht="12.0" customHeight="1">
      <c r="A1191" s="8">
        <v>1131.0</v>
      </c>
      <c r="B1191" s="9" t="s">
        <v>1435</v>
      </c>
      <c r="C1191" s="10"/>
      <c r="D1191" s="11">
        <v>42056.0</v>
      </c>
      <c r="E1191" s="9" t="s">
        <v>1149</v>
      </c>
      <c r="F1191" s="12">
        <v>8.0</v>
      </c>
      <c r="G1191" s="12">
        <f t="shared" si="64"/>
        <v>9.198</v>
      </c>
      <c r="H1191" s="8" t="s">
        <v>1154</v>
      </c>
    </row>
    <row r="1192" ht="12.0" customHeight="1">
      <c r="A1192" s="8">
        <v>1132.0</v>
      </c>
      <c r="B1192" s="9" t="s">
        <v>1436</v>
      </c>
      <c r="C1192" s="10"/>
      <c r="D1192" s="11">
        <v>42056.0</v>
      </c>
      <c r="E1192" s="9" t="s">
        <v>1149</v>
      </c>
      <c r="F1192" s="12">
        <v>11.0</v>
      </c>
      <c r="G1192" s="12">
        <f t="shared" si="64"/>
        <v>12.64725</v>
      </c>
      <c r="H1192" s="8" t="s">
        <v>1154</v>
      </c>
    </row>
    <row r="1193" ht="12.0" customHeight="1">
      <c r="A1193" s="8">
        <v>1133.0</v>
      </c>
      <c r="B1193" s="9" t="s">
        <v>1437</v>
      </c>
      <c r="C1193" s="10"/>
      <c r="D1193" s="11">
        <v>42056.0</v>
      </c>
      <c r="E1193" s="9" t="s">
        <v>1149</v>
      </c>
      <c r="F1193" s="12">
        <v>11.0</v>
      </c>
      <c r="G1193" s="12">
        <f t="shared" si="64"/>
        <v>12.64725</v>
      </c>
      <c r="H1193" s="8" t="s">
        <v>1154</v>
      </c>
    </row>
    <row r="1194" ht="12.0" customHeight="1">
      <c r="A1194" s="13">
        <v>1134.0</v>
      </c>
      <c r="B1194" s="14" t="s">
        <v>1438</v>
      </c>
      <c r="C1194" s="15"/>
      <c r="D1194" s="11">
        <v>42056.0</v>
      </c>
      <c r="E1194" s="9" t="s">
        <v>1149</v>
      </c>
      <c r="F1194" s="12">
        <v>11.0</v>
      </c>
      <c r="G1194" s="12">
        <f t="shared" si="64"/>
        <v>12.64725</v>
      </c>
      <c r="H1194" s="8" t="s">
        <v>1154</v>
      </c>
    </row>
    <row r="1195" ht="12.0" customHeight="1">
      <c r="A1195" s="13">
        <v>1135.0</v>
      </c>
      <c r="B1195" s="14" t="s">
        <v>1439</v>
      </c>
      <c r="C1195" s="15"/>
      <c r="D1195" s="11">
        <v>42056.0</v>
      </c>
      <c r="E1195" s="9" t="s">
        <v>1149</v>
      </c>
      <c r="F1195" s="12">
        <v>11.0</v>
      </c>
      <c r="G1195" s="12">
        <f t="shared" si="64"/>
        <v>12.64725</v>
      </c>
      <c r="H1195" s="8" t="s">
        <v>1154</v>
      </c>
    </row>
    <row r="1196" ht="12.0" customHeight="1">
      <c r="A1196" s="8">
        <v>1136.0</v>
      </c>
      <c r="B1196" s="9" t="s">
        <v>1440</v>
      </c>
      <c r="C1196" s="10"/>
      <c r="D1196" s="11">
        <v>42056.0</v>
      </c>
      <c r="E1196" s="9" t="s">
        <v>1149</v>
      </c>
      <c r="F1196" s="12">
        <v>11.0</v>
      </c>
      <c r="G1196" s="12">
        <f t="shared" si="64"/>
        <v>12.64725</v>
      </c>
      <c r="H1196" s="8" t="s">
        <v>1154</v>
      </c>
    </row>
    <row r="1197" ht="12.0" customHeight="1">
      <c r="A1197" s="8">
        <v>1137.0</v>
      </c>
      <c r="B1197" s="9" t="s">
        <v>1441</v>
      </c>
      <c r="C1197" s="10"/>
      <c r="D1197" s="11">
        <v>42056.0</v>
      </c>
      <c r="E1197" s="9" t="s">
        <v>1149</v>
      </c>
      <c r="F1197" s="12">
        <v>11.0</v>
      </c>
      <c r="G1197" s="12">
        <f t="shared" si="64"/>
        <v>12.64725</v>
      </c>
      <c r="H1197" s="8" t="s">
        <v>1154</v>
      </c>
    </row>
    <row r="1198" ht="12.0" customHeight="1">
      <c r="A1198" s="8">
        <v>1138.0</v>
      </c>
      <c r="B1198" s="9" t="s">
        <v>1442</v>
      </c>
      <c r="C1198" s="10"/>
      <c r="D1198" s="11">
        <v>42056.0</v>
      </c>
      <c r="E1198" s="9" t="s">
        <v>1149</v>
      </c>
      <c r="F1198" s="12">
        <v>11.0</v>
      </c>
      <c r="G1198" s="12">
        <f t="shared" si="64"/>
        <v>12.64725</v>
      </c>
      <c r="H1198" s="8" t="s">
        <v>1443</v>
      </c>
    </row>
    <row r="1199" ht="12.0" customHeight="1">
      <c r="A1199" s="8">
        <v>1139.0</v>
      </c>
      <c r="B1199" s="9" t="s">
        <v>1444</v>
      </c>
      <c r="C1199" s="10"/>
      <c r="D1199" s="11">
        <v>42056.0</v>
      </c>
      <c r="E1199" s="9" t="s">
        <v>1149</v>
      </c>
      <c r="F1199" s="12">
        <v>11.0</v>
      </c>
      <c r="G1199" s="12">
        <f t="shared" si="64"/>
        <v>12.64725</v>
      </c>
      <c r="H1199" s="8" t="s">
        <v>1443</v>
      </c>
    </row>
    <row r="1200" ht="12.0" customHeight="1">
      <c r="A1200" s="8">
        <v>1140.0</v>
      </c>
      <c r="B1200" s="9" t="s">
        <v>1444</v>
      </c>
      <c r="C1200" s="10"/>
      <c r="D1200" s="11">
        <v>42062.0</v>
      </c>
      <c r="E1200" s="9" t="s">
        <v>1445</v>
      </c>
      <c r="F1200" s="12">
        <f>ROUND(19.99*0.6,2)</f>
        <v>11.99</v>
      </c>
      <c r="G1200" s="12">
        <f t="shared" si="64"/>
        <v>13.7855025</v>
      </c>
      <c r="H1200" s="8" t="s">
        <v>1446</v>
      </c>
    </row>
    <row r="1201" ht="12.0" customHeight="1">
      <c r="A1201" s="8">
        <v>1141.0</v>
      </c>
      <c r="B1201" s="9" t="s">
        <v>1447</v>
      </c>
      <c r="C1201" s="10" t="s">
        <v>1313</v>
      </c>
      <c r="D1201" s="11">
        <v>42062.0</v>
      </c>
      <c r="E1201" s="9" t="s">
        <v>1445</v>
      </c>
      <c r="F1201" s="12">
        <f>ROUND(15*0.6,2)</f>
        <v>9</v>
      </c>
      <c r="G1201" s="12">
        <f t="shared" si="64"/>
        <v>10.34775</v>
      </c>
      <c r="H1201" s="8" t="s">
        <v>1448</v>
      </c>
    </row>
    <row r="1202" ht="12.0" customHeight="1">
      <c r="A1202" s="8">
        <v>1142.0</v>
      </c>
      <c r="B1202" s="9" t="s">
        <v>1449</v>
      </c>
      <c r="C1202" s="10"/>
      <c r="D1202" s="11">
        <v>42063.0</v>
      </c>
      <c r="E1202" s="9" t="s">
        <v>88</v>
      </c>
      <c r="F1202" s="12">
        <v>15.79</v>
      </c>
      <c r="G1202" s="12">
        <f t="shared" si="64"/>
        <v>18.1545525</v>
      </c>
      <c r="H1202" s="8"/>
    </row>
    <row r="1203" ht="12.0" customHeight="1">
      <c r="A1203" s="8">
        <v>1143.0</v>
      </c>
      <c r="B1203" s="9" t="s">
        <v>1450</v>
      </c>
      <c r="C1203" s="10"/>
      <c r="D1203" s="11">
        <v>42063.0</v>
      </c>
      <c r="E1203" s="9" t="s">
        <v>88</v>
      </c>
      <c r="F1203" s="12">
        <v>19.79</v>
      </c>
      <c r="G1203" s="12">
        <f t="shared" si="64"/>
        <v>22.7535525</v>
      </c>
      <c r="H1203" s="8"/>
    </row>
    <row r="1204" ht="12.0" customHeight="1">
      <c r="A1204" s="8">
        <v>1144.0</v>
      </c>
      <c r="B1204" s="9" t="s">
        <v>1451</v>
      </c>
      <c r="C1204" s="10"/>
      <c r="D1204" s="11">
        <v>42063.0</v>
      </c>
      <c r="E1204" s="9" t="s">
        <v>88</v>
      </c>
      <c r="F1204" s="12">
        <v>14.99</v>
      </c>
      <c r="G1204" s="12">
        <f t="shared" si="64"/>
        <v>17.2347525</v>
      </c>
      <c r="H1204" s="8" t="s">
        <v>1095</v>
      </c>
    </row>
    <row r="1205" ht="12.0" customHeight="1">
      <c r="A1205" s="8">
        <v>1145.0</v>
      </c>
      <c r="B1205" s="9" t="s">
        <v>1452</v>
      </c>
      <c r="C1205" s="10" t="s">
        <v>1453</v>
      </c>
      <c r="D1205" s="11">
        <v>42063.0</v>
      </c>
      <c r="E1205" s="9" t="s">
        <v>88</v>
      </c>
      <c r="F1205" s="12">
        <v>14.99</v>
      </c>
      <c r="G1205" s="12">
        <f t="shared" si="64"/>
        <v>17.2347525</v>
      </c>
      <c r="H1205" s="8" t="s">
        <v>1095</v>
      </c>
    </row>
    <row r="1206" ht="12.0" customHeight="1">
      <c r="A1206" s="8">
        <v>1146.0</v>
      </c>
      <c r="B1206" s="9" t="s">
        <v>1454</v>
      </c>
      <c r="C1206" s="10" t="s">
        <v>1329</v>
      </c>
      <c r="D1206" s="11">
        <v>42063.0</v>
      </c>
      <c r="E1206" s="9" t="s">
        <v>88</v>
      </c>
      <c r="F1206" s="12">
        <v>14.99</v>
      </c>
      <c r="G1206" s="12">
        <f t="shared" si="64"/>
        <v>17.2347525</v>
      </c>
      <c r="H1206" s="8" t="s">
        <v>1095</v>
      </c>
    </row>
    <row r="1207" ht="12.0" customHeight="1">
      <c r="A1207" s="8">
        <v>1147.0</v>
      </c>
      <c r="B1207" s="9" t="s">
        <v>1455</v>
      </c>
      <c r="C1207" s="10"/>
      <c r="D1207" s="11">
        <v>42063.0</v>
      </c>
      <c r="E1207" s="9" t="s">
        <v>1456</v>
      </c>
      <c r="F1207" s="12">
        <f>ROUND(5*0.6,2)</f>
        <v>3</v>
      </c>
      <c r="G1207" s="12">
        <f t="shared" si="64"/>
        <v>3.44925</v>
      </c>
      <c r="H1207" s="8" t="s">
        <v>1457</v>
      </c>
    </row>
    <row r="1208" ht="12.0" customHeight="1">
      <c r="A1208" s="8">
        <v>1148.0</v>
      </c>
      <c r="B1208" s="50" t="s">
        <v>1458</v>
      </c>
      <c r="C1208" s="10" t="s">
        <v>1459</v>
      </c>
      <c r="D1208" s="51">
        <v>42087.0</v>
      </c>
      <c r="E1208" s="9" t="s">
        <v>1445</v>
      </c>
      <c r="F1208" s="12">
        <f>ROUND(19.99*0.4,2)</f>
        <v>8</v>
      </c>
      <c r="G1208" s="12">
        <f t="shared" si="64"/>
        <v>9.198</v>
      </c>
      <c r="H1208" s="8" t="s">
        <v>1460</v>
      </c>
    </row>
    <row r="1209" ht="12.0" customHeight="1">
      <c r="A1209" s="20">
        <v>1149.0</v>
      </c>
      <c r="B1209" s="21" t="s">
        <v>1461</v>
      </c>
      <c r="C1209" s="22"/>
      <c r="D1209" s="51">
        <v>42087.0</v>
      </c>
      <c r="E1209" s="9" t="s">
        <v>1445</v>
      </c>
      <c r="F1209" s="12">
        <f>ROUND(12.99*0.4,2)</f>
        <v>5.2</v>
      </c>
      <c r="G1209" s="12">
        <f t="shared" si="64"/>
        <v>5.9787</v>
      </c>
      <c r="H1209" s="8" t="s">
        <v>1460</v>
      </c>
    </row>
    <row r="1210" ht="12.0" customHeight="1">
      <c r="A1210" s="8">
        <v>1150.0</v>
      </c>
      <c r="B1210" s="9" t="s">
        <v>1447</v>
      </c>
      <c r="C1210" s="10" t="s">
        <v>1313</v>
      </c>
      <c r="D1210" s="51">
        <v>42087.0</v>
      </c>
      <c r="E1210" s="9" t="s">
        <v>1445</v>
      </c>
      <c r="F1210" s="12">
        <f>ROUND(15*0.4,2)</f>
        <v>6</v>
      </c>
      <c r="G1210" s="12">
        <f t="shared" si="64"/>
        <v>6.8985</v>
      </c>
      <c r="H1210" s="8" t="s">
        <v>1460</v>
      </c>
    </row>
    <row r="1211" ht="12.0" customHeight="1">
      <c r="A1211" s="8">
        <v>1151.0</v>
      </c>
      <c r="B1211" s="9" t="s">
        <v>1462</v>
      </c>
      <c r="C1211" s="10" t="s">
        <v>1313</v>
      </c>
      <c r="D1211" s="51">
        <v>42087.0</v>
      </c>
      <c r="E1211" s="9" t="s">
        <v>1445</v>
      </c>
      <c r="F1211" s="12">
        <f>ROUND(14.99*0.4,2)</f>
        <v>6</v>
      </c>
      <c r="G1211" s="12">
        <f t="shared" si="64"/>
        <v>6.8985</v>
      </c>
      <c r="H1211" s="8" t="s">
        <v>1463</v>
      </c>
    </row>
    <row r="1212" ht="12.0" customHeight="1">
      <c r="A1212" s="8">
        <v>1152.0</v>
      </c>
      <c r="B1212" s="9" t="s">
        <v>1464</v>
      </c>
      <c r="C1212" s="10" t="s">
        <v>1313</v>
      </c>
      <c r="D1212" s="51">
        <v>42087.0</v>
      </c>
      <c r="E1212" s="9" t="s">
        <v>88</v>
      </c>
      <c r="F1212" s="12">
        <v>18.49</v>
      </c>
      <c r="G1212" s="12">
        <f t="shared" si="64"/>
        <v>21.2588775</v>
      </c>
      <c r="H1212" s="8"/>
    </row>
    <row r="1213" ht="12.0" customHeight="1">
      <c r="A1213" s="8">
        <v>1153.0</v>
      </c>
      <c r="B1213" s="9" t="s">
        <v>1465</v>
      </c>
      <c r="C1213" s="10"/>
      <c r="D1213" s="51">
        <v>42087.0</v>
      </c>
      <c r="E1213" s="9" t="s">
        <v>88</v>
      </c>
      <c r="F1213" s="12">
        <v>16.79</v>
      </c>
      <c r="G1213" s="12">
        <f t="shared" si="64"/>
        <v>19.3043025</v>
      </c>
      <c r="H1213" s="8"/>
    </row>
    <row r="1214" ht="12.0" customHeight="1">
      <c r="A1214" s="8">
        <v>1154.0</v>
      </c>
      <c r="B1214" s="9" t="s">
        <v>1466</v>
      </c>
      <c r="C1214" s="10"/>
      <c r="D1214" s="51">
        <v>42087.0</v>
      </c>
      <c r="E1214" s="9" t="s">
        <v>1149</v>
      </c>
      <c r="F1214" s="12">
        <v>11.0</v>
      </c>
      <c r="G1214" s="12">
        <f t="shared" si="64"/>
        <v>12.64725</v>
      </c>
      <c r="H1214" s="8" t="s">
        <v>1154</v>
      </c>
    </row>
    <row r="1215" ht="12.0" customHeight="1">
      <c r="A1215" s="8">
        <v>1155.0</v>
      </c>
      <c r="B1215" s="9" t="s">
        <v>1467</v>
      </c>
      <c r="C1215" s="10"/>
      <c r="D1215" s="51">
        <v>42087.0</v>
      </c>
      <c r="E1215" s="9" t="s">
        <v>1149</v>
      </c>
      <c r="F1215" s="12">
        <v>11.0</v>
      </c>
      <c r="G1215" s="12">
        <f t="shared" si="64"/>
        <v>12.64725</v>
      </c>
      <c r="H1215" s="8" t="s">
        <v>1154</v>
      </c>
    </row>
    <row r="1216" ht="12.0" customHeight="1">
      <c r="A1216" s="8">
        <v>1156.0</v>
      </c>
      <c r="B1216" s="9" t="s">
        <v>1468</v>
      </c>
      <c r="C1216" s="10"/>
      <c r="D1216" s="51">
        <v>42087.0</v>
      </c>
      <c r="E1216" s="9" t="s">
        <v>1149</v>
      </c>
      <c r="F1216" s="12">
        <v>8.0</v>
      </c>
      <c r="G1216" s="12">
        <f t="shared" si="64"/>
        <v>9.198</v>
      </c>
      <c r="H1216" s="8" t="s">
        <v>1154</v>
      </c>
    </row>
    <row r="1217" ht="12.0" customHeight="1">
      <c r="A1217" s="8">
        <v>1157.0</v>
      </c>
      <c r="B1217" s="9" t="s">
        <v>1469</v>
      </c>
      <c r="C1217" s="10"/>
      <c r="D1217" s="51">
        <v>42087.0</v>
      </c>
      <c r="E1217" s="9" t="s">
        <v>1149</v>
      </c>
      <c r="F1217" s="12">
        <v>8.0</v>
      </c>
      <c r="G1217" s="12">
        <f t="shared" si="64"/>
        <v>9.198</v>
      </c>
      <c r="H1217" s="8" t="s">
        <v>1154</v>
      </c>
    </row>
    <row r="1218" ht="12.0" customHeight="1">
      <c r="A1218" s="8">
        <v>1158.0</v>
      </c>
      <c r="B1218" s="9" t="s">
        <v>1470</v>
      </c>
      <c r="C1218" s="10"/>
      <c r="D1218" s="51">
        <v>42087.0</v>
      </c>
      <c r="E1218" s="9" t="s">
        <v>1149</v>
      </c>
      <c r="F1218" s="12">
        <v>8.0</v>
      </c>
      <c r="G1218" s="12">
        <f t="shared" si="64"/>
        <v>9.198</v>
      </c>
      <c r="H1218" s="8" t="s">
        <v>1154</v>
      </c>
    </row>
    <row r="1219" ht="12.0" customHeight="1">
      <c r="A1219" s="8">
        <v>1159.0</v>
      </c>
      <c r="B1219" s="9" t="s">
        <v>1471</v>
      </c>
      <c r="C1219" s="10"/>
      <c r="D1219" s="51">
        <v>42087.0</v>
      </c>
      <c r="E1219" s="9" t="s">
        <v>1149</v>
      </c>
      <c r="F1219" s="12">
        <v>8.0</v>
      </c>
      <c r="G1219" s="12">
        <f t="shared" si="64"/>
        <v>9.198</v>
      </c>
      <c r="H1219" s="8" t="s">
        <v>1154</v>
      </c>
    </row>
    <row r="1220" ht="12.0" customHeight="1">
      <c r="A1220" s="20">
        <v>1160.0</v>
      </c>
      <c r="B1220" s="21" t="s">
        <v>1472</v>
      </c>
      <c r="C1220" s="22"/>
      <c r="D1220" s="51">
        <v>42087.0</v>
      </c>
      <c r="E1220" s="9" t="s">
        <v>1149</v>
      </c>
      <c r="F1220" s="12">
        <v>8.0</v>
      </c>
      <c r="G1220" s="12">
        <f t="shared" si="64"/>
        <v>9.198</v>
      </c>
      <c r="H1220" s="8" t="s">
        <v>1154</v>
      </c>
    </row>
    <row r="1221" ht="12.0" customHeight="1">
      <c r="A1221" s="20">
        <v>1161.0</v>
      </c>
      <c r="B1221" s="21" t="s">
        <v>1473</v>
      </c>
      <c r="C1221" s="22"/>
      <c r="D1221" s="51">
        <v>42087.0</v>
      </c>
      <c r="E1221" s="9" t="s">
        <v>1149</v>
      </c>
      <c r="F1221" s="12">
        <v>8.0</v>
      </c>
      <c r="G1221" s="12">
        <f t="shared" si="64"/>
        <v>9.198</v>
      </c>
      <c r="H1221" s="8" t="s">
        <v>1154</v>
      </c>
    </row>
    <row r="1222" ht="12.0" customHeight="1">
      <c r="A1222" s="13">
        <v>1162.0</v>
      </c>
      <c r="B1222" s="14" t="s">
        <v>1474</v>
      </c>
      <c r="C1222" s="15"/>
      <c r="D1222" s="51">
        <v>42087.0</v>
      </c>
      <c r="E1222" s="9" t="s">
        <v>1149</v>
      </c>
      <c r="F1222" s="12">
        <v>8.0</v>
      </c>
      <c r="G1222" s="12">
        <f t="shared" si="64"/>
        <v>9.198</v>
      </c>
      <c r="H1222" s="8" t="s">
        <v>1154</v>
      </c>
    </row>
    <row r="1223" ht="12.0" customHeight="1">
      <c r="A1223" s="13">
        <v>1163.0</v>
      </c>
      <c r="B1223" s="14" t="s">
        <v>1475</v>
      </c>
      <c r="C1223" s="15"/>
      <c r="D1223" s="51">
        <v>42087.0</v>
      </c>
      <c r="E1223" s="9" t="s">
        <v>1149</v>
      </c>
      <c r="F1223" s="12">
        <v>8.0</v>
      </c>
      <c r="G1223" s="12">
        <f t="shared" si="64"/>
        <v>9.198</v>
      </c>
      <c r="H1223" s="8" t="s">
        <v>1154</v>
      </c>
    </row>
    <row r="1224" ht="12.0" customHeight="1">
      <c r="A1224" s="8">
        <v>1164.0</v>
      </c>
      <c r="B1224" s="9" t="s">
        <v>1476</v>
      </c>
      <c r="C1224" s="10"/>
      <c r="D1224" s="11">
        <v>42106.0</v>
      </c>
      <c r="E1224" s="9" t="s">
        <v>1235</v>
      </c>
      <c r="F1224" s="12">
        <v>5.0</v>
      </c>
      <c r="G1224" s="12">
        <f t="shared" si="64"/>
        <v>5.74875</v>
      </c>
      <c r="H1224" s="8" t="s">
        <v>1154</v>
      </c>
    </row>
    <row r="1225" ht="12.0" customHeight="1">
      <c r="A1225" s="8">
        <v>1165.0</v>
      </c>
      <c r="B1225" s="9" t="s">
        <v>1477</v>
      </c>
      <c r="C1225" s="10"/>
      <c r="D1225" s="11">
        <v>42106.0</v>
      </c>
      <c r="E1225" s="9" t="s">
        <v>1235</v>
      </c>
      <c r="F1225" s="12">
        <v>5.0</v>
      </c>
      <c r="G1225" s="12">
        <f t="shared" si="64"/>
        <v>5.74875</v>
      </c>
      <c r="H1225" s="8" t="s">
        <v>1154</v>
      </c>
    </row>
    <row r="1226" ht="12.0" customHeight="1">
      <c r="A1226" s="13">
        <v>1166.0</v>
      </c>
      <c r="B1226" s="14" t="s">
        <v>1478</v>
      </c>
      <c r="C1226" s="15"/>
      <c r="D1226" s="11">
        <v>42106.0</v>
      </c>
      <c r="E1226" s="9" t="s">
        <v>1235</v>
      </c>
      <c r="F1226" s="12">
        <v>5.0</v>
      </c>
      <c r="G1226" s="12">
        <f t="shared" si="64"/>
        <v>5.74875</v>
      </c>
      <c r="H1226" s="8" t="s">
        <v>1154</v>
      </c>
    </row>
    <row r="1227" ht="12.0" customHeight="1">
      <c r="A1227" s="8">
        <v>1167.0</v>
      </c>
      <c r="B1227" s="9" t="s">
        <v>1479</v>
      </c>
      <c r="C1227" s="10"/>
      <c r="D1227" s="11">
        <v>42127.0</v>
      </c>
      <c r="E1227" s="9" t="s">
        <v>1149</v>
      </c>
      <c r="F1227" s="12">
        <v>8.0</v>
      </c>
      <c r="G1227" s="12">
        <f t="shared" si="64"/>
        <v>9.198</v>
      </c>
      <c r="H1227" s="8" t="s">
        <v>1154</v>
      </c>
    </row>
    <row r="1228" ht="12.0" customHeight="1">
      <c r="A1228" s="8">
        <v>1168.0</v>
      </c>
      <c r="B1228" s="9" t="s">
        <v>1480</v>
      </c>
      <c r="C1228" s="10"/>
      <c r="D1228" s="11">
        <v>42127.0</v>
      </c>
      <c r="E1228" s="9" t="s">
        <v>1149</v>
      </c>
      <c r="F1228" s="12">
        <v>8.0</v>
      </c>
      <c r="G1228" s="12">
        <f t="shared" si="64"/>
        <v>9.198</v>
      </c>
      <c r="H1228" s="8" t="s">
        <v>1154</v>
      </c>
    </row>
    <row r="1229" ht="12.0" customHeight="1">
      <c r="A1229" s="8">
        <v>1169.0</v>
      </c>
      <c r="B1229" s="9" t="s">
        <v>1481</v>
      </c>
      <c r="C1229" s="10"/>
      <c r="D1229" s="11">
        <v>42127.0</v>
      </c>
      <c r="E1229" s="9" t="s">
        <v>1149</v>
      </c>
      <c r="F1229" s="12">
        <v>11.0</v>
      </c>
      <c r="G1229" s="12">
        <f t="shared" si="64"/>
        <v>12.64725</v>
      </c>
      <c r="H1229" s="8" t="s">
        <v>1154</v>
      </c>
    </row>
    <row r="1230" ht="12.0" customHeight="1">
      <c r="A1230" s="8">
        <v>1170.0</v>
      </c>
      <c r="B1230" s="9" t="s">
        <v>1482</v>
      </c>
      <c r="C1230" s="10"/>
      <c r="D1230" s="11">
        <v>42127.0</v>
      </c>
      <c r="E1230" s="9" t="s">
        <v>1149</v>
      </c>
      <c r="F1230" s="12">
        <v>11.0</v>
      </c>
      <c r="G1230" s="12">
        <f t="shared" si="64"/>
        <v>12.64725</v>
      </c>
      <c r="H1230" s="8" t="s">
        <v>1154</v>
      </c>
    </row>
    <row r="1231" ht="12.0" customHeight="1">
      <c r="A1231" s="8">
        <v>1171.0</v>
      </c>
      <c r="B1231" s="9" t="s">
        <v>1483</v>
      </c>
      <c r="C1231" s="10"/>
      <c r="D1231" s="11">
        <v>42127.0</v>
      </c>
      <c r="E1231" s="9" t="s">
        <v>1149</v>
      </c>
      <c r="F1231" s="12">
        <v>11.0</v>
      </c>
      <c r="G1231" s="12">
        <f t="shared" si="64"/>
        <v>12.64725</v>
      </c>
      <c r="H1231" s="8" t="s">
        <v>1154</v>
      </c>
    </row>
    <row r="1232" ht="12.0" customHeight="1">
      <c r="A1232" s="8">
        <v>1172.0</v>
      </c>
      <c r="B1232" s="9" t="s">
        <v>1484</v>
      </c>
      <c r="C1232" s="10"/>
      <c r="D1232" s="11">
        <v>42127.0</v>
      </c>
      <c r="E1232" s="9" t="s">
        <v>1149</v>
      </c>
      <c r="F1232" s="12">
        <v>11.0</v>
      </c>
      <c r="G1232" s="12">
        <f t="shared" si="64"/>
        <v>12.64725</v>
      </c>
      <c r="H1232" s="8" t="s">
        <v>1154</v>
      </c>
    </row>
    <row r="1233" ht="12.0" customHeight="1">
      <c r="A1233" s="20">
        <v>1173.0</v>
      </c>
      <c r="B1233" s="21" t="s">
        <v>1485</v>
      </c>
      <c r="C1233" s="22"/>
      <c r="D1233" s="11">
        <v>42127.0</v>
      </c>
      <c r="E1233" s="9" t="s">
        <v>1149</v>
      </c>
      <c r="F1233" s="12">
        <v>8.0</v>
      </c>
      <c r="G1233" s="12">
        <f t="shared" si="64"/>
        <v>9.198</v>
      </c>
      <c r="H1233" s="8" t="s">
        <v>1154</v>
      </c>
    </row>
    <row r="1234" ht="12.0" customHeight="1">
      <c r="A1234" s="20">
        <v>1174.0</v>
      </c>
      <c r="B1234" s="21" t="s">
        <v>1486</v>
      </c>
      <c r="C1234" s="22"/>
      <c r="D1234" s="11">
        <v>42127.0</v>
      </c>
      <c r="E1234" s="9" t="s">
        <v>1149</v>
      </c>
      <c r="F1234" s="12">
        <v>8.0</v>
      </c>
      <c r="G1234" s="12">
        <f t="shared" si="64"/>
        <v>9.198</v>
      </c>
      <c r="H1234" s="8" t="s">
        <v>1154</v>
      </c>
    </row>
    <row r="1235" ht="12.0" customHeight="1">
      <c r="A1235" s="13">
        <v>1175.0</v>
      </c>
      <c r="B1235" s="14" t="s">
        <v>1487</v>
      </c>
      <c r="C1235" s="15"/>
      <c r="D1235" s="11">
        <v>42161.0</v>
      </c>
      <c r="E1235" s="9" t="s">
        <v>88</v>
      </c>
      <c r="F1235" s="12">
        <v>16.79</v>
      </c>
      <c r="G1235" s="12">
        <f t="shared" si="64"/>
        <v>19.3043025</v>
      </c>
      <c r="H1235" s="8" t="s">
        <v>1154</v>
      </c>
    </row>
    <row r="1236" ht="12.0" customHeight="1">
      <c r="A1236" s="13">
        <v>1176.0</v>
      </c>
      <c r="B1236" s="14" t="s">
        <v>1488</v>
      </c>
      <c r="C1236" s="15"/>
      <c r="D1236" s="11">
        <v>42176.0</v>
      </c>
      <c r="E1236" s="9" t="s">
        <v>1149</v>
      </c>
      <c r="F1236" s="12">
        <v>11.0</v>
      </c>
      <c r="G1236" s="12">
        <f t="shared" si="64"/>
        <v>12.64725</v>
      </c>
      <c r="H1236" s="8" t="s">
        <v>1154</v>
      </c>
    </row>
    <row r="1237" ht="12.0" customHeight="1">
      <c r="A1237" s="8">
        <v>1177.0</v>
      </c>
      <c r="B1237" s="9" t="s">
        <v>1489</v>
      </c>
      <c r="C1237" s="10"/>
      <c r="D1237" s="11">
        <v>42176.0</v>
      </c>
      <c r="E1237" s="9" t="s">
        <v>1149</v>
      </c>
      <c r="F1237" s="12">
        <v>11.0</v>
      </c>
      <c r="G1237" s="12">
        <f t="shared" si="64"/>
        <v>12.64725</v>
      </c>
      <c r="H1237" s="8" t="s">
        <v>1154</v>
      </c>
    </row>
    <row r="1238" ht="12.0" customHeight="1">
      <c r="A1238" s="20">
        <v>1178.0</v>
      </c>
      <c r="B1238" s="21" t="s">
        <v>1490</v>
      </c>
      <c r="C1238" s="22"/>
      <c r="D1238" s="11">
        <v>42176.0</v>
      </c>
      <c r="E1238" s="9" t="s">
        <v>1149</v>
      </c>
      <c r="F1238" s="12">
        <v>8.0</v>
      </c>
      <c r="G1238" s="12">
        <f t="shared" si="64"/>
        <v>9.198</v>
      </c>
      <c r="H1238" s="8" t="s">
        <v>1154</v>
      </c>
    </row>
    <row r="1239" ht="12.0" customHeight="1">
      <c r="A1239" s="13">
        <v>1179.0</v>
      </c>
      <c r="B1239" s="14" t="s">
        <v>1491</v>
      </c>
      <c r="C1239" s="15"/>
      <c r="D1239" s="11">
        <v>42176.0</v>
      </c>
      <c r="E1239" s="9" t="s">
        <v>1149</v>
      </c>
      <c r="F1239" s="12">
        <v>8.0</v>
      </c>
      <c r="G1239" s="12">
        <f t="shared" si="64"/>
        <v>9.198</v>
      </c>
      <c r="H1239" s="8" t="s">
        <v>1154</v>
      </c>
    </row>
    <row r="1240" ht="12.0" customHeight="1">
      <c r="A1240" s="8">
        <v>1180.0</v>
      </c>
      <c r="B1240" s="9" t="s">
        <v>1492</v>
      </c>
      <c r="C1240" s="10"/>
      <c r="D1240" s="11">
        <v>42176.0</v>
      </c>
      <c r="E1240" s="9" t="s">
        <v>1149</v>
      </c>
      <c r="F1240" s="12">
        <v>8.0</v>
      </c>
      <c r="G1240" s="12">
        <f t="shared" si="64"/>
        <v>9.198</v>
      </c>
      <c r="H1240" s="8" t="s">
        <v>1154</v>
      </c>
    </row>
    <row r="1241" ht="12.0" customHeight="1">
      <c r="A1241" s="8">
        <v>1181.0</v>
      </c>
      <c r="B1241" s="9" t="s">
        <v>1493</v>
      </c>
      <c r="C1241" s="10"/>
      <c r="D1241" s="11">
        <v>42176.0</v>
      </c>
      <c r="E1241" s="9" t="s">
        <v>1149</v>
      </c>
      <c r="F1241" s="12">
        <v>8.0</v>
      </c>
      <c r="G1241" s="12">
        <f t="shared" si="64"/>
        <v>9.198</v>
      </c>
      <c r="H1241" s="8" t="s">
        <v>1154</v>
      </c>
    </row>
    <row r="1242" ht="12.0" customHeight="1">
      <c r="A1242" s="8">
        <v>1182.0</v>
      </c>
      <c r="B1242" s="9" t="s">
        <v>1494</v>
      </c>
      <c r="C1242" s="10"/>
      <c r="D1242" s="11">
        <v>42203.0</v>
      </c>
      <c r="E1242" s="9" t="s">
        <v>1149</v>
      </c>
      <c r="F1242" s="12">
        <f t="shared" ref="F1242:F1250" si="65">20/3</f>
        <v>6.666666667</v>
      </c>
      <c r="G1242" s="12">
        <f t="shared" si="64"/>
        <v>7.665</v>
      </c>
      <c r="H1242" s="8" t="s">
        <v>1154</v>
      </c>
    </row>
    <row r="1243" ht="12.0" customHeight="1">
      <c r="A1243" s="8">
        <v>1183.0</v>
      </c>
      <c r="B1243" s="9" t="s">
        <v>1495</v>
      </c>
      <c r="C1243" s="10"/>
      <c r="D1243" s="11">
        <v>42203.0</v>
      </c>
      <c r="E1243" s="9" t="s">
        <v>1149</v>
      </c>
      <c r="F1243" s="12">
        <f t="shared" si="65"/>
        <v>6.666666667</v>
      </c>
      <c r="G1243" s="12">
        <f t="shared" si="64"/>
        <v>7.665</v>
      </c>
      <c r="H1243" s="8" t="s">
        <v>1154</v>
      </c>
    </row>
    <row r="1244" ht="12.0" customHeight="1">
      <c r="A1244" s="8">
        <v>1184.0</v>
      </c>
      <c r="B1244" s="9" t="s">
        <v>1496</v>
      </c>
      <c r="C1244" s="10"/>
      <c r="D1244" s="11">
        <v>42203.0</v>
      </c>
      <c r="E1244" s="9" t="s">
        <v>1149</v>
      </c>
      <c r="F1244" s="12">
        <f t="shared" si="65"/>
        <v>6.666666667</v>
      </c>
      <c r="G1244" s="12">
        <f t="shared" si="64"/>
        <v>7.665</v>
      </c>
      <c r="H1244" s="8" t="s">
        <v>1154</v>
      </c>
    </row>
    <row r="1245" ht="12.0" customHeight="1">
      <c r="A1245" s="20">
        <v>1185.0</v>
      </c>
      <c r="B1245" s="21" t="s">
        <v>1497</v>
      </c>
      <c r="C1245" s="22"/>
      <c r="D1245" s="11">
        <v>42203.0</v>
      </c>
      <c r="E1245" s="9" t="s">
        <v>1149</v>
      </c>
      <c r="F1245" s="12">
        <f t="shared" si="65"/>
        <v>6.666666667</v>
      </c>
      <c r="G1245" s="12">
        <f t="shared" si="64"/>
        <v>7.665</v>
      </c>
      <c r="H1245" s="8" t="s">
        <v>1154</v>
      </c>
    </row>
    <row r="1246" ht="12.0" customHeight="1">
      <c r="A1246" s="8">
        <v>1186.0</v>
      </c>
      <c r="B1246" s="9" t="s">
        <v>1498</v>
      </c>
      <c r="C1246" s="10"/>
      <c r="D1246" s="11">
        <v>42203.0</v>
      </c>
      <c r="E1246" s="9" t="s">
        <v>1149</v>
      </c>
      <c r="F1246" s="12">
        <f t="shared" si="65"/>
        <v>6.666666667</v>
      </c>
      <c r="G1246" s="12">
        <f t="shared" si="64"/>
        <v>7.665</v>
      </c>
      <c r="H1246" s="8" t="s">
        <v>1154</v>
      </c>
    </row>
    <row r="1247" ht="12.0" customHeight="1">
      <c r="A1247" s="8">
        <v>1187.0</v>
      </c>
      <c r="B1247" s="9" t="s">
        <v>1499</v>
      </c>
      <c r="C1247" s="10"/>
      <c r="D1247" s="11">
        <v>42203.0</v>
      </c>
      <c r="E1247" s="9" t="s">
        <v>1149</v>
      </c>
      <c r="F1247" s="12">
        <f t="shared" si="65"/>
        <v>6.666666667</v>
      </c>
      <c r="G1247" s="12">
        <f t="shared" si="64"/>
        <v>7.665</v>
      </c>
      <c r="H1247" s="8" t="s">
        <v>1154</v>
      </c>
    </row>
    <row r="1248" ht="12.0" customHeight="1">
      <c r="A1248" s="13">
        <v>1188.0</v>
      </c>
      <c r="B1248" s="14" t="s">
        <v>1500</v>
      </c>
      <c r="C1248" s="15"/>
      <c r="D1248" s="11">
        <v>42210.0</v>
      </c>
      <c r="E1248" s="9" t="s">
        <v>1149</v>
      </c>
      <c r="F1248" s="12">
        <f t="shared" si="65"/>
        <v>6.666666667</v>
      </c>
      <c r="G1248" s="12">
        <f t="shared" si="64"/>
        <v>7.665</v>
      </c>
      <c r="H1248" s="8" t="s">
        <v>1154</v>
      </c>
    </row>
    <row r="1249" ht="12.0" customHeight="1">
      <c r="A1249" s="8">
        <v>1189.0</v>
      </c>
      <c r="B1249" s="9" t="s">
        <v>1501</v>
      </c>
      <c r="C1249" s="10"/>
      <c r="D1249" s="11">
        <v>42210.0</v>
      </c>
      <c r="E1249" s="9" t="s">
        <v>1149</v>
      </c>
      <c r="F1249" s="12">
        <f t="shared" si="65"/>
        <v>6.666666667</v>
      </c>
      <c r="G1249" s="12">
        <f t="shared" si="64"/>
        <v>7.665</v>
      </c>
      <c r="H1249" s="8" t="s">
        <v>1154</v>
      </c>
    </row>
    <row r="1250" ht="12.0" customHeight="1">
      <c r="A1250" s="8">
        <v>1190.0</v>
      </c>
      <c r="B1250" s="9" t="s">
        <v>1502</v>
      </c>
      <c r="C1250" s="10"/>
      <c r="D1250" s="11">
        <v>42210.0</v>
      </c>
      <c r="E1250" s="9" t="s">
        <v>1149</v>
      </c>
      <c r="F1250" s="12">
        <f t="shared" si="65"/>
        <v>6.666666667</v>
      </c>
      <c r="G1250" s="12">
        <f t="shared" si="64"/>
        <v>7.665</v>
      </c>
      <c r="H1250" s="8" t="s">
        <v>1154</v>
      </c>
    </row>
    <row r="1251" ht="12.0" customHeight="1">
      <c r="A1251" s="8">
        <v>1191.0</v>
      </c>
      <c r="B1251" s="9" t="s">
        <v>1503</v>
      </c>
      <c r="C1251" s="10" t="s">
        <v>1313</v>
      </c>
      <c r="D1251" s="11">
        <v>42211.0</v>
      </c>
      <c r="E1251" s="9" t="s">
        <v>80</v>
      </c>
      <c r="F1251" s="12">
        <v>10.99</v>
      </c>
      <c r="G1251" s="12">
        <f t="shared" si="64"/>
        <v>12.6357525</v>
      </c>
      <c r="H1251" s="8"/>
    </row>
    <row r="1252" ht="12.0" customHeight="1">
      <c r="A1252" s="8">
        <v>1192.0</v>
      </c>
      <c r="B1252" s="9" t="s">
        <v>1504</v>
      </c>
      <c r="C1252" s="10" t="s">
        <v>1313</v>
      </c>
      <c r="D1252" s="11">
        <v>42233.0</v>
      </c>
      <c r="E1252" s="9" t="s">
        <v>593</v>
      </c>
      <c r="F1252" s="12">
        <v>19.88</v>
      </c>
      <c r="G1252" s="12">
        <f t="shared" si="64"/>
        <v>22.85703</v>
      </c>
      <c r="H1252" s="8"/>
    </row>
    <row r="1253" ht="12.0" customHeight="1">
      <c r="A1253" s="8">
        <v>1193.0</v>
      </c>
      <c r="B1253" s="9" t="s">
        <v>1505</v>
      </c>
      <c r="C1253" s="10"/>
      <c r="D1253" s="11">
        <v>42233.0</v>
      </c>
      <c r="E1253" s="9" t="s">
        <v>593</v>
      </c>
      <c r="F1253" s="12">
        <v>17.88</v>
      </c>
      <c r="G1253" s="12">
        <f t="shared" si="64"/>
        <v>20.55753</v>
      </c>
      <c r="H1253" s="8"/>
    </row>
    <row r="1254" ht="12.0" customHeight="1">
      <c r="A1254" s="8">
        <v>1194.0</v>
      </c>
      <c r="B1254" s="9" t="s">
        <v>1506</v>
      </c>
      <c r="C1254" s="10"/>
      <c r="D1254" s="11">
        <v>42233.0</v>
      </c>
      <c r="E1254" s="9" t="s">
        <v>593</v>
      </c>
      <c r="F1254" s="12">
        <v>4.88</v>
      </c>
      <c r="G1254" s="12">
        <f t="shared" si="64"/>
        <v>5.61078</v>
      </c>
      <c r="H1254" s="8"/>
    </row>
    <row r="1255" ht="12.0" customHeight="1">
      <c r="A1255" s="8">
        <v>1195.0</v>
      </c>
      <c r="B1255" s="9" t="s">
        <v>1507</v>
      </c>
      <c r="C1255" s="10"/>
      <c r="D1255" s="11">
        <v>42239.0</v>
      </c>
      <c r="E1255" s="9" t="s">
        <v>9</v>
      </c>
      <c r="F1255" s="12">
        <v>5.0</v>
      </c>
      <c r="G1255" s="12">
        <f t="shared" si="64"/>
        <v>5.74875</v>
      </c>
      <c r="H1255" s="8"/>
    </row>
    <row r="1256" ht="12.0" customHeight="1">
      <c r="A1256" s="8">
        <v>1196.0</v>
      </c>
      <c r="B1256" s="9" t="s">
        <v>1508</v>
      </c>
      <c r="C1256" s="10"/>
      <c r="D1256" s="11">
        <v>42239.0</v>
      </c>
      <c r="E1256" s="9" t="s">
        <v>9</v>
      </c>
      <c r="F1256" s="12">
        <v>5.0</v>
      </c>
      <c r="G1256" s="12">
        <f t="shared" si="64"/>
        <v>5.74875</v>
      </c>
      <c r="H1256" s="8"/>
    </row>
    <row r="1257" ht="12.0" customHeight="1">
      <c r="A1257" s="8">
        <v>1197.0</v>
      </c>
      <c r="B1257" s="9" t="s">
        <v>1509</v>
      </c>
      <c r="C1257" s="10"/>
      <c r="D1257" s="11">
        <v>42239.0</v>
      </c>
      <c r="E1257" s="9" t="s">
        <v>9</v>
      </c>
      <c r="F1257" s="12">
        <v>5.0</v>
      </c>
      <c r="G1257" s="12">
        <f t="shared" si="64"/>
        <v>5.74875</v>
      </c>
      <c r="H1257" s="8"/>
    </row>
    <row r="1258" ht="12.0" customHeight="1">
      <c r="A1258" s="8">
        <v>1198.0</v>
      </c>
      <c r="B1258" s="9" t="s">
        <v>1510</v>
      </c>
      <c r="C1258" s="10"/>
      <c r="D1258" s="11">
        <v>42259.0</v>
      </c>
      <c r="E1258" s="9" t="s">
        <v>80</v>
      </c>
      <c r="F1258" s="12">
        <v>18.79</v>
      </c>
      <c r="G1258" s="12">
        <f t="shared" si="64"/>
        <v>21.6038025</v>
      </c>
      <c r="H1258" s="8"/>
    </row>
    <row r="1259" ht="12.0" customHeight="1">
      <c r="A1259" s="13">
        <v>1199.0</v>
      </c>
      <c r="B1259" s="14" t="s">
        <v>1511</v>
      </c>
      <c r="C1259" s="15"/>
      <c r="D1259" s="11">
        <v>42274.0</v>
      </c>
      <c r="E1259" s="9" t="s">
        <v>1149</v>
      </c>
      <c r="F1259" s="12">
        <v>8.0</v>
      </c>
      <c r="G1259" s="12">
        <f t="shared" si="64"/>
        <v>9.198</v>
      </c>
      <c r="H1259" s="8" t="s">
        <v>1154</v>
      </c>
    </row>
    <row r="1260" ht="12.0" customHeight="1">
      <c r="A1260" s="13">
        <v>1200.0</v>
      </c>
      <c r="B1260" s="14" t="s">
        <v>1512</v>
      </c>
      <c r="C1260" s="15"/>
      <c r="D1260" s="11">
        <v>42274.0</v>
      </c>
      <c r="E1260" s="9" t="s">
        <v>1149</v>
      </c>
      <c r="F1260" s="12">
        <v>8.0</v>
      </c>
      <c r="G1260" s="12">
        <f t="shared" si="64"/>
        <v>9.198</v>
      </c>
      <c r="H1260" s="8" t="s">
        <v>1154</v>
      </c>
    </row>
    <row r="1261" ht="12.0" customHeight="1">
      <c r="A1261" s="20">
        <v>1201.0</v>
      </c>
      <c r="B1261" s="21" t="s">
        <v>1513</v>
      </c>
      <c r="C1261" s="22"/>
      <c r="D1261" s="11">
        <v>42274.0</v>
      </c>
      <c r="E1261" s="9" t="s">
        <v>1149</v>
      </c>
      <c r="F1261" s="12">
        <v>8.0</v>
      </c>
      <c r="G1261" s="12">
        <f t="shared" si="64"/>
        <v>9.198</v>
      </c>
      <c r="H1261" s="8" t="s">
        <v>1154</v>
      </c>
    </row>
    <row r="1262" ht="12.0" customHeight="1">
      <c r="A1262" s="8">
        <v>1202.0</v>
      </c>
      <c r="B1262" s="9" t="s">
        <v>1514</v>
      </c>
      <c r="C1262" s="10"/>
      <c r="D1262" s="11">
        <v>42274.0</v>
      </c>
      <c r="E1262" s="9" t="s">
        <v>1149</v>
      </c>
      <c r="F1262" s="12">
        <v>8.0</v>
      </c>
      <c r="G1262" s="12">
        <f t="shared" si="64"/>
        <v>9.198</v>
      </c>
      <c r="H1262" s="8" t="s">
        <v>1154</v>
      </c>
    </row>
    <row r="1263" ht="12.0" customHeight="1">
      <c r="A1263" s="8">
        <v>1203.0</v>
      </c>
      <c r="B1263" s="9" t="s">
        <v>1515</v>
      </c>
      <c r="C1263" s="10"/>
      <c r="D1263" s="11">
        <v>42274.0</v>
      </c>
      <c r="E1263" s="9" t="s">
        <v>1149</v>
      </c>
      <c r="F1263" s="12">
        <v>8.0</v>
      </c>
      <c r="G1263" s="12">
        <f t="shared" si="64"/>
        <v>9.198</v>
      </c>
      <c r="H1263" s="8" t="s">
        <v>1154</v>
      </c>
    </row>
    <row r="1264" ht="12.0" customHeight="1">
      <c r="A1264" s="8">
        <v>1204.0</v>
      </c>
      <c r="B1264" s="9" t="s">
        <v>1516</v>
      </c>
      <c r="C1264" s="10"/>
      <c r="D1264" s="11">
        <v>42274.0</v>
      </c>
      <c r="E1264" s="9" t="s">
        <v>1149</v>
      </c>
      <c r="F1264" s="12">
        <v>8.0</v>
      </c>
      <c r="G1264" s="12">
        <f t="shared" si="64"/>
        <v>9.198</v>
      </c>
      <c r="H1264" s="8" t="s">
        <v>1154</v>
      </c>
    </row>
    <row r="1265" ht="12.0" customHeight="1">
      <c r="A1265" s="8">
        <v>1205.0</v>
      </c>
      <c r="B1265" s="9" t="s">
        <v>1517</v>
      </c>
      <c r="C1265" s="10"/>
      <c r="D1265" s="11">
        <v>42274.0</v>
      </c>
      <c r="E1265" s="9" t="s">
        <v>1149</v>
      </c>
      <c r="F1265" s="12">
        <v>11.0</v>
      </c>
      <c r="G1265" s="12">
        <f t="shared" si="64"/>
        <v>12.64725</v>
      </c>
      <c r="H1265" s="8" t="s">
        <v>1154</v>
      </c>
    </row>
    <row r="1266" ht="12.0" customHeight="1">
      <c r="A1266" s="8">
        <v>1206.0</v>
      </c>
      <c r="B1266" s="9" t="s">
        <v>1518</v>
      </c>
      <c r="C1266" s="10"/>
      <c r="D1266" s="11">
        <v>42274.0</v>
      </c>
      <c r="E1266" s="9" t="s">
        <v>1149</v>
      </c>
      <c r="F1266" s="12">
        <v>11.0</v>
      </c>
      <c r="G1266" s="12">
        <f t="shared" si="64"/>
        <v>12.64725</v>
      </c>
      <c r="H1266" s="8" t="s">
        <v>1154</v>
      </c>
    </row>
    <row r="1267" ht="12.0" customHeight="1">
      <c r="A1267" s="13">
        <v>1207.0</v>
      </c>
      <c r="B1267" s="14" t="s">
        <v>1519</v>
      </c>
      <c r="C1267" s="15"/>
      <c r="D1267" s="11">
        <v>42293.0</v>
      </c>
      <c r="E1267" s="9" t="s">
        <v>982</v>
      </c>
      <c r="F1267" s="12">
        <v>5.54</v>
      </c>
      <c r="G1267" s="12">
        <f t="shared" si="64"/>
        <v>6.369615</v>
      </c>
      <c r="H1267" s="8" t="s">
        <v>1520</v>
      </c>
    </row>
    <row r="1268" ht="12.0" customHeight="1">
      <c r="A1268" s="8">
        <v>1208.0</v>
      </c>
      <c r="B1268" s="9" t="s">
        <v>1521</v>
      </c>
      <c r="C1268" s="10"/>
      <c r="D1268" s="11">
        <v>42309.0</v>
      </c>
      <c r="E1268" s="9" t="s">
        <v>1149</v>
      </c>
      <c r="F1268" s="12">
        <v>3.69</v>
      </c>
      <c r="G1268" s="12">
        <f t="shared" si="64"/>
        <v>4.2425775</v>
      </c>
      <c r="H1268" s="8" t="s">
        <v>1154</v>
      </c>
    </row>
    <row r="1269" ht="12.0" customHeight="1">
      <c r="A1269" s="8">
        <v>1209.0</v>
      </c>
      <c r="B1269" s="9" t="s">
        <v>1522</v>
      </c>
      <c r="C1269" s="10"/>
      <c r="D1269" s="11">
        <v>42309.0</v>
      </c>
      <c r="E1269" s="9" t="s">
        <v>1149</v>
      </c>
      <c r="F1269" s="12">
        <v>2.63</v>
      </c>
      <c r="G1269" s="12">
        <f t="shared" si="64"/>
        <v>3.0238425</v>
      </c>
      <c r="H1269" s="8" t="s">
        <v>1154</v>
      </c>
    </row>
    <row r="1270" ht="12.0" customHeight="1">
      <c r="A1270" s="8">
        <v>1210.0</v>
      </c>
      <c r="B1270" s="9" t="s">
        <v>1523</v>
      </c>
      <c r="C1270" s="10"/>
      <c r="D1270" s="11">
        <v>42309.0</v>
      </c>
      <c r="E1270" s="9" t="s">
        <v>1149</v>
      </c>
      <c r="F1270" s="12">
        <v>3.68</v>
      </c>
      <c r="G1270" s="12">
        <f t="shared" si="64"/>
        <v>4.23108</v>
      </c>
      <c r="H1270" s="8" t="s">
        <v>1154</v>
      </c>
    </row>
    <row r="1271" ht="12.0" customHeight="1">
      <c r="A1271" s="20">
        <v>1211.0</v>
      </c>
      <c r="B1271" s="21" t="s">
        <v>1524</v>
      </c>
      <c r="C1271" s="22"/>
      <c r="D1271" s="11">
        <v>42309.0</v>
      </c>
      <c r="E1271" s="9" t="s">
        <v>1149</v>
      </c>
      <c r="F1271" s="12">
        <v>8.0</v>
      </c>
      <c r="G1271" s="12">
        <f t="shared" si="64"/>
        <v>9.198</v>
      </c>
      <c r="H1271" s="8" t="s">
        <v>1154</v>
      </c>
    </row>
    <row r="1272" ht="12.0" customHeight="1">
      <c r="A1272" s="20">
        <v>1212.0</v>
      </c>
      <c r="B1272" s="21" t="s">
        <v>1525</v>
      </c>
      <c r="C1272" s="22"/>
      <c r="D1272" s="11">
        <v>42309.0</v>
      </c>
      <c r="E1272" s="9" t="s">
        <v>1149</v>
      </c>
      <c r="F1272" s="12">
        <v>8.0</v>
      </c>
      <c r="G1272" s="12">
        <f t="shared" si="64"/>
        <v>9.198</v>
      </c>
      <c r="H1272" s="8" t="s">
        <v>1154</v>
      </c>
    </row>
    <row r="1273" ht="12.0" customHeight="1">
      <c r="A1273" s="8">
        <v>1213.0</v>
      </c>
      <c r="B1273" s="9" t="s">
        <v>1526</v>
      </c>
      <c r="C1273" s="10"/>
      <c r="D1273" s="11">
        <v>42309.0</v>
      </c>
      <c r="E1273" s="9" t="s">
        <v>1149</v>
      </c>
      <c r="F1273" s="12">
        <v>8.0</v>
      </c>
      <c r="G1273" s="12">
        <f t="shared" si="64"/>
        <v>9.198</v>
      </c>
      <c r="H1273" s="8" t="s">
        <v>1154</v>
      </c>
    </row>
    <row r="1274" ht="12.0" customHeight="1">
      <c r="A1274" s="8">
        <v>1214.0</v>
      </c>
      <c r="B1274" s="9" t="s">
        <v>1527</v>
      </c>
      <c r="C1274" s="10"/>
      <c r="D1274" s="11">
        <v>42309.0</v>
      </c>
      <c r="E1274" s="9" t="s">
        <v>1149</v>
      </c>
      <c r="F1274" s="12">
        <v>8.0</v>
      </c>
      <c r="G1274" s="12">
        <f t="shared" si="64"/>
        <v>9.198</v>
      </c>
      <c r="H1274" s="8" t="s">
        <v>1154</v>
      </c>
    </row>
    <row r="1275" ht="12.0" customHeight="1">
      <c r="A1275" s="20">
        <v>1215.0</v>
      </c>
      <c r="B1275" s="21" t="s">
        <v>1528</v>
      </c>
      <c r="C1275" s="22"/>
      <c r="D1275" s="11">
        <v>42309.0</v>
      </c>
      <c r="E1275" s="9" t="s">
        <v>1149</v>
      </c>
      <c r="F1275" s="12">
        <v>8.0</v>
      </c>
      <c r="G1275" s="12">
        <f t="shared" si="64"/>
        <v>9.198</v>
      </c>
      <c r="H1275" s="8" t="s">
        <v>1154</v>
      </c>
    </row>
    <row r="1276" ht="12.0" customHeight="1">
      <c r="A1276" s="8">
        <v>1216.0</v>
      </c>
      <c r="B1276" s="9" t="s">
        <v>1529</v>
      </c>
      <c r="C1276" s="10"/>
      <c r="D1276" s="11">
        <v>42309.0</v>
      </c>
      <c r="E1276" s="9" t="s">
        <v>1149</v>
      </c>
      <c r="F1276" s="12">
        <v>8.0</v>
      </c>
      <c r="G1276" s="12">
        <f t="shared" si="64"/>
        <v>9.198</v>
      </c>
      <c r="H1276" s="8" t="s">
        <v>1154</v>
      </c>
    </row>
    <row r="1277" ht="12.0" customHeight="1">
      <c r="A1277" s="8">
        <v>1217.0</v>
      </c>
      <c r="B1277" s="9" t="s">
        <v>1530</v>
      </c>
      <c r="C1277" s="10"/>
      <c r="D1277" s="11">
        <v>42312.0</v>
      </c>
      <c r="E1277" s="9" t="s">
        <v>593</v>
      </c>
      <c r="F1277" s="12">
        <v>14.88</v>
      </c>
      <c r="G1277" s="12">
        <f t="shared" si="64"/>
        <v>17.10828</v>
      </c>
      <c r="H1277" s="8"/>
    </row>
    <row r="1278" ht="12.0" customHeight="1">
      <c r="A1278" s="20">
        <v>1218.0</v>
      </c>
      <c r="B1278" s="21" t="s">
        <v>1531</v>
      </c>
      <c r="C1278" s="22"/>
      <c r="D1278" s="11">
        <v>42334.0</v>
      </c>
      <c r="E1278" s="9" t="s">
        <v>1149</v>
      </c>
      <c r="F1278" s="12">
        <v>8.0</v>
      </c>
      <c r="G1278" s="12">
        <f t="shared" si="64"/>
        <v>9.198</v>
      </c>
      <c r="H1278" s="8" t="s">
        <v>1154</v>
      </c>
    </row>
    <row r="1279" ht="12.0" customHeight="1">
      <c r="A1279" s="8">
        <v>1219.0</v>
      </c>
      <c r="B1279" s="9" t="s">
        <v>1532</v>
      </c>
      <c r="C1279" s="10"/>
      <c r="D1279" s="11">
        <v>42334.0</v>
      </c>
      <c r="E1279" s="9" t="s">
        <v>1149</v>
      </c>
      <c r="F1279" s="12">
        <v>8.0</v>
      </c>
      <c r="G1279" s="12">
        <f t="shared" si="64"/>
        <v>9.198</v>
      </c>
      <c r="H1279" s="8" t="s">
        <v>1533</v>
      </c>
    </row>
    <row r="1280" ht="12.0" customHeight="1">
      <c r="A1280" s="20">
        <v>1220.0</v>
      </c>
      <c r="B1280" s="21" t="s">
        <v>1534</v>
      </c>
      <c r="C1280" s="22"/>
      <c r="D1280" s="11">
        <v>42334.0</v>
      </c>
      <c r="E1280" s="9" t="s">
        <v>1149</v>
      </c>
      <c r="F1280" s="12">
        <v>11.0</v>
      </c>
      <c r="G1280" s="12">
        <f t="shared" si="64"/>
        <v>12.64725</v>
      </c>
      <c r="H1280" s="8" t="s">
        <v>1154</v>
      </c>
    </row>
    <row r="1281" ht="12.0" customHeight="1">
      <c r="A1281" s="8">
        <v>1221.0</v>
      </c>
      <c r="B1281" s="9" t="s">
        <v>1535</v>
      </c>
      <c r="C1281" s="10"/>
      <c r="D1281" s="11">
        <v>42334.0</v>
      </c>
      <c r="E1281" s="9" t="s">
        <v>1149</v>
      </c>
      <c r="F1281" s="12">
        <v>11.0</v>
      </c>
      <c r="G1281" s="12">
        <f t="shared" si="64"/>
        <v>12.64725</v>
      </c>
      <c r="H1281" s="8" t="s">
        <v>1154</v>
      </c>
    </row>
    <row r="1282" ht="12.0" customHeight="1">
      <c r="A1282" s="13">
        <v>1222.0</v>
      </c>
      <c r="B1282" s="14" t="s">
        <v>1536</v>
      </c>
      <c r="C1282" s="15"/>
      <c r="D1282" s="11">
        <v>42343.0</v>
      </c>
      <c r="E1282" s="9" t="s">
        <v>1149</v>
      </c>
      <c r="F1282" s="12">
        <v>11.0</v>
      </c>
      <c r="G1282" s="12">
        <f t="shared" si="64"/>
        <v>12.64725</v>
      </c>
      <c r="H1282" s="8" t="s">
        <v>1154</v>
      </c>
    </row>
    <row r="1283" ht="12.0" customHeight="1">
      <c r="A1283" s="8">
        <v>1223.0</v>
      </c>
      <c r="B1283" s="9" t="s">
        <v>1537</v>
      </c>
      <c r="C1283" s="10"/>
      <c r="D1283" s="11">
        <v>42343.0</v>
      </c>
      <c r="E1283" s="9" t="s">
        <v>1149</v>
      </c>
      <c r="F1283" s="12">
        <v>11.0</v>
      </c>
      <c r="G1283" s="12">
        <f t="shared" si="64"/>
        <v>12.64725</v>
      </c>
      <c r="H1283" s="8" t="s">
        <v>1154</v>
      </c>
    </row>
    <row r="1284" ht="12.0" customHeight="1">
      <c r="A1284" s="8">
        <v>1224.0</v>
      </c>
      <c r="B1284" s="9" t="s">
        <v>1538</v>
      </c>
      <c r="C1284" s="10"/>
      <c r="D1284" s="11">
        <v>42343.0</v>
      </c>
      <c r="E1284" s="9" t="s">
        <v>1149</v>
      </c>
      <c r="F1284" s="12">
        <v>8.0</v>
      </c>
      <c r="G1284" s="12">
        <f t="shared" si="64"/>
        <v>9.198</v>
      </c>
      <c r="H1284" s="8" t="s">
        <v>1154</v>
      </c>
    </row>
    <row r="1285" ht="12.0" customHeight="1">
      <c r="A1285" s="8">
        <v>1225.0</v>
      </c>
      <c r="B1285" s="9" t="s">
        <v>1539</v>
      </c>
      <c r="C1285" s="10"/>
      <c r="D1285" s="11">
        <v>42343.0</v>
      </c>
      <c r="E1285" s="9" t="s">
        <v>1149</v>
      </c>
      <c r="F1285" s="12">
        <v>8.0</v>
      </c>
      <c r="G1285" s="12">
        <f t="shared" si="64"/>
        <v>9.198</v>
      </c>
      <c r="H1285" s="8" t="s">
        <v>1154</v>
      </c>
    </row>
    <row r="1286" ht="12.0" customHeight="1">
      <c r="A1286" s="13">
        <v>1226.0</v>
      </c>
      <c r="B1286" s="14" t="s">
        <v>1540</v>
      </c>
      <c r="C1286" s="15"/>
      <c r="D1286" s="11">
        <v>42343.0</v>
      </c>
      <c r="E1286" s="9" t="s">
        <v>1149</v>
      </c>
      <c r="F1286" s="12">
        <v>8.0</v>
      </c>
      <c r="G1286" s="12">
        <f t="shared" si="64"/>
        <v>9.198</v>
      </c>
      <c r="H1286" s="8" t="s">
        <v>1154</v>
      </c>
    </row>
    <row r="1287" ht="12.0" customHeight="1">
      <c r="A1287" s="8">
        <v>1227.0</v>
      </c>
      <c r="B1287" s="9" t="s">
        <v>1541</v>
      </c>
      <c r="C1287" s="10"/>
      <c r="D1287" s="11">
        <v>42343.0</v>
      </c>
      <c r="E1287" s="9" t="s">
        <v>1149</v>
      </c>
      <c r="F1287" s="12">
        <v>8.0</v>
      </c>
      <c r="G1287" s="12">
        <f t="shared" si="64"/>
        <v>9.198</v>
      </c>
      <c r="H1287" s="8" t="s">
        <v>1154</v>
      </c>
    </row>
    <row r="1288" ht="12.0" customHeight="1">
      <c r="A1288" s="8">
        <v>1228.0</v>
      </c>
      <c r="B1288" s="9" t="s">
        <v>1542</v>
      </c>
      <c r="C1288" s="10"/>
      <c r="D1288" s="11">
        <v>42343.0</v>
      </c>
      <c r="E1288" s="9" t="s">
        <v>1149</v>
      </c>
      <c r="F1288" s="12">
        <v>8.0</v>
      </c>
      <c r="G1288" s="12">
        <f t="shared" si="64"/>
        <v>9.198</v>
      </c>
      <c r="H1288" s="8" t="s">
        <v>1154</v>
      </c>
    </row>
    <row r="1289" ht="12.0" customHeight="1">
      <c r="A1289" s="8">
        <v>1229.0</v>
      </c>
      <c r="B1289" s="9" t="s">
        <v>1543</v>
      </c>
      <c r="C1289" s="10"/>
      <c r="D1289" s="11">
        <v>42343.0</v>
      </c>
      <c r="E1289" s="9" t="s">
        <v>1149</v>
      </c>
      <c r="F1289" s="12">
        <v>8.0</v>
      </c>
      <c r="G1289" s="12">
        <f t="shared" si="64"/>
        <v>9.198</v>
      </c>
      <c r="H1289" s="8" t="s">
        <v>1154</v>
      </c>
    </row>
    <row r="1290" ht="12.0" customHeight="1">
      <c r="A1290" s="13">
        <v>1230.0</v>
      </c>
      <c r="B1290" s="14" t="s">
        <v>1544</v>
      </c>
      <c r="C1290" s="15"/>
      <c r="D1290" s="11">
        <v>42343.0</v>
      </c>
      <c r="E1290" s="9" t="s">
        <v>1149</v>
      </c>
      <c r="F1290" s="12">
        <v>8.0</v>
      </c>
      <c r="G1290" s="12">
        <f t="shared" si="64"/>
        <v>9.198</v>
      </c>
      <c r="H1290" s="8" t="s">
        <v>1154</v>
      </c>
    </row>
    <row r="1291" ht="12.0" customHeight="1">
      <c r="A1291" s="20">
        <v>1231.0</v>
      </c>
      <c r="B1291" s="21" t="s">
        <v>1545</v>
      </c>
      <c r="C1291" s="22"/>
      <c r="D1291" s="11">
        <v>42343.0</v>
      </c>
      <c r="E1291" s="9" t="s">
        <v>1149</v>
      </c>
      <c r="F1291" s="12">
        <v>8.0</v>
      </c>
      <c r="G1291" s="12">
        <f t="shared" si="64"/>
        <v>9.198</v>
      </c>
      <c r="H1291" s="8" t="s">
        <v>1154</v>
      </c>
    </row>
    <row r="1292" ht="12.0" customHeight="1">
      <c r="A1292" s="8">
        <v>1232.0</v>
      </c>
      <c r="B1292" s="9" t="s">
        <v>1546</v>
      </c>
      <c r="C1292" s="10"/>
      <c r="D1292" s="11">
        <v>42343.0</v>
      </c>
      <c r="E1292" s="9" t="s">
        <v>1149</v>
      </c>
      <c r="F1292" s="12">
        <v>8.0</v>
      </c>
      <c r="G1292" s="12">
        <f t="shared" si="64"/>
        <v>9.198</v>
      </c>
      <c r="H1292" s="8" t="s">
        <v>1154</v>
      </c>
    </row>
    <row r="1293" ht="12.0" customHeight="1">
      <c r="A1293" s="8">
        <v>1233.0</v>
      </c>
      <c r="B1293" s="9" t="s">
        <v>1547</v>
      </c>
      <c r="C1293" s="10"/>
      <c r="D1293" s="11">
        <v>42350.0</v>
      </c>
      <c r="E1293" s="9" t="s">
        <v>1149</v>
      </c>
      <c r="F1293" s="12">
        <v>14.99</v>
      </c>
      <c r="G1293" s="12">
        <f t="shared" si="64"/>
        <v>17.2347525</v>
      </c>
      <c r="H1293" s="8" t="s">
        <v>1533</v>
      </c>
    </row>
    <row r="1294" ht="12.0" customHeight="1">
      <c r="A1294" s="8">
        <v>1234.0</v>
      </c>
      <c r="B1294" s="9" t="s">
        <v>1548</v>
      </c>
      <c r="C1294" s="10"/>
      <c r="D1294" s="11">
        <v>42350.0</v>
      </c>
      <c r="E1294" s="9" t="s">
        <v>1149</v>
      </c>
      <c r="F1294" s="12">
        <v>11.0</v>
      </c>
      <c r="G1294" s="12">
        <f t="shared" si="64"/>
        <v>12.64725</v>
      </c>
      <c r="H1294" s="8" t="s">
        <v>1154</v>
      </c>
    </row>
    <row r="1295" ht="12.0" customHeight="1">
      <c r="A1295" s="13">
        <v>1235.0</v>
      </c>
      <c r="B1295" s="14" t="s">
        <v>1549</v>
      </c>
      <c r="C1295" s="15"/>
      <c r="D1295" s="11">
        <v>42350.0</v>
      </c>
      <c r="E1295" s="9" t="s">
        <v>1149</v>
      </c>
      <c r="F1295" s="12">
        <v>11.0</v>
      </c>
      <c r="G1295" s="12">
        <f t="shared" si="64"/>
        <v>12.64725</v>
      </c>
      <c r="H1295" s="8" t="s">
        <v>1154</v>
      </c>
    </row>
    <row r="1296" ht="12.0" customHeight="1">
      <c r="A1296" s="8">
        <v>1236.0</v>
      </c>
      <c r="B1296" s="9" t="s">
        <v>1550</v>
      </c>
      <c r="C1296" s="10"/>
      <c r="D1296" s="11">
        <v>42354.0</v>
      </c>
      <c r="E1296" s="9" t="s">
        <v>1149</v>
      </c>
      <c r="F1296" s="12">
        <v>8.0</v>
      </c>
      <c r="G1296" s="12">
        <f t="shared" si="64"/>
        <v>9.198</v>
      </c>
      <c r="H1296" s="8" t="s">
        <v>1154</v>
      </c>
    </row>
    <row r="1297" ht="12.0" customHeight="1">
      <c r="A1297" s="8">
        <v>1237.0</v>
      </c>
      <c r="B1297" s="9" t="s">
        <v>1551</v>
      </c>
      <c r="C1297" s="10"/>
      <c r="D1297" s="11">
        <v>42354.0</v>
      </c>
      <c r="E1297" s="9" t="s">
        <v>1149</v>
      </c>
      <c r="F1297" s="12">
        <v>8.0</v>
      </c>
      <c r="G1297" s="12">
        <f t="shared" si="64"/>
        <v>9.198</v>
      </c>
      <c r="H1297" s="8" t="s">
        <v>1154</v>
      </c>
    </row>
    <row r="1298" ht="12.0" customHeight="1">
      <c r="A1298" s="8">
        <v>1238.0</v>
      </c>
      <c r="B1298" s="9" t="s">
        <v>1552</v>
      </c>
      <c r="C1298" s="10"/>
      <c r="D1298" s="11">
        <v>42354.0</v>
      </c>
      <c r="E1298" s="9" t="s">
        <v>593</v>
      </c>
      <c r="F1298" s="12">
        <v>19.88</v>
      </c>
      <c r="G1298" s="12">
        <f t="shared" si="64"/>
        <v>22.85703</v>
      </c>
      <c r="H1298" s="8"/>
    </row>
    <row r="1299" ht="12.0" customHeight="1">
      <c r="A1299" s="13">
        <v>1239.0</v>
      </c>
      <c r="B1299" s="14" t="s">
        <v>1553</v>
      </c>
      <c r="C1299" s="15"/>
      <c r="D1299" s="11">
        <v>42354.0</v>
      </c>
      <c r="E1299" s="9" t="s">
        <v>593</v>
      </c>
      <c r="F1299" s="12">
        <v>19.88</v>
      </c>
      <c r="G1299" s="12">
        <f t="shared" si="64"/>
        <v>22.85703</v>
      </c>
      <c r="H1299" s="8"/>
    </row>
    <row r="1300" ht="12.0" customHeight="1">
      <c r="A1300" s="8">
        <v>1240.0</v>
      </c>
      <c r="B1300" s="9" t="s">
        <v>1554</v>
      </c>
      <c r="C1300" s="10"/>
      <c r="D1300" s="11">
        <v>42354.0</v>
      </c>
      <c r="E1300" s="9" t="s">
        <v>593</v>
      </c>
      <c r="F1300" s="12">
        <v>21.88</v>
      </c>
      <c r="G1300" s="12">
        <f t="shared" si="64"/>
        <v>25.15653</v>
      </c>
      <c r="H1300" s="8"/>
    </row>
    <row r="1301" ht="12.0" customHeight="1">
      <c r="A1301" s="8">
        <v>1241.0</v>
      </c>
      <c r="B1301" s="9" t="s">
        <v>1555</v>
      </c>
      <c r="C1301" s="10"/>
      <c r="D1301" s="11">
        <v>42354.0</v>
      </c>
      <c r="E1301" s="9" t="s">
        <v>593</v>
      </c>
      <c r="F1301" s="12">
        <v>19.88</v>
      </c>
      <c r="G1301" s="12">
        <f t="shared" si="64"/>
        <v>22.85703</v>
      </c>
      <c r="H1301" s="8"/>
    </row>
    <row r="1302" ht="12.0" customHeight="1">
      <c r="A1302" s="13">
        <v>1242.0</v>
      </c>
      <c r="B1302" s="14" t="s">
        <v>1556</v>
      </c>
      <c r="C1302" s="15"/>
      <c r="D1302" s="11">
        <v>42354.0</v>
      </c>
      <c r="E1302" s="9" t="s">
        <v>88</v>
      </c>
      <c r="F1302" s="12">
        <v>16.89</v>
      </c>
      <c r="G1302" s="12">
        <f t="shared" si="64"/>
        <v>19.4192775</v>
      </c>
      <c r="H1302" s="8"/>
    </row>
    <row r="1303" ht="12.0" customHeight="1">
      <c r="A1303" s="8">
        <v>1243.0</v>
      </c>
      <c r="B1303" s="9" t="s">
        <v>1557</v>
      </c>
      <c r="C1303" s="10"/>
      <c r="D1303" s="11">
        <v>42355.0</v>
      </c>
      <c r="E1303" s="9" t="s">
        <v>982</v>
      </c>
      <c r="F1303" s="12">
        <v>11.98</v>
      </c>
      <c r="G1303" s="12">
        <f t="shared" si="64"/>
        <v>13.774005</v>
      </c>
      <c r="H1303" s="8"/>
    </row>
    <row r="1304" ht="12.0" customHeight="1">
      <c r="A1304" s="8">
        <v>1244.0</v>
      </c>
      <c r="B1304" s="9" t="s">
        <v>1558</v>
      </c>
      <c r="C1304" s="10"/>
      <c r="D1304" s="11">
        <v>42355.0</v>
      </c>
      <c r="E1304" s="9" t="s">
        <v>982</v>
      </c>
      <c r="F1304" s="12">
        <v>24.95</v>
      </c>
      <c r="G1304" s="12">
        <f t="shared" si="64"/>
        <v>28.6862625</v>
      </c>
      <c r="H1304" s="8"/>
    </row>
    <row r="1305" ht="12.0" customHeight="1">
      <c r="A1305" s="8">
        <v>1245.0</v>
      </c>
      <c r="B1305" s="9" t="s">
        <v>1559</v>
      </c>
      <c r="C1305" s="10"/>
      <c r="D1305" s="11">
        <v>42355.0</v>
      </c>
      <c r="E1305" s="9" t="s">
        <v>982</v>
      </c>
      <c r="F1305" s="12">
        <v>18.88</v>
      </c>
      <c r="G1305" s="12">
        <f t="shared" si="64"/>
        <v>21.70728</v>
      </c>
      <c r="H1305" s="8"/>
    </row>
    <row r="1306" ht="12.0" customHeight="1">
      <c r="A1306" s="8">
        <v>1246.0</v>
      </c>
      <c r="B1306" s="9" t="s">
        <v>1560</v>
      </c>
      <c r="C1306" s="10"/>
      <c r="D1306" s="11">
        <v>42355.0</v>
      </c>
      <c r="E1306" s="9" t="s">
        <v>982</v>
      </c>
      <c r="F1306" s="12">
        <v>7.25</v>
      </c>
      <c r="G1306" s="12">
        <f t="shared" si="64"/>
        <v>8.3356875</v>
      </c>
      <c r="H1306" s="8"/>
    </row>
    <row r="1307" ht="12.0" customHeight="1">
      <c r="A1307" s="8">
        <v>1247.0</v>
      </c>
      <c r="B1307" s="9" t="s">
        <v>1561</v>
      </c>
      <c r="C1307" s="10"/>
      <c r="D1307" s="11">
        <v>42407.0</v>
      </c>
      <c r="E1307" s="9" t="s">
        <v>982</v>
      </c>
      <c r="F1307" s="12">
        <v>21.93</v>
      </c>
      <c r="G1307" s="12">
        <f t="shared" si="64"/>
        <v>25.2140175</v>
      </c>
      <c r="H1307" s="8"/>
    </row>
    <row r="1308" ht="12.0" customHeight="1">
      <c r="A1308" s="8">
        <v>1248.0</v>
      </c>
      <c r="B1308" s="9" t="s">
        <v>1562</v>
      </c>
      <c r="C1308" s="10"/>
      <c r="D1308" s="11">
        <v>42407.0</v>
      </c>
      <c r="E1308" s="9" t="s">
        <v>982</v>
      </c>
      <c r="F1308" s="12">
        <v>14.99</v>
      </c>
      <c r="G1308" s="12">
        <f t="shared" si="64"/>
        <v>17.2347525</v>
      </c>
      <c r="H1308" s="8"/>
    </row>
    <row r="1309" ht="12.0" customHeight="1">
      <c r="A1309" s="8">
        <v>1249.0</v>
      </c>
      <c r="B1309" s="9" t="s">
        <v>1563</v>
      </c>
      <c r="C1309" s="10"/>
      <c r="D1309" s="11">
        <v>42407.0</v>
      </c>
      <c r="E1309" s="9" t="s">
        <v>982</v>
      </c>
      <c r="F1309" s="12">
        <v>6.75</v>
      </c>
      <c r="G1309" s="12">
        <f t="shared" si="64"/>
        <v>7.7608125</v>
      </c>
      <c r="H1309" s="8"/>
    </row>
    <row r="1310" ht="12.0" customHeight="1">
      <c r="A1310" s="8">
        <v>1250.0</v>
      </c>
      <c r="B1310" s="9" t="s">
        <v>1564</v>
      </c>
      <c r="C1310" s="10"/>
      <c r="D1310" s="11">
        <v>42407.0</v>
      </c>
      <c r="E1310" s="9" t="s">
        <v>982</v>
      </c>
      <c r="F1310" s="12">
        <v>17.88</v>
      </c>
      <c r="G1310" s="12">
        <f t="shared" si="64"/>
        <v>20.55753</v>
      </c>
      <c r="H1310" s="8"/>
    </row>
    <row r="1311" ht="12.0" customHeight="1">
      <c r="A1311" s="8">
        <v>1251.0</v>
      </c>
      <c r="B1311" s="9" t="s">
        <v>1565</v>
      </c>
      <c r="C1311" s="10"/>
      <c r="D1311" s="11">
        <v>42427.0</v>
      </c>
      <c r="E1311" s="9" t="s">
        <v>1149</v>
      </c>
      <c r="F1311" s="12">
        <v>6.66</v>
      </c>
      <c r="G1311" s="12">
        <f t="shared" si="64"/>
        <v>7.657335</v>
      </c>
      <c r="H1311" s="8" t="s">
        <v>1154</v>
      </c>
    </row>
    <row r="1312" ht="12.0" customHeight="1">
      <c r="A1312" s="8">
        <v>1252.0</v>
      </c>
      <c r="B1312" s="9" t="s">
        <v>1566</v>
      </c>
      <c r="C1312" s="10"/>
      <c r="D1312" s="11">
        <v>42427.0</v>
      </c>
      <c r="E1312" s="9" t="s">
        <v>1149</v>
      </c>
      <c r="F1312" s="12">
        <v>6.67</v>
      </c>
      <c r="G1312" s="12">
        <f t="shared" si="64"/>
        <v>7.6688325</v>
      </c>
      <c r="H1312" s="8" t="s">
        <v>1154</v>
      </c>
    </row>
    <row r="1313" ht="12.0" customHeight="1">
      <c r="A1313" s="8">
        <v>1253.0</v>
      </c>
      <c r="B1313" s="9" t="s">
        <v>1567</v>
      </c>
      <c r="C1313" s="10"/>
      <c r="D1313" s="11">
        <v>42427.0</v>
      </c>
      <c r="E1313" s="9" t="s">
        <v>1149</v>
      </c>
      <c r="F1313" s="12">
        <v>6.67</v>
      </c>
      <c r="G1313" s="12">
        <f t="shared" si="64"/>
        <v>7.6688325</v>
      </c>
      <c r="H1313" s="8" t="s">
        <v>1154</v>
      </c>
    </row>
    <row r="1314" ht="12.0" customHeight="1">
      <c r="A1314" s="8">
        <v>1254.0</v>
      </c>
      <c r="B1314" s="9" t="s">
        <v>1568</v>
      </c>
      <c r="C1314" s="10"/>
      <c r="D1314" s="11">
        <v>42427.0</v>
      </c>
      <c r="E1314" s="9" t="s">
        <v>1149</v>
      </c>
      <c r="F1314" s="12">
        <v>6.66</v>
      </c>
      <c r="G1314" s="12">
        <f t="shared" si="64"/>
        <v>7.657335</v>
      </c>
      <c r="H1314" s="8" t="s">
        <v>1154</v>
      </c>
    </row>
    <row r="1315" ht="12.0" customHeight="1">
      <c r="A1315" s="13">
        <v>1255.0</v>
      </c>
      <c r="B1315" s="14" t="s">
        <v>1569</v>
      </c>
      <c r="C1315" s="15"/>
      <c r="D1315" s="11">
        <v>42427.0</v>
      </c>
      <c r="E1315" s="9" t="s">
        <v>1149</v>
      </c>
      <c r="F1315" s="12">
        <v>6.67</v>
      </c>
      <c r="G1315" s="12">
        <f t="shared" si="64"/>
        <v>7.6688325</v>
      </c>
      <c r="H1315" s="8" t="s">
        <v>1154</v>
      </c>
    </row>
    <row r="1316" ht="12.0" customHeight="1">
      <c r="A1316" s="8">
        <v>1256.0</v>
      </c>
      <c r="B1316" s="9" t="s">
        <v>1570</v>
      </c>
      <c r="C1316" s="10"/>
      <c r="D1316" s="11">
        <v>42427.0</v>
      </c>
      <c r="E1316" s="9" t="s">
        <v>1149</v>
      </c>
      <c r="F1316" s="12">
        <v>6.67</v>
      </c>
      <c r="G1316" s="12">
        <f t="shared" si="64"/>
        <v>7.6688325</v>
      </c>
      <c r="H1316" s="8" t="s">
        <v>1154</v>
      </c>
    </row>
    <row r="1317" ht="12.0" customHeight="1">
      <c r="A1317" s="8">
        <v>1257.0</v>
      </c>
      <c r="B1317" s="9" t="s">
        <v>1571</v>
      </c>
      <c r="C1317" s="10"/>
      <c r="D1317" s="11">
        <v>42427.0</v>
      </c>
      <c r="E1317" s="9" t="s">
        <v>1149</v>
      </c>
      <c r="F1317" s="12">
        <v>6.66</v>
      </c>
      <c r="G1317" s="12">
        <f t="shared" si="64"/>
        <v>7.657335</v>
      </c>
      <c r="H1317" s="8" t="s">
        <v>1154</v>
      </c>
    </row>
    <row r="1318" ht="12.0" customHeight="1">
      <c r="A1318" s="8">
        <v>1258.0</v>
      </c>
      <c r="B1318" s="9" t="s">
        <v>1572</v>
      </c>
      <c r="C1318" s="10"/>
      <c r="D1318" s="11">
        <v>42427.0</v>
      </c>
      <c r="E1318" s="9" t="s">
        <v>1149</v>
      </c>
      <c r="F1318" s="12">
        <v>6.67</v>
      </c>
      <c r="G1318" s="12">
        <f t="shared" si="64"/>
        <v>7.6688325</v>
      </c>
      <c r="H1318" s="8" t="s">
        <v>1154</v>
      </c>
    </row>
    <row r="1319" ht="12.0" customHeight="1">
      <c r="A1319" s="8">
        <v>1259.0</v>
      </c>
      <c r="B1319" s="9" t="s">
        <v>1573</v>
      </c>
      <c r="C1319" s="10"/>
      <c r="D1319" s="11">
        <v>42427.0</v>
      </c>
      <c r="E1319" s="9" t="s">
        <v>1149</v>
      </c>
      <c r="F1319" s="12">
        <v>6.67</v>
      </c>
      <c r="G1319" s="12">
        <f t="shared" si="64"/>
        <v>7.6688325</v>
      </c>
      <c r="H1319" s="8" t="s">
        <v>1154</v>
      </c>
    </row>
    <row r="1320" ht="12.0" customHeight="1">
      <c r="A1320" s="8">
        <v>1260.0</v>
      </c>
      <c r="B1320" s="9" t="s">
        <v>1574</v>
      </c>
      <c r="C1320" s="10"/>
      <c r="D1320" s="11">
        <v>42458.0</v>
      </c>
      <c r="E1320" s="9" t="s">
        <v>1149</v>
      </c>
      <c r="F1320" s="12">
        <v>8.0</v>
      </c>
      <c r="G1320" s="12">
        <f t="shared" si="64"/>
        <v>9.198</v>
      </c>
      <c r="H1320" s="8" t="s">
        <v>1154</v>
      </c>
    </row>
    <row r="1321" ht="12.0" customHeight="1">
      <c r="A1321" s="8">
        <v>1261.0</v>
      </c>
      <c r="B1321" s="9" t="s">
        <v>1575</v>
      </c>
      <c r="C1321" s="10"/>
      <c r="D1321" s="11">
        <v>42458.0</v>
      </c>
      <c r="E1321" s="9" t="s">
        <v>1149</v>
      </c>
      <c r="F1321" s="12">
        <v>8.0</v>
      </c>
      <c r="G1321" s="12">
        <f t="shared" si="64"/>
        <v>9.198</v>
      </c>
      <c r="H1321" s="8" t="s">
        <v>1154</v>
      </c>
    </row>
    <row r="1322" ht="12.0" customHeight="1">
      <c r="A1322" s="8">
        <v>1262.0</v>
      </c>
      <c r="B1322" s="9" t="s">
        <v>1576</v>
      </c>
      <c r="C1322" s="10"/>
      <c r="D1322" s="11">
        <v>42458.0</v>
      </c>
      <c r="E1322" s="9" t="s">
        <v>1149</v>
      </c>
      <c r="F1322" s="12">
        <v>8.0</v>
      </c>
      <c r="G1322" s="12">
        <f t="shared" si="64"/>
        <v>9.198</v>
      </c>
      <c r="H1322" s="8" t="s">
        <v>1154</v>
      </c>
    </row>
    <row r="1323" ht="12.0" customHeight="1">
      <c r="A1323" s="8">
        <v>1263.0</v>
      </c>
      <c r="B1323" s="9" t="s">
        <v>1577</v>
      </c>
      <c r="C1323" s="10"/>
      <c r="D1323" s="11">
        <v>42458.0</v>
      </c>
      <c r="E1323" s="9" t="s">
        <v>1149</v>
      </c>
      <c r="F1323" s="12">
        <v>8.0</v>
      </c>
      <c r="G1323" s="12">
        <f t="shared" si="64"/>
        <v>9.198</v>
      </c>
      <c r="H1323" s="8" t="s">
        <v>1154</v>
      </c>
    </row>
    <row r="1324" ht="12.0" customHeight="1">
      <c r="A1324" s="13">
        <v>1264.0</v>
      </c>
      <c r="B1324" s="14" t="s">
        <v>1578</v>
      </c>
      <c r="C1324" s="15"/>
      <c r="D1324" s="11">
        <v>42458.0</v>
      </c>
      <c r="E1324" s="9" t="s">
        <v>1149</v>
      </c>
      <c r="F1324" s="12">
        <v>8.0</v>
      </c>
      <c r="G1324" s="12">
        <f t="shared" si="64"/>
        <v>9.198</v>
      </c>
      <c r="H1324" s="8" t="s">
        <v>1154</v>
      </c>
    </row>
    <row r="1325" ht="12.0" customHeight="1">
      <c r="A1325" s="13">
        <v>1265.0</v>
      </c>
      <c r="B1325" s="14" t="s">
        <v>1579</v>
      </c>
      <c r="C1325" s="15"/>
      <c r="D1325" s="11">
        <v>42458.0</v>
      </c>
      <c r="E1325" s="9" t="s">
        <v>1149</v>
      </c>
      <c r="F1325" s="12">
        <v>8.0</v>
      </c>
      <c r="G1325" s="12">
        <f t="shared" si="64"/>
        <v>9.198</v>
      </c>
      <c r="H1325" s="8" t="s">
        <v>1154</v>
      </c>
    </row>
    <row r="1326" ht="12.0" customHeight="1">
      <c r="A1326" s="8">
        <v>1266.0</v>
      </c>
      <c r="B1326" s="9" t="s">
        <v>1580</v>
      </c>
      <c r="C1326" s="10"/>
      <c r="D1326" s="11">
        <v>42458.0</v>
      </c>
      <c r="E1326" s="9" t="s">
        <v>593</v>
      </c>
      <c r="F1326" s="12">
        <v>14.88</v>
      </c>
      <c r="G1326" s="12">
        <f t="shared" si="64"/>
        <v>17.10828</v>
      </c>
      <c r="H1326" s="8"/>
    </row>
    <row r="1327" ht="12.0" customHeight="1">
      <c r="A1327" s="8">
        <v>1267.0</v>
      </c>
      <c r="B1327" s="9" t="s">
        <v>1581</v>
      </c>
      <c r="C1327" s="10"/>
      <c r="D1327" s="11">
        <v>42458.0</v>
      </c>
      <c r="E1327" s="9" t="s">
        <v>1582</v>
      </c>
      <c r="F1327" s="12">
        <v>14.99</v>
      </c>
      <c r="G1327" s="12">
        <f t="shared" si="64"/>
        <v>17.2347525</v>
      </c>
      <c r="H1327" s="8"/>
    </row>
    <row r="1328" ht="12.0" customHeight="1">
      <c r="A1328" s="8">
        <v>1268.0</v>
      </c>
      <c r="B1328" s="9" t="s">
        <v>1583</v>
      </c>
      <c r="C1328" s="10"/>
      <c r="D1328" s="11">
        <v>42458.0</v>
      </c>
      <c r="E1328" s="9" t="s">
        <v>1582</v>
      </c>
      <c r="F1328" s="12">
        <v>14.99</v>
      </c>
      <c r="G1328" s="12">
        <f t="shared" si="64"/>
        <v>17.2347525</v>
      </c>
      <c r="H1328" s="8"/>
    </row>
    <row r="1329" ht="12.0" customHeight="1">
      <c r="A1329" s="8">
        <v>1269.0</v>
      </c>
      <c r="B1329" s="9" t="s">
        <v>1584</v>
      </c>
      <c r="C1329" s="10" t="s">
        <v>1329</v>
      </c>
      <c r="D1329" s="11">
        <v>42458.0</v>
      </c>
      <c r="E1329" s="9" t="s">
        <v>1582</v>
      </c>
      <c r="F1329" s="12">
        <v>14.99</v>
      </c>
      <c r="G1329" s="12">
        <f t="shared" si="64"/>
        <v>17.2347525</v>
      </c>
      <c r="H1329" s="8"/>
    </row>
    <row r="1330" ht="12.0" customHeight="1">
      <c r="A1330" s="13">
        <v>1270.0</v>
      </c>
      <c r="B1330" s="14" t="s">
        <v>1585</v>
      </c>
      <c r="C1330" s="15"/>
      <c r="D1330" s="11">
        <v>42466.0</v>
      </c>
      <c r="E1330" s="9" t="s">
        <v>1149</v>
      </c>
      <c r="F1330" s="12">
        <v>11.0</v>
      </c>
      <c r="G1330" s="12">
        <f t="shared" si="64"/>
        <v>12.64725</v>
      </c>
      <c r="H1330" s="8" t="s">
        <v>1154</v>
      </c>
    </row>
    <row r="1331" ht="12.0" customHeight="1">
      <c r="A1331" s="8">
        <v>1271.0</v>
      </c>
      <c r="B1331" s="9" t="s">
        <v>1586</v>
      </c>
      <c r="C1331" s="10"/>
      <c r="D1331" s="11">
        <v>42466.0</v>
      </c>
      <c r="E1331" s="9" t="s">
        <v>1149</v>
      </c>
      <c r="F1331" s="12">
        <v>11.0</v>
      </c>
      <c r="G1331" s="12">
        <f t="shared" si="64"/>
        <v>12.64725</v>
      </c>
      <c r="H1331" s="8" t="s">
        <v>1154</v>
      </c>
    </row>
    <row r="1332" ht="12.0" customHeight="1">
      <c r="A1332" s="8">
        <v>1272.0</v>
      </c>
      <c r="B1332" s="9" t="s">
        <v>1587</v>
      </c>
      <c r="C1332" s="10"/>
      <c r="D1332" s="11">
        <v>42466.0</v>
      </c>
      <c r="E1332" s="9" t="s">
        <v>1149</v>
      </c>
      <c r="F1332" s="12">
        <v>8.0</v>
      </c>
      <c r="G1332" s="12">
        <f t="shared" si="64"/>
        <v>9.198</v>
      </c>
      <c r="H1332" s="8" t="s">
        <v>1154</v>
      </c>
    </row>
    <row r="1333" ht="12.0" customHeight="1">
      <c r="A1333" s="8">
        <v>1273.0</v>
      </c>
      <c r="B1333" s="9" t="s">
        <v>1588</v>
      </c>
      <c r="C1333" s="10"/>
      <c r="D1333" s="11">
        <v>42466.0</v>
      </c>
      <c r="E1333" s="9" t="s">
        <v>1149</v>
      </c>
      <c r="F1333" s="12">
        <v>8.0</v>
      </c>
      <c r="G1333" s="12">
        <f t="shared" si="64"/>
        <v>9.198</v>
      </c>
      <c r="H1333" s="8" t="s">
        <v>1154</v>
      </c>
    </row>
    <row r="1334" ht="12.0" customHeight="1">
      <c r="A1334" s="8">
        <v>1274.0</v>
      </c>
      <c r="B1334" s="9" t="s">
        <v>1589</v>
      </c>
      <c r="C1334" s="10" t="s">
        <v>1329</v>
      </c>
      <c r="D1334" s="11">
        <v>42467.0</v>
      </c>
      <c r="E1334" s="9" t="s">
        <v>88</v>
      </c>
      <c r="F1334" s="12">
        <v>24.99</v>
      </c>
      <c r="G1334" s="12">
        <f t="shared" si="64"/>
        <v>28.7322525</v>
      </c>
      <c r="H1334" s="8"/>
    </row>
    <row r="1335" ht="12.0" customHeight="1">
      <c r="A1335" s="13">
        <v>1275.0</v>
      </c>
      <c r="B1335" s="14" t="s">
        <v>1590</v>
      </c>
      <c r="C1335" s="15"/>
      <c r="D1335" s="11">
        <v>42483.0</v>
      </c>
      <c r="E1335" s="9" t="s">
        <v>1149</v>
      </c>
      <c r="F1335" s="12">
        <v>8.0</v>
      </c>
      <c r="G1335" s="12">
        <f t="shared" si="64"/>
        <v>9.198</v>
      </c>
      <c r="H1335" s="8" t="s">
        <v>1154</v>
      </c>
    </row>
    <row r="1336" ht="12.0" customHeight="1">
      <c r="A1336" s="8">
        <v>1276.0</v>
      </c>
      <c r="B1336" s="9" t="s">
        <v>1591</v>
      </c>
      <c r="C1336" s="10"/>
      <c r="D1336" s="11">
        <v>42483.0</v>
      </c>
      <c r="E1336" s="9" t="s">
        <v>1149</v>
      </c>
      <c r="F1336" s="12">
        <v>8.0</v>
      </c>
      <c r="G1336" s="12">
        <f t="shared" si="64"/>
        <v>9.198</v>
      </c>
      <c r="H1336" s="8" t="s">
        <v>1154</v>
      </c>
    </row>
    <row r="1337" ht="12.0" customHeight="1">
      <c r="A1337" s="8">
        <v>1277.0</v>
      </c>
      <c r="B1337" s="9" t="s">
        <v>1592</v>
      </c>
      <c r="C1337" s="10"/>
      <c r="D1337" s="11">
        <v>42483.0</v>
      </c>
      <c r="E1337" s="9" t="s">
        <v>1149</v>
      </c>
      <c r="F1337" s="12">
        <v>8.0</v>
      </c>
      <c r="G1337" s="12">
        <f t="shared" si="64"/>
        <v>9.198</v>
      </c>
      <c r="H1337" s="8" t="s">
        <v>1154</v>
      </c>
    </row>
    <row r="1338" ht="12.0" customHeight="1">
      <c r="A1338" s="8">
        <v>1278.0</v>
      </c>
      <c r="B1338" s="9" t="s">
        <v>1593</v>
      </c>
      <c r="C1338" s="10"/>
      <c r="D1338" s="11">
        <v>42483.0</v>
      </c>
      <c r="E1338" s="9" t="s">
        <v>1149</v>
      </c>
      <c r="F1338" s="12">
        <v>8.0</v>
      </c>
      <c r="G1338" s="12">
        <f t="shared" si="64"/>
        <v>9.198</v>
      </c>
      <c r="H1338" s="8" t="s">
        <v>1154</v>
      </c>
    </row>
    <row r="1339" ht="12.0" customHeight="1">
      <c r="A1339" s="8">
        <v>1279.0</v>
      </c>
      <c r="B1339" s="9" t="s">
        <v>1594</v>
      </c>
      <c r="C1339" s="10"/>
      <c r="D1339" s="11">
        <v>42483.0</v>
      </c>
      <c r="E1339" s="9" t="s">
        <v>1149</v>
      </c>
      <c r="F1339" s="12">
        <v>11.0</v>
      </c>
      <c r="G1339" s="12">
        <f t="shared" si="64"/>
        <v>12.64725</v>
      </c>
      <c r="H1339" s="8" t="s">
        <v>1154</v>
      </c>
    </row>
    <row r="1340" ht="12.0" customHeight="1">
      <c r="A1340" s="8">
        <v>1280.0</v>
      </c>
      <c r="B1340" s="9" t="s">
        <v>1595</v>
      </c>
      <c r="C1340" s="10"/>
      <c r="D1340" s="11">
        <v>42507.0</v>
      </c>
      <c r="E1340" s="9" t="s">
        <v>1149</v>
      </c>
      <c r="F1340" s="12">
        <v>11.0</v>
      </c>
      <c r="G1340" s="12">
        <f t="shared" si="64"/>
        <v>12.64725</v>
      </c>
      <c r="H1340" s="8" t="s">
        <v>1154</v>
      </c>
    </row>
    <row r="1341" ht="12.0" customHeight="1">
      <c r="A1341" s="8">
        <v>1281.0</v>
      </c>
      <c r="B1341" s="9" t="s">
        <v>1596</v>
      </c>
      <c r="C1341" s="10"/>
      <c r="D1341" s="11">
        <v>42504.0</v>
      </c>
      <c r="E1341" s="9" t="s">
        <v>1051</v>
      </c>
      <c r="F1341" s="12">
        <v>5.0</v>
      </c>
      <c r="G1341" s="12">
        <f t="shared" si="64"/>
        <v>5.74875</v>
      </c>
      <c r="H1341" s="8"/>
    </row>
    <row r="1342" ht="12.0" customHeight="1">
      <c r="A1342" s="8">
        <v>1282.0</v>
      </c>
      <c r="B1342" s="9" t="s">
        <v>1597</v>
      </c>
      <c r="C1342" s="10"/>
      <c r="D1342" s="11">
        <v>42546.0</v>
      </c>
      <c r="E1342" s="9" t="s">
        <v>9</v>
      </c>
      <c r="F1342" s="12">
        <v>10.0</v>
      </c>
      <c r="G1342" s="12">
        <f t="shared" si="64"/>
        <v>11.4975</v>
      </c>
      <c r="H1342" s="8"/>
    </row>
    <row r="1343" ht="12.0" customHeight="1">
      <c r="A1343" s="8">
        <v>1283.0</v>
      </c>
      <c r="B1343" s="9" t="s">
        <v>1598</v>
      </c>
      <c r="C1343" s="10"/>
      <c r="D1343" s="11">
        <v>42565.0</v>
      </c>
      <c r="E1343" s="9" t="s">
        <v>80</v>
      </c>
      <c r="F1343" s="12">
        <v>16.89</v>
      </c>
      <c r="G1343" s="12">
        <f t="shared" si="64"/>
        <v>19.4192775</v>
      </c>
      <c r="H1343" s="8"/>
    </row>
    <row r="1344" ht="12.0" customHeight="1">
      <c r="A1344" s="8">
        <v>1284.0</v>
      </c>
      <c r="B1344" s="9" t="s">
        <v>1599</v>
      </c>
      <c r="C1344" s="10" t="s">
        <v>1313</v>
      </c>
      <c r="D1344" s="11">
        <v>42572.0</v>
      </c>
      <c r="E1344" s="9" t="s">
        <v>593</v>
      </c>
      <c r="F1344" s="12">
        <v>5.75</v>
      </c>
      <c r="G1344" s="12">
        <f t="shared" si="64"/>
        <v>6.6110625</v>
      </c>
      <c r="H1344" s="8"/>
    </row>
    <row r="1345" ht="12.0" customHeight="1">
      <c r="A1345" s="13">
        <v>1285.0</v>
      </c>
      <c r="B1345" s="14" t="s">
        <v>1600</v>
      </c>
      <c r="C1345" s="15"/>
      <c r="D1345" s="11">
        <v>42608.0</v>
      </c>
      <c r="E1345" s="9" t="s">
        <v>1149</v>
      </c>
      <c r="F1345" s="12">
        <v>8.0</v>
      </c>
      <c r="G1345" s="12">
        <f t="shared" si="64"/>
        <v>9.198</v>
      </c>
      <c r="H1345" s="8" t="s">
        <v>1154</v>
      </c>
    </row>
    <row r="1346" ht="12.0" customHeight="1">
      <c r="A1346" s="13">
        <v>1286.0</v>
      </c>
      <c r="B1346" s="14" t="s">
        <v>1601</v>
      </c>
      <c r="C1346" s="15"/>
      <c r="D1346" s="11">
        <v>42608.0</v>
      </c>
      <c r="E1346" s="9" t="s">
        <v>1149</v>
      </c>
      <c r="F1346" s="12">
        <v>8.0</v>
      </c>
      <c r="G1346" s="12">
        <f t="shared" si="64"/>
        <v>9.198</v>
      </c>
      <c r="H1346" s="8" t="s">
        <v>1154</v>
      </c>
    </row>
    <row r="1347" ht="12.0" customHeight="1">
      <c r="A1347" s="13">
        <v>1287.0</v>
      </c>
      <c r="B1347" s="14" t="s">
        <v>1602</v>
      </c>
      <c r="C1347" s="15"/>
      <c r="D1347" s="11">
        <v>42608.0</v>
      </c>
      <c r="E1347" s="9" t="s">
        <v>1149</v>
      </c>
      <c r="F1347" s="12">
        <v>8.0</v>
      </c>
      <c r="G1347" s="12">
        <f t="shared" si="64"/>
        <v>9.198</v>
      </c>
      <c r="H1347" s="8" t="s">
        <v>1154</v>
      </c>
    </row>
    <row r="1348" ht="12.0" customHeight="1">
      <c r="A1348" s="8">
        <v>1288.0</v>
      </c>
      <c r="B1348" s="9" t="s">
        <v>1603</v>
      </c>
      <c r="C1348" s="10"/>
      <c r="D1348" s="11">
        <v>42608.0</v>
      </c>
      <c r="E1348" s="9" t="s">
        <v>1149</v>
      </c>
      <c r="F1348" s="12">
        <v>8.0</v>
      </c>
      <c r="G1348" s="12">
        <f t="shared" si="64"/>
        <v>9.198</v>
      </c>
      <c r="H1348" s="8" t="s">
        <v>1154</v>
      </c>
    </row>
    <row r="1349" ht="12.0" customHeight="1">
      <c r="A1349" s="8">
        <v>1289.0</v>
      </c>
      <c r="B1349" s="9" t="s">
        <v>1604</v>
      </c>
      <c r="C1349" s="10"/>
      <c r="D1349" s="11">
        <v>42608.0</v>
      </c>
      <c r="E1349" s="9" t="s">
        <v>1149</v>
      </c>
      <c r="F1349" s="12">
        <v>8.0</v>
      </c>
      <c r="G1349" s="12">
        <f t="shared" si="64"/>
        <v>9.198</v>
      </c>
      <c r="H1349" s="8" t="s">
        <v>1154</v>
      </c>
    </row>
    <row r="1350" ht="12.0" customHeight="1">
      <c r="A1350" s="8">
        <v>1290.0</v>
      </c>
      <c r="B1350" s="9" t="s">
        <v>1605</v>
      </c>
      <c r="C1350" s="10"/>
      <c r="D1350" s="11">
        <v>42608.0</v>
      </c>
      <c r="E1350" s="9" t="s">
        <v>1149</v>
      </c>
      <c r="F1350" s="12">
        <v>8.0</v>
      </c>
      <c r="G1350" s="12">
        <f t="shared" si="64"/>
        <v>9.198</v>
      </c>
      <c r="H1350" s="8" t="s">
        <v>1154</v>
      </c>
    </row>
    <row r="1351" ht="12.0" customHeight="1">
      <c r="A1351" s="8">
        <v>1291.0</v>
      </c>
      <c r="B1351" s="9" t="s">
        <v>1606</v>
      </c>
      <c r="C1351" s="10"/>
      <c r="D1351" s="11">
        <v>42699.0</v>
      </c>
      <c r="E1351" s="9" t="s">
        <v>952</v>
      </c>
      <c r="F1351" s="12">
        <v>8.99</v>
      </c>
      <c r="G1351" s="12">
        <f t="shared" si="64"/>
        <v>10.3362525</v>
      </c>
      <c r="H1351" s="8"/>
    </row>
    <row r="1352" ht="12.0" customHeight="1">
      <c r="A1352" s="8">
        <v>1292.0</v>
      </c>
      <c r="B1352" s="9" t="s">
        <v>1607</v>
      </c>
      <c r="C1352" s="10"/>
      <c r="D1352" s="11">
        <v>42699.0</v>
      </c>
      <c r="E1352" s="9" t="s">
        <v>593</v>
      </c>
      <c r="F1352" s="12">
        <v>8.97</v>
      </c>
      <c r="G1352" s="12">
        <f t="shared" si="64"/>
        <v>10.3132575</v>
      </c>
      <c r="H1352" s="8"/>
    </row>
    <row r="1353" ht="12.0" customHeight="1">
      <c r="A1353" s="8">
        <v>1293.0</v>
      </c>
      <c r="B1353" s="9" t="s">
        <v>1608</v>
      </c>
      <c r="C1353" s="10"/>
      <c r="D1353" s="11">
        <v>42699.0</v>
      </c>
      <c r="E1353" s="9" t="s">
        <v>593</v>
      </c>
      <c r="F1353" s="12">
        <v>13.97</v>
      </c>
      <c r="G1353" s="12">
        <f t="shared" si="64"/>
        <v>16.0620075</v>
      </c>
      <c r="H1353" s="8"/>
    </row>
    <row r="1354" ht="12.0" customHeight="1">
      <c r="A1354" s="8">
        <v>1294.0</v>
      </c>
      <c r="B1354" s="9" t="s">
        <v>1609</v>
      </c>
      <c r="C1354" s="10"/>
      <c r="D1354" s="11">
        <v>42699.0</v>
      </c>
      <c r="E1354" s="9" t="s">
        <v>593</v>
      </c>
      <c r="F1354" s="12">
        <v>13.97</v>
      </c>
      <c r="G1354" s="12">
        <f t="shared" si="64"/>
        <v>16.0620075</v>
      </c>
      <c r="H1354" s="8"/>
    </row>
    <row r="1355" ht="12.0" customHeight="1">
      <c r="A1355" s="8">
        <v>1295.0</v>
      </c>
      <c r="B1355" s="9" t="s">
        <v>1610</v>
      </c>
      <c r="C1355" s="10"/>
      <c r="D1355" s="11">
        <v>42699.0</v>
      </c>
      <c r="E1355" s="9" t="s">
        <v>593</v>
      </c>
      <c r="F1355" s="12">
        <v>13.97</v>
      </c>
      <c r="G1355" s="12">
        <f t="shared" si="64"/>
        <v>16.0620075</v>
      </c>
      <c r="H1355" s="8"/>
    </row>
    <row r="1356" ht="12.0" customHeight="1">
      <c r="A1356" s="8">
        <v>1296.0</v>
      </c>
      <c r="B1356" s="9" t="s">
        <v>1611</v>
      </c>
      <c r="C1356" s="10"/>
      <c r="D1356" s="11">
        <v>42699.0</v>
      </c>
      <c r="E1356" s="9" t="s">
        <v>593</v>
      </c>
      <c r="F1356" s="12">
        <v>13.97</v>
      </c>
      <c r="G1356" s="12">
        <f t="shared" si="64"/>
        <v>16.0620075</v>
      </c>
      <c r="H1356" s="8"/>
    </row>
    <row r="1357" ht="12.0" customHeight="1">
      <c r="A1357" s="8">
        <v>1297.0</v>
      </c>
      <c r="B1357" s="9" t="s">
        <v>1612</v>
      </c>
      <c r="C1357" s="10"/>
      <c r="D1357" s="11">
        <v>42699.0</v>
      </c>
      <c r="E1357" s="9" t="s">
        <v>593</v>
      </c>
      <c r="F1357" s="12">
        <v>13.97</v>
      </c>
      <c r="G1357" s="12">
        <f t="shared" si="64"/>
        <v>16.0620075</v>
      </c>
      <c r="H1357" s="8"/>
    </row>
    <row r="1358" ht="12.0" customHeight="1">
      <c r="A1358" s="8">
        <v>1298.0</v>
      </c>
      <c r="B1358" s="9" t="s">
        <v>1613</v>
      </c>
      <c r="C1358" s="10"/>
      <c r="D1358" s="11">
        <v>42699.0</v>
      </c>
      <c r="E1358" s="9" t="s">
        <v>593</v>
      </c>
      <c r="F1358" s="12">
        <v>9.97</v>
      </c>
      <c r="G1358" s="12">
        <f t="shared" si="64"/>
        <v>11.4630075</v>
      </c>
      <c r="H1358" s="8"/>
    </row>
    <row r="1359" ht="12.0" customHeight="1">
      <c r="A1359" s="8">
        <v>1299.0</v>
      </c>
      <c r="B1359" s="9" t="s">
        <v>1614</v>
      </c>
      <c r="C1359" s="10"/>
      <c r="D1359" s="11">
        <v>42699.0</v>
      </c>
      <c r="E1359" s="9" t="s">
        <v>593</v>
      </c>
      <c r="F1359" s="12">
        <v>7.97</v>
      </c>
      <c r="G1359" s="12">
        <f t="shared" si="64"/>
        <v>9.1635075</v>
      </c>
      <c r="H1359" s="8"/>
    </row>
    <row r="1360" ht="12.0" customHeight="1">
      <c r="A1360" s="8">
        <v>1300.0</v>
      </c>
      <c r="B1360" s="9" t="s">
        <v>1615</v>
      </c>
      <c r="C1360" s="10"/>
      <c r="D1360" s="11">
        <v>42699.0</v>
      </c>
      <c r="E1360" s="9" t="s">
        <v>593</v>
      </c>
      <c r="F1360" s="12">
        <v>9.97</v>
      </c>
      <c r="G1360" s="12">
        <f t="shared" si="64"/>
        <v>11.4630075</v>
      </c>
      <c r="H1360" s="8"/>
    </row>
    <row r="1361" ht="12.0" customHeight="1">
      <c r="A1361" s="8">
        <v>1301.0</v>
      </c>
      <c r="B1361" s="9" t="s">
        <v>1616</v>
      </c>
      <c r="C1361" s="10" t="s">
        <v>1617</v>
      </c>
      <c r="D1361" s="11">
        <v>42706.0</v>
      </c>
      <c r="E1361" s="9" t="s">
        <v>88</v>
      </c>
      <c r="F1361" s="12">
        <v>22.89</v>
      </c>
      <c r="G1361" s="12">
        <f t="shared" si="64"/>
        <v>26.3177775</v>
      </c>
      <c r="H1361" s="8"/>
    </row>
    <row r="1362" ht="12.0" customHeight="1">
      <c r="A1362" s="8">
        <v>1302.0</v>
      </c>
      <c r="B1362" s="9" t="s">
        <v>1618</v>
      </c>
      <c r="C1362" s="10"/>
      <c r="D1362" s="11">
        <v>42715.0</v>
      </c>
      <c r="E1362" s="9" t="s">
        <v>982</v>
      </c>
      <c r="F1362" s="12">
        <v>23.92</v>
      </c>
      <c r="G1362" s="12">
        <f t="shared" si="64"/>
        <v>27.50202</v>
      </c>
      <c r="H1362" s="8" t="s">
        <v>1095</v>
      </c>
    </row>
    <row r="1363" ht="12.0" customHeight="1">
      <c r="A1363" s="8">
        <v>1303.0</v>
      </c>
      <c r="B1363" s="9" t="s">
        <v>1619</v>
      </c>
      <c r="C1363" s="10"/>
      <c r="D1363" s="11">
        <v>42715.0</v>
      </c>
      <c r="E1363" s="9" t="s">
        <v>982</v>
      </c>
      <c r="F1363" s="12">
        <v>6.88</v>
      </c>
      <c r="G1363" s="12">
        <f t="shared" si="64"/>
        <v>7.91028</v>
      </c>
      <c r="H1363" s="8"/>
    </row>
    <row r="1364" ht="12.0" customHeight="1">
      <c r="A1364" s="8">
        <v>1304.0</v>
      </c>
      <c r="B1364" s="9" t="s">
        <v>1620</v>
      </c>
      <c r="C1364" s="10"/>
      <c r="D1364" s="11">
        <v>42715.0</v>
      </c>
      <c r="E1364" s="9" t="s">
        <v>982</v>
      </c>
      <c r="F1364" s="12">
        <v>14.88</v>
      </c>
      <c r="G1364" s="12">
        <f t="shared" si="64"/>
        <v>17.10828</v>
      </c>
      <c r="H1364" s="8"/>
    </row>
    <row r="1365" ht="12.0" customHeight="1">
      <c r="A1365" s="8">
        <v>1305.0</v>
      </c>
      <c r="B1365" s="9" t="s">
        <v>1621</v>
      </c>
      <c r="C1365" s="10"/>
      <c r="D1365" s="11">
        <v>42715.0</v>
      </c>
      <c r="E1365" s="9" t="s">
        <v>982</v>
      </c>
      <c r="F1365" s="12">
        <v>22.84</v>
      </c>
      <c r="G1365" s="12">
        <f t="shared" si="64"/>
        <v>26.26029</v>
      </c>
      <c r="H1365" s="8" t="s">
        <v>1622</v>
      </c>
    </row>
    <row r="1366" ht="12.0" customHeight="1">
      <c r="A1366" s="8">
        <v>1306.0</v>
      </c>
      <c r="B1366" s="9" t="s">
        <v>1623</v>
      </c>
      <c r="C1366" s="10"/>
      <c r="D1366" s="11">
        <v>42715.0</v>
      </c>
      <c r="E1366" s="9" t="s">
        <v>982</v>
      </c>
      <c r="F1366" s="12">
        <v>18.36</v>
      </c>
      <c r="G1366" s="12">
        <f t="shared" si="64"/>
        <v>21.10941</v>
      </c>
      <c r="H1366" s="8"/>
    </row>
    <row r="1367" ht="12.0" customHeight="1">
      <c r="A1367" s="8">
        <v>1307.0</v>
      </c>
      <c r="B1367" s="9" t="s">
        <v>1624</v>
      </c>
      <c r="C1367" s="10" t="s">
        <v>1625</v>
      </c>
      <c r="D1367" s="11">
        <v>42723.0</v>
      </c>
      <c r="E1367" s="9" t="s">
        <v>80</v>
      </c>
      <c r="F1367" s="12">
        <v>11.79</v>
      </c>
      <c r="G1367" s="12">
        <f t="shared" si="64"/>
        <v>13.5555525</v>
      </c>
      <c r="H1367" s="8"/>
    </row>
    <row r="1368" ht="12.0" customHeight="1">
      <c r="A1368" s="8">
        <v>1308.0</v>
      </c>
      <c r="B1368" s="9" t="s">
        <v>1626</v>
      </c>
      <c r="C1368" s="10"/>
      <c r="D1368" s="11">
        <v>42750.0</v>
      </c>
      <c r="E1368" s="9" t="s">
        <v>1149</v>
      </c>
      <c r="F1368" s="12">
        <v>11.0</v>
      </c>
      <c r="G1368" s="12">
        <f t="shared" si="64"/>
        <v>12.64725</v>
      </c>
      <c r="H1368" s="8" t="s">
        <v>1154</v>
      </c>
    </row>
    <row r="1369" ht="12.0" customHeight="1">
      <c r="A1369" s="13">
        <v>1309.0</v>
      </c>
      <c r="B1369" s="14" t="s">
        <v>1627</v>
      </c>
      <c r="C1369" s="15"/>
      <c r="D1369" s="11">
        <v>42750.0</v>
      </c>
      <c r="E1369" s="9" t="s">
        <v>1149</v>
      </c>
      <c r="F1369" s="12">
        <v>11.0</v>
      </c>
      <c r="G1369" s="12">
        <f t="shared" si="64"/>
        <v>12.64725</v>
      </c>
      <c r="H1369" s="8" t="s">
        <v>1154</v>
      </c>
    </row>
    <row r="1370" ht="12.0" customHeight="1">
      <c r="A1370" s="13">
        <v>1310.0</v>
      </c>
      <c r="B1370" s="14" t="s">
        <v>1628</v>
      </c>
      <c r="C1370" s="15"/>
      <c r="D1370" s="11">
        <v>42750.0</v>
      </c>
      <c r="E1370" s="9" t="s">
        <v>1149</v>
      </c>
      <c r="F1370" s="12">
        <v>8.0</v>
      </c>
      <c r="G1370" s="12">
        <f t="shared" si="64"/>
        <v>9.198</v>
      </c>
      <c r="H1370" s="8" t="s">
        <v>1154</v>
      </c>
    </row>
    <row r="1371" ht="12.0" customHeight="1">
      <c r="A1371" s="13">
        <v>1311.0</v>
      </c>
      <c r="B1371" s="14" t="s">
        <v>1629</v>
      </c>
      <c r="C1371" s="15"/>
      <c r="D1371" s="11">
        <v>42750.0</v>
      </c>
      <c r="E1371" s="9" t="s">
        <v>1149</v>
      </c>
      <c r="F1371" s="12">
        <v>8.0</v>
      </c>
      <c r="G1371" s="12">
        <f t="shared" si="64"/>
        <v>9.198</v>
      </c>
      <c r="H1371" s="8" t="s">
        <v>1154</v>
      </c>
    </row>
    <row r="1372" ht="12.0" customHeight="1">
      <c r="A1372" s="8">
        <v>1312.0</v>
      </c>
      <c r="B1372" s="9" t="s">
        <v>1630</v>
      </c>
      <c r="C1372" s="10"/>
      <c r="D1372" s="11">
        <v>42798.0</v>
      </c>
      <c r="E1372" s="9" t="s">
        <v>982</v>
      </c>
      <c r="F1372" s="12">
        <v>14.82</v>
      </c>
      <c r="G1372" s="12">
        <f t="shared" si="64"/>
        <v>17.039295</v>
      </c>
      <c r="H1372" s="8"/>
    </row>
    <row r="1373" ht="12.0" customHeight="1">
      <c r="A1373" s="8">
        <v>1313.0</v>
      </c>
      <c r="B1373" s="9" t="s">
        <v>1631</v>
      </c>
      <c r="C1373" s="10"/>
      <c r="D1373" s="11">
        <v>42798.0</v>
      </c>
      <c r="E1373" s="9" t="s">
        <v>982</v>
      </c>
      <c r="F1373" s="12">
        <v>15.88</v>
      </c>
      <c r="G1373" s="12">
        <f t="shared" si="64"/>
        <v>18.25803</v>
      </c>
      <c r="H1373" s="8"/>
    </row>
    <row r="1374" ht="12.0" customHeight="1">
      <c r="A1374" s="8">
        <v>1314.0</v>
      </c>
      <c r="B1374" s="9" t="s">
        <v>1632</v>
      </c>
      <c r="C1374" s="10"/>
      <c r="D1374" s="11">
        <v>42798.0</v>
      </c>
      <c r="E1374" s="9" t="s">
        <v>982</v>
      </c>
      <c r="F1374" s="12">
        <v>14.96</v>
      </c>
      <c r="G1374" s="12">
        <f t="shared" si="64"/>
        <v>17.20026</v>
      </c>
      <c r="H1374" s="8"/>
    </row>
    <row r="1375" ht="12.0" customHeight="1">
      <c r="A1375" s="8">
        <v>1315.0</v>
      </c>
      <c r="B1375" s="9" t="s">
        <v>1633</v>
      </c>
      <c r="C1375" s="10"/>
      <c r="D1375" s="11">
        <v>42798.0</v>
      </c>
      <c r="E1375" s="9" t="s">
        <v>982</v>
      </c>
      <c r="F1375" s="12">
        <v>14.96</v>
      </c>
      <c r="G1375" s="12">
        <f t="shared" si="64"/>
        <v>17.20026</v>
      </c>
      <c r="H1375" s="8"/>
    </row>
    <row r="1376" ht="12.0" customHeight="1">
      <c r="A1376" s="8">
        <v>1316.0</v>
      </c>
      <c r="B1376" s="9" t="s">
        <v>1634</v>
      </c>
      <c r="C1376" s="10"/>
      <c r="D1376" s="11">
        <v>42819.0</v>
      </c>
      <c r="E1376" s="9" t="s">
        <v>1149</v>
      </c>
      <c r="F1376" s="12">
        <v>11.0</v>
      </c>
      <c r="G1376" s="12">
        <f t="shared" si="64"/>
        <v>12.64725</v>
      </c>
      <c r="H1376" s="8" t="s">
        <v>1154</v>
      </c>
    </row>
    <row r="1377" ht="12.0" customHeight="1">
      <c r="A1377" s="8">
        <v>1317.0</v>
      </c>
      <c r="B1377" s="9" t="s">
        <v>1635</v>
      </c>
      <c r="C1377" s="10"/>
      <c r="D1377" s="11">
        <v>42819.0</v>
      </c>
      <c r="E1377" s="9" t="s">
        <v>1149</v>
      </c>
      <c r="F1377" s="12">
        <v>11.0</v>
      </c>
      <c r="G1377" s="12">
        <f t="shared" si="64"/>
        <v>12.64725</v>
      </c>
      <c r="H1377" s="8" t="s">
        <v>1154</v>
      </c>
    </row>
    <row r="1378" ht="12.0" customHeight="1">
      <c r="A1378" s="13">
        <v>1318.0</v>
      </c>
      <c r="B1378" s="14" t="s">
        <v>1636</v>
      </c>
      <c r="C1378" s="15"/>
      <c r="D1378" s="11">
        <v>42819.0</v>
      </c>
      <c r="E1378" s="9" t="s">
        <v>1149</v>
      </c>
      <c r="F1378" s="12">
        <v>8.0</v>
      </c>
      <c r="G1378" s="12">
        <f t="shared" si="64"/>
        <v>9.198</v>
      </c>
      <c r="H1378" s="8" t="s">
        <v>1154</v>
      </c>
    </row>
    <row r="1379" ht="12.0" customHeight="1">
      <c r="A1379" s="20">
        <v>1319.0</v>
      </c>
      <c r="B1379" s="21" t="s">
        <v>1637</v>
      </c>
      <c r="C1379" s="22"/>
      <c r="D1379" s="11">
        <v>42819.0</v>
      </c>
      <c r="E1379" s="9" t="s">
        <v>1149</v>
      </c>
      <c r="F1379" s="12">
        <v>8.0</v>
      </c>
      <c r="G1379" s="12">
        <f t="shared" si="64"/>
        <v>9.198</v>
      </c>
      <c r="H1379" s="8" t="s">
        <v>1154</v>
      </c>
    </row>
    <row r="1380" ht="12.0" customHeight="1">
      <c r="A1380" s="13">
        <v>1320.0</v>
      </c>
      <c r="B1380" s="14" t="s">
        <v>1638</v>
      </c>
      <c r="C1380" s="15"/>
      <c r="D1380" s="11">
        <v>42819.0</v>
      </c>
      <c r="E1380" s="9" t="s">
        <v>1149</v>
      </c>
      <c r="F1380" s="12">
        <v>8.0</v>
      </c>
      <c r="G1380" s="12">
        <f t="shared" si="64"/>
        <v>9.198</v>
      </c>
      <c r="H1380" s="8" t="s">
        <v>1154</v>
      </c>
    </row>
    <row r="1381" ht="12.0" customHeight="1">
      <c r="A1381" s="20">
        <v>1321.0</v>
      </c>
      <c r="B1381" s="21" t="s">
        <v>1639</v>
      </c>
      <c r="C1381" s="22"/>
      <c r="D1381" s="11">
        <v>42819.0</v>
      </c>
      <c r="E1381" s="9" t="s">
        <v>1149</v>
      </c>
      <c r="F1381" s="12">
        <v>8.0</v>
      </c>
      <c r="G1381" s="12">
        <f t="shared" si="64"/>
        <v>9.198</v>
      </c>
      <c r="H1381" s="8" t="s">
        <v>1154</v>
      </c>
    </row>
    <row r="1382" ht="12.0" customHeight="1">
      <c r="A1382" s="8">
        <v>1322.0</v>
      </c>
      <c r="B1382" s="9" t="s">
        <v>1640</v>
      </c>
      <c r="C1382" s="10"/>
      <c r="D1382" s="11">
        <v>42819.0</v>
      </c>
      <c r="E1382" s="9" t="s">
        <v>1149</v>
      </c>
      <c r="F1382" s="12">
        <v>11.0</v>
      </c>
      <c r="G1382" s="12">
        <f t="shared" si="64"/>
        <v>12.64725</v>
      </c>
      <c r="H1382" s="8" t="s">
        <v>1154</v>
      </c>
    </row>
    <row r="1383" ht="12.0" customHeight="1">
      <c r="A1383" s="8">
        <v>1323.0</v>
      </c>
      <c r="B1383" s="9" t="s">
        <v>1641</v>
      </c>
      <c r="C1383" s="10"/>
      <c r="D1383" s="11">
        <v>42819.0</v>
      </c>
      <c r="E1383" s="9" t="s">
        <v>1149</v>
      </c>
      <c r="F1383" s="12">
        <v>11.0</v>
      </c>
      <c r="G1383" s="12">
        <f t="shared" si="64"/>
        <v>12.64725</v>
      </c>
      <c r="H1383" s="8" t="s">
        <v>1154</v>
      </c>
    </row>
    <row r="1384" ht="12.0" customHeight="1">
      <c r="A1384" s="8">
        <v>1324.0</v>
      </c>
      <c r="B1384" s="9" t="s">
        <v>1642</v>
      </c>
      <c r="C1384" s="10"/>
      <c r="D1384" s="11">
        <v>42819.0</v>
      </c>
      <c r="E1384" s="9" t="s">
        <v>1149</v>
      </c>
      <c r="F1384" s="12">
        <v>8.0</v>
      </c>
      <c r="G1384" s="12">
        <f t="shared" si="64"/>
        <v>9.198</v>
      </c>
      <c r="H1384" s="8" t="s">
        <v>1154</v>
      </c>
    </row>
    <row r="1385" ht="12.0" customHeight="1">
      <c r="A1385" s="8">
        <v>1325.0</v>
      </c>
      <c r="B1385" s="9" t="s">
        <v>1643</v>
      </c>
      <c r="C1385" s="10"/>
      <c r="D1385" s="11">
        <v>42819.0</v>
      </c>
      <c r="E1385" s="9" t="s">
        <v>1149</v>
      </c>
      <c r="F1385" s="12">
        <v>8.0</v>
      </c>
      <c r="G1385" s="12">
        <f t="shared" si="64"/>
        <v>9.198</v>
      </c>
      <c r="H1385" s="8" t="s">
        <v>1154</v>
      </c>
    </row>
    <row r="1386" ht="12.0" customHeight="1">
      <c r="A1386" s="8">
        <v>1326.0</v>
      </c>
      <c r="B1386" s="9" t="s">
        <v>1644</v>
      </c>
      <c r="C1386" s="10" t="s">
        <v>1617</v>
      </c>
      <c r="D1386" s="11">
        <v>42839.0</v>
      </c>
      <c r="E1386" s="9" t="s">
        <v>88</v>
      </c>
      <c r="F1386" s="12">
        <v>24.89</v>
      </c>
      <c r="G1386" s="12">
        <f t="shared" si="64"/>
        <v>28.6172775</v>
      </c>
      <c r="H1386" s="8"/>
    </row>
    <row r="1387" ht="12.0" customHeight="1">
      <c r="A1387" s="8">
        <v>1327.0</v>
      </c>
      <c r="B1387" s="9" t="s">
        <v>1645</v>
      </c>
      <c r="C1387" s="10" t="s">
        <v>1617</v>
      </c>
      <c r="D1387" s="11">
        <v>42839.0</v>
      </c>
      <c r="E1387" s="9" t="s">
        <v>88</v>
      </c>
      <c r="F1387" s="12">
        <v>19.89</v>
      </c>
      <c r="G1387" s="12">
        <f t="shared" si="64"/>
        <v>22.8685275</v>
      </c>
      <c r="H1387" s="8"/>
    </row>
    <row r="1388" ht="12.0" customHeight="1">
      <c r="A1388" s="8">
        <v>1328.0</v>
      </c>
      <c r="B1388" s="9" t="s">
        <v>1646</v>
      </c>
      <c r="C1388" s="10" t="s">
        <v>1617</v>
      </c>
      <c r="D1388" s="11">
        <v>42839.0</v>
      </c>
      <c r="E1388" s="9" t="s">
        <v>88</v>
      </c>
      <c r="F1388" s="12">
        <v>24.89</v>
      </c>
      <c r="G1388" s="12">
        <f t="shared" si="64"/>
        <v>28.6172775</v>
      </c>
      <c r="H1388" s="8"/>
    </row>
    <row r="1389" ht="12.0" customHeight="1">
      <c r="A1389" s="8">
        <v>1329.0</v>
      </c>
      <c r="B1389" s="9" t="s">
        <v>1647</v>
      </c>
      <c r="C1389" s="10" t="s">
        <v>1625</v>
      </c>
      <c r="D1389" s="11">
        <v>42839.0</v>
      </c>
      <c r="E1389" s="9" t="s">
        <v>88</v>
      </c>
      <c r="F1389" s="12">
        <v>23.79</v>
      </c>
      <c r="G1389" s="12">
        <f t="shared" si="64"/>
        <v>27.3525525</v>
      </c>
      <c r="H1389" s="8"/>
    </row>
    <row r="1390" ht="12.0" customHeight="1">
      <c r="A1390" s="8">
        <v>1330.0</v>
      </c>
      <c r="B1390" s="9" t="s">
        <v>1648</v>
      </c>
      <c r="C1390" s="10" t="s">
        <v>1649</v>
      </c>
      <c r="D1390" s="11">
        <v>42869.0</v>
      </c>
      <c r="E1390" s="9" t="s">
        <v>982</v>
      </c>
      <c r="F1390" s="12">
        <v>15.0</v>
      </c>
      <c r="G1390" s="12">
        <f t="shared" si="64"/>
        <v>17.24625</v>
      </c>
      <c r="H1390" s="8"/>
    </row>
    <row r="1391" ht="12.0" customHeight="1">
      <c r="A1391" s="8">
        <v>1331.0</v>
      </c>
      <c r="B1391" s="9" t="s">
        <v>1650</v>
      </c>
      <c r="C1391" s="10" t="s">
        <v>1651</v>
      </c>
      <c r="D1391" s="11">
        <v>42869.0</v>
      </c>
      <c r="E1391" s="9" t="s">
        <v>982</v>
      </c>
      <c r="F1391" s="12">
        <v>14.0</v>
      </c>
      <c r="G1391" s="12">
        <f t="shared" si="64"/>
        <v>16.0965</v>
      </c>
      <c r="H1391" s="8"/>
    </row>
    <row r="1392" ht="12.0" customHeight="1">
      <c r="A1392" s="8">
        <v>1332.0</v>
      </c>
      <c r="B1392" s="9" t="s">
        <v>1652</v>
      </c>
      <c r="C1392" s="10" t="s">
        <v>1617</v>
      </c>
      <c r="D1392" s="11">
        <v>42871.0</v>
      </c>
      <c r="E1392" s="9" t="s">
        <v>88</v>
      </c>
      <c r="F1392" s="12">
        <v>12.89</v>
      </c>
      <c r="G1392" s="12">
        <f t="shared" si="64"/>
        <v>14.8202775</v>
      </c>
      <c r="H1392" s="8"/>
    </row>
    <row r="1393" ht="12.0" customHeight="1">
      <c r="A1393" s="8">
        <v>1333.0</v>
      </c>
      <c r="B1393" s="9" t="s">
        <v>1653</v>
      </c>
      <c r="C1393" s="10" t="s">
        <v>1313</v>
      </c>
      <c r="D1393" s="11">
        <v>42894.0</v>
      </c>
      <c r="E1393" s="9" t="s">
        <v>88</v>
      </c>
      <c r="F1393" s="12">
        <v>9.29</v>
      </c>
      <c r="G1393" s="12">
        <f t="shared" si="64"/>
        <v>10.6811775</v>
      </c>
      <c r="H1393" s="8"/>
    </row>
    <row r="1394" ht="12.0" customHeight="1">
      <c r="A1394" s="8">
        <v>1334.0</v>
      </c>
      <c r="B1394" s="9" t="s">
        <v>1654</v>
      </c>
      <c r="C1394" s="10" t="s">
        <v>1655</v>
      </c>
      <c r="D1394" s="11">
        <v>42895.0</v>
      </c>
      <c r="E1394" s="9" t="s">
        <v>80</v>
      </c>
      <c r="F1394" s="12">
        <v>8.89</v>
      </c>
      <c r="G1394" s="12">
        <f t="shared" si="64"/>
        <v>10.2212775</v>
      </c>
      <c r="H1394" s="8"/>
    </row>
    <row r="1395" ht="12.0" customHeight="1">
      <c r="A1395" s="8">
        <v>1335.0</v>
      </c>
      <c r="B1395" s="9" t="s">
        <v>1656</v>
      </c>
      <c r="C1395" s="10"/>
      <c r="D1395" s="11">
        <v>42910.0</v>
      </c>
      <c r="E1395" s="9" t="s">
        <v>982</v>
      </c>
      <c r="F1395" s="12">
        <v>14.29</v>
      </c>
      <c r="G1395" s="12">
        <f t="shared" si="64"/>
        <v>16.4299275</v>
      </c>
      <c r="H1395" s="8"/>
    </row>
    <row r="1396" ht="12.0" customHeight="1">
      <c r="A1396" s="8">
        <v>1336.0</v>
      </c>
      <c r="B1396" s="9" t="s">
        <v>1657</v>
      </c>
      <c r="C1396" s="10"/>
      <c r="D1396" s="11">
        <v>42910.0</v>
      </c>
      <c r="E1396" s="9" t="s">
        <v>982</v>
      </c>
      <c r="F1396" s="12">
        <v>14.99</v>
      </c>
      <c r="G1396" s="12">
        <f t="shared" si="64"/>
        <v>17.2347525</v>
      </c>
      <c r="H1396" s="8"/>
    </row>
    <row r="1397" ht="12.0" customHeight="1">
      <c r="A1397" s="8">
        <v>1337.0</v>
      </c>
      <c r="B1397" s="9" t="s">
        <v>1658</v>
      </c>
      <c r="C1397" s="10"/>
      <c r="D1397" s="11">
        <v>42938.0</v>
      </c>
      <c r="E1397" s="9" t="s">
        <v>88</v>
      </c>
      <c r="F1397" s="12">
        <v>11.79</v>
      </c>
      <c r="G1397" s="12">
        <f t="shared" si="64"/>
        <v>13.5555525</v>
      </c>
      <c r="H1397" s="8"/>
    </row>
    <row r="1398" ht="12.0" customHeight="1">
      <c r="A1398" s="8">
        <v>1338.0</v>
      </c>
      <c r="B1398" s="9" t="s">
        <v>1659</v>
      </c>
      <c r="C1398" s="10" t="s">
        <v>1660</v>
      </c>
      <c r="D1398" s="11">
        <v>42941.0</v>
      </c>
      <c r="E1398" s="9" t="s">
        <v>88</v>
      </c>
      <c r="F1398" s="12">
        <v>24.79</v>
      </c>
      <c r="G1398" s="12">
        <f t="shared" si="64"/>
        <v>28.5023025</v>
      </c>
      <c r="H1398" s="8"/>
    </row>
    <row r="1399" ht="12.0" customHeight="1">
      <c r="A1399" s="8">
        <v>1339.0</v>
      </c>
      <c r="B1399" s="9" t="s">
        <v>1661</v>
      </c>
      <c r="C1399" s="10"/>
      <c r="D1399" s="11">
        <v>42961.0</v>
      </c>
      <c r="E1399" s="9" t="s">
        <v>982</v>
      </c>
      <c r="F1399" s="12">
        <v>15.0</v>
      </c>
      <c r="G1399" s="12">
        <f t="shared" si="64"/>
        <v>17.24625</v>
      </c>
      <c r="H1399" s="8"/>
    </row>
    <row r="1400" ht="12.0" customHeight="1">
      <c r="A1400" s="8">
        <v>1340.0</v>
      </c>
      <c r="B1400" s="9" t="s">
        <v>1662</v>
      </c>
      <c r="C1400" s="10"/>
      <c r="D1400" s="11">
        <v>42961.0</v>
      </c>
      <c r="E1400" s="9" t="s">
        <v>982</v>
      </c>
      <c r="F1400" s="12">
        <v>15.0</v>
      </c>
      <c r="G1400" s="12">
        <f t="shared" si="64"/>
        <v>17.24625</v>
      </c>
      <c r="H1400" s="8"/>
    </row>
    <row r="1401" ht="12.0" customHeight="1">
      <c r="A1401" s="8">
        <v>1341.0</v>
      </c>
      <c r="B1401" s="9" t="s">
        <v>1663</v>
      </c>
      <c r="C1401" s="10" t="s">
        <v>1664</v>
      </c>
      <c r="D1401" s="11">
        <v>42999.0</v>
      </c>
      <c r="E1401" s="9" t="s">
        <v>88</v>
      </c>
      <c r="F1401" s="12">
        <v>18.69</v>
      </c>
      <c r="G1401" s="12">
        <f t="shared" si="64"/>
        <v>21.4888275</v>
      </c>
      <c r="H1401" s="8"/>
    </row>
    <row r="1402" ht="12.0" customHeight="1">
      <c r="A1402" s="8">
        <v>1342.0</v>
      </c>
      <c r="B1402" s="9" t="s">
        <v>1665</v>
      </c>
      <c r="C1402" s="10" t="s">
        <v>1660</v>
      </c>
      <c r="D1402" s="11">
        <v>42999.0</v>
      </c>
      <c r="E1402" s="9" t="s">
        <v>88</v>
      </c>
      <c r="F1402" s="12">
        <v>24.79</v>
      </c>
      <c r="G1402" s="12">
        <f t="shared" si="64"/>
        <v>28.5023025</v>
      </c>
      <c r="H1402" s="8"/>
    </row>
    <row r="1403" ht="12.0" customHeight="1">
      <c r="A1403" s="8">
        <v>1343.0</v>
      </c>
      <c r="B1403" s="9" t="s">
        <v>1666</v>
      </c>
      <c r="C1403" s="10" t="s">
        <v>1660</v>
      </c>
      <c r="D1403" s="11">
        <v>42999.0</v>
      </c>
      <c r="E1403" s="9" t="s">
        <v>88</v>
      </c>
      <c r="F1403" s="12">
        <v>24.79</v>
      </c>
      <c r="G1403" s="12">
        <f t="shared" si="64"/>
        <v>28.5023025</v>
      </c>
      <c r="H1403" s="8"/>
    </row>
    <row r="1404" ht="12.0" customHeight="1">
      <c r="A1404" s="8">
        <v>1344.0</v>
      </c>
      <c r="B1404" s="9" t="s">
        <v>1667</v>
      </c>
      <c r="C1404" s="10"/>
      <c r="D1404" s="11">
        <v>43014.0</v>
      </c>
      <c r="E1404" s="9" t="s">
        <v>1051</v>
      </c>
      <c r="F1404" s="12">
        <v>15.0</v>
      </c>
      <c r="G1404" s="12">
        <f t="shared" si="64"/>
        <v>17.24625</v>
      </c>
      <c r="H1404" s="8"/>
    </row>
    <row r="1405" ht="12.0" customHeight="1">
      <c r="A1405" s="8">
        <v>1345.0</v>
      </c>
      <c r="B1405" s="9" t="s">
        <v>1668</v>
      </c>
      <c r="C1405" s="10"/>
      <c r="D1405" s="11">
        <v>43014.0</v>
      </c>
      <c r="E1405" s="9" t="s">
        <v>1051</v>
      </c>
      <c r="F1405" s="12">
        <v>19.88</v>
      </c>
      <c r="G1405" s="12">
        <f t="shared" si="64"/>
        <v>22.85703</v>
      </c>
      <c r="H1405" s="8"/>
    </row>
    <row r="1406" ht="12.0" customHeight="1">
      <c r="A1406" s="8">
        <v>1346.0</v>
      </c>
      <c r="B1406" s="9" t="s">
        <v>1669</v>
      </c>
      <c r="C1406" s="10"/>
      <c r="D1406" s="11">
        <v>43014.0</v>
      </c>
      <c r="E1406" s="9" t="s">
        <v>1149</v>
      </c>
      <c r="F1406" s="12">
        <v>8.0</v>
      </c>
      <c r="G1406" s="12">
        <f t="shared" si="64"/>
        <v>9.198</v>
      </c>
      <c r="H1406" s="8" t="s">
        <v>1154</v>
      </c>
    </row>
    <row r="1407" ht="12.0" customHeight="1">
      <c r="A1407" s="8">
        <v>1347.0</v>
      </c>
      <c r="B1407" s="9" t="s">
        <v>1670</v>
      </c>
      <c r="C1407" s="10"/>
      <c r="D1407" s="11">
        <v>43014.0</v>
      </c>
      <c r="E1407" s="9" t="s">
        <v>1149</v>
      </c>
      <c r="F1407" s="12">
        <v>8.0</v>
      </c>
      <c r="G1407" s="12">
        <f t="shared" si="64"/>
        <v>9.198</v>
      </c>
      <c r="H1407" s="8" t="s">
        <v>1154</v>
      </c>
    </row>
    <row r="1408" ht="12.0" customHeight="1">
      <c r="A1408" s="8">
        <v>1348.0</v>
      </c>
      <c r="B1408" s="9" t="s">
        <v>1671</v>
      </c>
      <c r="C1408" s="10" t="s">
        <v>1617</v>
      </c>
      <c r="D1408" s="11">
        <v>43039.0</v>
      </c>
      <c r="E1408" s="9" t="s">
        <v>88</v>
      </c>
      <c r="F1408" s="12">
        <v>14.79</v>
      </c>
      <c r="G1408" s="12">
        <f t="shared" si="64"/>
        <v>17.0048025</v>
      </c>
      <c r="H1408" s="8"/>
    </row>
    <row r="1409" ht="12.0" customHeight="1">
      <c r="A1409" s="8">
        <v>1349.0</v>
      </c>
      <c r="B1409" s="9" t="s">
        <v>1672</v>
      </c>
      <c r="C1409" s="10" t="s">
        <v>1660</v>
      </c>
      <c r="D1409" s="11">
        <v>43039.0</v>
      </c>
      <c r="E1409" s="9" t="s">
        <v>88</v>
      </c>
      <c r="F1409" s="12">
        <v>14.79</v>
      </c>
      <c r="G1409" s="12">
        <f t="shared" si="64"/>
        <v>17.0048025</v>
      </c>
      <c r="H1409" s="8"/>
    </row>
    <row r="1410" ht="12.0" customHeight="1">
      <c r="A1410" s="8">
        <v>1350.0</v>
      </c>
      <c r="B1410" s="9" t="s">
        <v>1673</v>
      </c>
      <c r="C1410" s="10"/>
      <c r="D1410" s="11">
        <v>43071.0</v>
      </c>
      <c r="E1410" s="9" t="s">
        <v>593</v>
      </c>
      <c r="F1410" s="12">
        <v>3.94</v>
      </c>
      <c r="G1410" s="12">
        <f t="shared" si="64"/>
        <v>4.530015</v>
      </c>
      <c r="H1410" s="8"/>
    </row>
    <row r="1411" ht="12.0" customHeight="1">
      <c r="A1411" s="8">
        <v>1351.0</v>
      </c>
      <c r="B1411" s="9" t="s">
        <v>1674</v>
      </c>
      <c r="C1411" s="10"/>
      <c r="D1411" s="11">
        <v>43071.0</v>
      </c>
      <c r="E1411" s="9" t="s">
        <v>593</v>
      </c>
      <c r="F1411" s="12">
        <v>13.97</v>
      </c>
      <c r="G1411" s="12">
        <f t="shared" si="64"/>
        <v>16.0620075</v>
      </c>
      <c r="H1411" s="8"/>
    </row>
    <row r="1412" ht="12.0" customHeight="1">
      <c r="A1412" s="8">
        <v>1352.0</v>
      </c>
      <c r="B1412" s="9" t="s">
        <v>1675</v>
      </c>
      <c r="C1412" s="10"/>
      <c r="D1412" s="11">
        <v>43071.0</v>
      </c>
      <c r="E1412" s="9" t="s">
        <v>593</v>
      </c>
      <c r="F1412" s="12">
        <v>5.97</v>
      </c>
      <c r="G1412" s="12">
        <f t="shared" si="64"/>
        <v>6.8640075</v>
      </c>
      <c r="H1412" s="8"/>
    </row>
    <row r="1413" ht="12.0" customHeight="1">
      <c r="A1413" s="8">
        <v>1353.0</v>
      </c>
      <c r="B1413" s="9" t="s">
        <v>1676</v>
      </c>
      <c r="C1413" s="10"/>
      <c r="D1413" s="11">
        <v>43071.0</v>
      </c>
      <c r="E1413" s="9" t="s">
        <v>593</v>
      </c>
      <c r="F1413" s="12">
        <v>13.97</v>
      </c>
      <c r="G1413" s="12">
        <f t="shared" si="64"/>
        <v>16.0620075</v>
      </c>
      <c r="H1413" s="8"/>
    </row>
    <row r="1414" ht="12.0" customHeight="1">
      <c r="A1414" s="8">
        <v>1354.0</v>
      </c>
      <c r="B1414" s="9" t="s">
        <v>1677</v>
      </c>
      <c r="C1414" s="10"/>
      <c r="D1414" s="11">
        <v>43071.0</v>
      </c>
      <c r="E1414" s="9" t="s">
        <v>593</v>
      </c>
      <c r="F1414" s="12">
        <v>3.94</v>
      </c>
      <c r="G1414" s="12">
        <f t="shared" si="64"/>
        <v>4.530015</v>
      </c>
      <c r="H1414" s="8"/>
    </row>
    <row r="1415" ht="12.0" customHeight="1">
      <c r="A1415" s="8">
        <v>1355.0</v>
      </c>
      <c r="B1415" s="9" t="s">
        <v>1678</v>
      </c>
      <c r="C1415" s="10"/>
      <c r="D1415" s="11">
        <v>43083.0</v>
      </c>
      <c r="E1415" s="9" t="s">
        <v>9</v>
      </c>
      <c r="F1415" s="12">
        <v>9.99</v>
      </c>
      <c r="G1415" s="12">
        <f t="shared" si="64"/>
        <v>11.4860025</v>
      </c>
      <c r="H1415" s="8"/>
    </row>
    <row r="1416" ht="12.0" customHeight="1">
      <c r="A1416" s="13">
        <v>1356.0</v>
      </c>
      <c r="B1416" s="52" t="s">
        <v>1679</v>
      </c>
      <c r="C1416" s="15"/>
      <c r="D1416" s="11">
        <v>43083.0</v>
      </c>
      <c r="E1416" s="9" t="s">
        <v>9</v>
      </c>
      <c r="F1416" s="12">
        <v>9.99</v>
      </c>
      <c r="G1416" s="12">
        <f t="shared" si="64"/>
        <v>11.4860025</v>
      </c>
      <c r="H1416" s="8"/>
    </row>
    <row r="1417" ht="12.0" customHeight="1">
      <c r="A1417" s="13">
        <v>1357.0</v>
      </c>
      <c r="B1417" s="14" t="s">
        <v>1680</v>
      </c>
      <c r="C1417" s="15"/>
      <c r="D1417" s="11">
        <v>43083.0</v>
      </c>
      <c r="E1417" s="9" t="s">
        <v>9</v>
      </c>
      <c r="F1417" s="12">
        <v>9.99</v>
      </c>
      <c r="G1417" s="12">
        <f t="shared" si="64"/>
        <v>11.4860025</v>
      </c>
      <c r="H1417" s="8"/>
    </row>
    <row r="1418" ht="12.0" customHeight="1">
      <c r="A1418" s="8">
        <v>1358.0</v>
      </c>
      <c r="B1418" s="9" t="s">
        <v>1681</v>
      </c>
      <c r="C1418" s="10"/>
      <c r="D1418" s="11">
        <v>43083.0</v>
      </c>
      <c r="E1418" s="9" t="s">
        <v>9</v>
      </c>
      <c r="F1418" s="12">
        <v>10.0</v>
      </c>
      <c r="G1418" s="12">
        <f t="shared" si="64"/>
        <v>11.4975</v>
      </c>
      <c r="H1418" s="8"/>
    </row>
    <row r="1419" ht="12.0" customHeight="1">
      <c r="A1419" s="20">
        <v>1359.0</v>
      </c>
      <c r="B1419" s="21" t="s">
        <v>1682</v>
      </c>
      <c r="C1419" s="22"/>
      <c r="D1419" s="11">
        <v>43083.0</v>
      </c>
      <c r="E1419" s="9" t="s">
        <v>9</v>
      </c>
      <c r="F1419" s="12">
        <v>10.0</v>
      </c>
      <c r="G1419" s="12">
        <f t="shared" si="64"/>
        <v>11.4975</v>
      </c>
      <c r="H1419" s="8"/>
    </row>
    <row r="1420" ht="12.0" customHeight="1">
      <c r="A1420" s="8">
        <v>1360.0</v>
      </c>
      <c r="B1420" s="9" t="s">
        <v>1683</v>
      </c>
      <c r="C1420" s="10"/>
      <c r="D1420" s="11">
        <v>43083.0</v>
      </c>
      <c r="E1420" s="9" t="s">
        <v>9</v>
      </c>
      <c r="F1420" s="12">
        <v>10.0</v>
      </c>
      <c r="G1420" s="12">
        <f t="shared" si="64"/>
        <v>11.4975</v>
      </c>
      <c r="H1420" s="8"/>
    </row>
    <row r="1421" ht="12.0" customHeight="1">
      <c r="A1421" s="8">
        <v>1361.0</v>
      </c>
      <c r="B1421" s="9" t="s">
        <v>1684</v>
      </c>
      <c r="C1421" s="10"/>
      <c r="D1421" s="11">
        <v>43091.0</v>
      </c>
      <c r="E1421" s="9" t="s">
        <v>593</v>
      </c>
      <c r="F1421" s="12">
        <v>14.88</v>
      </c>
      <c r="G1421" s="12">
        <f t="shared" si="64"/>
        <v>17.10828</v>
      </c>
      <c r="H1421" s="8"/>
    </row>
    <row r="1422" ht="12.0" customHeight="1">
      <c r="A1422" s="20">
        <v>1362.0</v>
      </c>
      <c r="B1422" s="21" t="s">
        <v>1685</v>
      </c>
      <c r="C1422" s="22"/>
      <c r="D1422" s="11">
        <v>43120.0</v>
      </c>
      <c r="E1422" s="9" t="s">
        <v>982</v>
      </c>
      <c r="F1422" s="12">
        <v>15.0</v>
      </c>
      <c r="G1422" s="12">
        <f t="shared" si="64"/>
        <v>17.24625</v>
      </c>
      <c r="H1422" s="8"/>
    </row>
    <row r="1423" ht="12.0" customHeight="1">
      <c r="A1423" s="13">
        <v>1363.0</v>
      </c>
      <c r="B1423" s="14" t="s">
        <v>1686</v>
      </c>
      <c r="C1423" s="15"/>
      <c r="D1423" s="11">
        <v>43120.0</v>
      </c>
      <c r="E1423" s="9" t="s">
        <v>982</v>
      </c>
      <c r="F1423" s="12">
        <v>17.5</v>
      </c>
      <c r="G1423" s="12">
        <f t="shared" si="64"/>
        <v>20.120625</v>
      </c>
      <c r="H1423" s="8"/>
    </row>
    <row r="1424" ht="12.0" customHeight="1">
      <c r="A1424" s="8">
        <v>1364.0</v>
      </c>
      <c r="B1424" s="9" t="s">
        <v>1687</v>
      </c>
      <c r="C1424" s="10" t="s">
        <v>1617</v>
      </c>
      <c r="D1424" s="11">
        <v>43125.0</v>
      </c>
      <c r="E1424" s="9" t="s">
        <v>80</v>
      </c>
      <c r="F1424" s="12">
        <v>23.79</v>
      </c>
      <c r="G1424" s="12">
        <f t="shared" si="64"/>
        <v>27.3525525</v>
      </c>
      <c r="H1424" s="8"/>
    </row>
    <row r="1425" ht="12.0" customHeight="1">
      <c r="A1425" s="13">
        <v>1365.0</v>
      </c>
      <c r="B1425" s="14" t="s">
        <v>1688</v>
      </c>
      <c r="C1425" s="15"/>
      <c r="D1425" s="11">
        <v>43181.0</v>
      </c>
      <c r="E1425" s="9" t="s">
        <v>640</v>
      </c>
      <c r="F1425" s="12">
        <v>13.97</v>
      </c>
      <c r="G1425" s="12">
        <f t="shared" si="64"/>
        <v>16.0620075</v>
      </c>
      <c r="H1425" s="8"/>
    </row>
    <row r="1426" ht="12.0" customHeight="1">
      <c r="A1426" s="8">
        <v>1366.0</v>
      </c>
      <c r="B1426" s="9" t="s">
        <v>1689</v>
      </c>
      <c r="C1426" s="10" t="s">
        <v>1651</v>
      </c>
      <c r="D1426" s="11">
        <v>43181.0</v>
      </c>
      <c r="E1426" s="9" t="s">
        <v>640</v>
      </c>
      <c r="F1426" s="12">
        <v>13.97</v>
      </c>
      <c r="G1426" s="12">
        <f t="shared" si="64"/>
        <v>16.0620075</v>
      </c>
      <c r="H1426" s="8"/>
    </row>
    <row r="1427" ht="12.0" customHeight="1">
      <c r="A1427" s="8">
        <v>1367.0</v>
      </c>
      <c r="B1427" s="9" t="s">
        <v>1690</v>
      </c>
      <c r="C1427" s="10" t="s">
        <v>1651</v>
      </c>
      <c r="D1427" s="11">
        <v>43181.0</v>
      </c>
      <c r="E1427" s="9" t="s">
        <v>640</v>
      </c>
      <c r="F1427" s="12">
        <v>3.97</v>
      </c>
      <c r="G1427" s="12">
        <f t="shared" si="64"/>
        <v>4.5645075</v>
      </c>
      <c r="H1427" s="8" t="s">
        <v>1691</v>
      </c>
    </row>
    <row r="1428" ht="12.0" customHeight="1">
      <c r="A1428" s="8">
        <v>1368.0</v>
      </c>
      <c r="B1428" s="9" t="s">
        <v>1692</v>
      </c>
      <c r="C1428" s="10"/>
      <c r="D1428" s="11">
        <v>43181.0</v>
      </c>
      <c r="E1428" s="9" t="s">
        <v>640</v>
      </c>
      <c r="F1428" s="12">
        <v>3.97</v>
      </c>
      <c r="G1428" s="12">
        <f t="shared" si="64"/>
        <v>4.5645075</v>
      </c>
      <c r="H1428" s="8" t="s">
        <v>1693</v>
      </c>
    </row>
    <row r="1429" ht="12.0" customHeight="1">
      <c r="A1429" s="8">
        <v>1369.0</v>
      </c>
      <c r="B1429" s="9" t="s">
        <v>1694</v>
      </c>
      <c r="C1429" s="10" t="s">
        <v>1617</v>
      </c>
      <c r="D1429" s="11">
        <v>43231.0</v>
      </c>
      <c r="E1429" s="9" t="s">
        <v>934</v>
      </c>
      <c r="F1429" s="12">
        <v>14.99</v>
      </c>
      <c r="G1429" s="12">
        <f t="shared" si="64"/>
        <v>17.2347525</v>
      </c>
      <c r="H1429" s="8"/>
    </row>
    <row r="1430" ht="12.0" customHeight="1">
      <c r="A1430" s="8">
        <v>1370.0</v>
      </c>
      <c r="B1430" s="9" t="s">
        <v>1695</v>
      </c>
      <c r="C1430" s="10"/>
      <c r="D1430" s="11">
        <v>43231.0</v>
      </c>
      <c r="E1430" s="9" t="s">
        <v>934</v>
      </c>
      <c r="F1430" s="12">
        <v>14.99</v>
      </c>
      <c r="G1430" s="12">
        <f t="shared" si="64"/>
        <v>17.2347525</v>
      </c>
      <c r="H1430" s="8"/>
    </row>
    <row r="1431" ht="12.0" customHeight="1">
      <c r="A1431" s="13">
        <v>1371.0</v>
      </c>
      <c r="B1431" s="14" t="s">
        <v>1696</v>
      </c>
      <c r="C1431" s="15"/>
      <c r="D1431" s="11">
        <v>43239.0</v>
      </c>
      <c r="E1431" s="9" t="s">
        <v>1149</v>
      </c>
      <c r="F1431" s="12">
        <v>9.99</v>
      </c>
      <c r="G1431" s="12">
        <f t="shared" si="64"/>
        <v>11.4860025</v>
      </c>
      <c r="H1431" s="8" t="s">
        <v>1154</v>
      </c>
    </row>
    <row r="1432" ht="12.0" customHeight="1">
      <c r="A1432" s="8">
        <v>1372.0</v>
      </c>
      <c r="B1432" s="9" t="s">
        <v>1697</v>
      </c>
      <c r="C1432" s="10"/>
      <c r="D1432" s="11">
        <v>43245.0</v>
      </c>
      <c r="E1432" s="9" t="s">
        <v>593</v>
      </c>
      <c r="F1432" s="12">
        <v>15.0</v>
      </c>
      <c r="G1432" s="12">
        <f t="shared" si="64"/>
        <v>17.24625</v>
      </c>
      <c r="H1432" s="8"/>
    </row>
    <row r="1433" ht="12.0" customHeight="1">
      <c r="A1433" s="8">
        <v>1373.0</v>
      </c>
      <c r="B1433" s="9" t="s">
        <v>1698</v>
      </c>
      <c r="C1433" s="10" t="s">
        <v>1649</v>
      </c>
      <c r="D1433" s="11">
        <v>43245.0</v>
      </c>
      <c r="E1433" s="9" t="s">
        <v>593</v>
      </c>
      <c r="F1433" s="12">
        <v>8.0</v>
      </c>
      <c r="G1433" s="12">
        <f t="shared" si="64"/>
        <v>9.198</v>
      </c>
      <c r="H1433" s="8"/>
    </row>
    <row r="1434" ht="12.0" customHeight="1">
      <c r="A1434" s="8">
        <v>1374.0</v>
      </c>
      <c r="B1434" s="9" t="s">
        <v>1699</v>
      </c>
      <c r="C1434" s="10"/>
      <c r="D1434" s="11">
        <v>43267.0</v>
      </c>
      <c r="E1434" s="9" t="s">
        <v>593</v>
      </c>
      <c r="F1434" s="12">
        <v>15.0</v>
      </c>
      <c r="G1434" s="12">
        <f t="shared" si="64"/>
        <v>17.24625</v>
      </c>
      <c r="H1434" s="8"/>
    </row>
    <row r="1435" ht="12.0" customHeight="1">
      <c r="A1435" s="8">
        <v>1375.0</v>
      </c>
      <c r="B1435" s="9" t="s">
        <v>1700</v>
      </c>
      <c r="C1435" s="10"/>
      <c r="D1435" s="11">
        <v>43267.0</v>
      </c>
      <c r="E1435" s="9" t="s">
        <v>593</v>
      </c>
      <c r="F1435" s="12">
        <v>15.0</v>
      </c>
      <c r="G1435" s="12">
        <f t="shared" si="64"/>
        <v>17.24625</v>
      </c>
      <c r="H1435" s="8"/>
    </row>
    <row r="1436" ht="12.0" customHeight="1">
      <c r="A1436" s="8">
        <v>1376.0</v>
      </c>
      <c r="B1436" s="9" t="s">
        <v>1701</v>
      </c>
      <c r="C1436" s="10"/>
      <c r="D1436" s="11">
        <v>43267.0</v>
      </c>
      <c r="E1436" s="9" t="s">
        <v>593</v>
      </c>
      <c r="F1436" s="12">
        <v>19.88</v>
      </c>
      <c r="G1436" s="12">
        <f t="shared" si="64"/>
        <v>22.85703</v>
      </c>
      <c r="H1436" s="8"/>
    </row>
    <row r="1437" ht="12.0" customHeight="1">
      <c r="A1437" s="8">
        <v>1377.0</v>
      </c>
      <c r="B1437" s="9" t="s">
        <v>1702</v>
      </c>
      <c r="C1437" s="10"/>
      <c r="D1437" s="11">
        <v>43267.0</v>
      </c>
      <c r="E1437" s="9" t="s">
        <v>593</v>
      </c>
      <c r="F1437" s="12">
        <v>19.88</v>
      </c>
      <c r="G1437" s="12">
        <f t="shared" si="64"/>
        <v>22.85703</v>
      </c>
      <c r="H1437" s="8"/>
    </row>
    <row r="1438" ht="12.0" customHeight="1">
      <c r="A1438" s="8">
        <v>1378.0</v>
      </c>
      <c r="B1438" s="9" t="s">
        <v>1703</v>
      </c>
      <c r="C1438" s="10"/>
      <c r="D1438" s="11">
        <v>43267.0</v>
      </c>
      <c r="E1438" s="9" t="s">
        <v>593</v>
      </c>
      <c r="F1438" s="12">
        <v>19.88</v>
      </c>
      <c r="G1438" s="12">
        <f t="shared" si="64"/>
        <v>22.85703</v>
      </c>
      <c r="H1438" s="8"/>
    </row>
    <row r="1439" ht="12.0" customHeight="1">
      <c r="A1439" s="20">
        <v>1379.0</v>
      </c>
      <c r="B1439" s="21" t="s">
        <v>1704</v>
      </c>
      <c r="C1439" s="22"/>
      <c r="D1439" s="11">
        <v>43297.0</v>
      </c>
      <c r="E1439" s="9" t="s">
        <v>1149</v>
      </c>
      <c r="F1439" s="12">
        <v>2.0</v>
      </c>
      <c r="G1439" s="12">
        <f t="shared" si="64"/>
        <v>2.2995</v>
      </c>
      <c r="H1439" s="8" t="s">
        <v>1154</v>
      </c>
    </row>
    <row r="1440" ht="12.0" customHeight="1">
      <c r="A1440" s="20">
        <v>1380.0</v>
      </c>
      <c r="B1440" s="21" t="s">
        <v>1705</v>
      </c>
      <c r="C1440" s="22"/>
      <c r="D1440" s="11">
        <v>43297.0</v>
      </c>
      <c r="E1440" s="9" t="s">
        <v>1149</v>
      </c>
      <c r="F1440" s="12">
        <v>2.0</v>
      </c>
      <c r="G1440" s="12">
        <f t="shared" si="64"/>
        <v>2.2995</v>
      </c>
      <c r="H1440" s="8" t="s">
        <v>1154</v>
      </c>
    </row>
    <row r="1441" ht="12.0" customHeight="1">
      <c r="A1441" s="13">
        <v>1381.0</v>
      </c>
      <c r="B1441" s="14" t="s">
        <v>1706</v>
      </c>
      <c r="C1441" s="15"/>
      <c r="D1441" s="11">
        <v>43297.0</v>
      </c>
      <c r="E1441" s="9" t="s">
        <v>1149</v>
      </c>
      <c r="F1441" s="12">
        <v>2.0</v>
      </c>
      <c r="G1441" s="12">
        <f t="shared" si="64"/>
        <v>2.2995</v>
      </c>
      <c r="H1441" s="8" t="s">
        <v>1154</v>
      </c>
    </row>
    <row r="1442" ht="12.0" customHeight="1">
      <c r="A1442" s="13">
        <v>1382.0</v>
      </c>
      <c r="B1442" s="14" t="s">
        <v>1707</v>
      </c>
      <c r="C1442" s="15"/>
      <c r="D1442" s="11">
        <v>43297.0</v>
      </c>
      <c r="E1442" s="9" t="s">
        <v>1149</v>
      </c>
      <c r="F1442" s="12">
        <v>2.0</v>
      </c>
      <c r="G1442" s="12">
        <f t="shared" si="64"/>
        <v>2.2995</v>
      </c>
      <c r="H1442" s="8" t="s">
        <v>1154</v>
      </c>
    </row>
    <row r="1443" ht="12.0" customHeight="1">
      <c r="A1443" s="13">
        <v>1383.0</v>
      </c>
      <c r="B1443" s="14" t="s">
        <v>1708</v>
      </c>
      <c r="C1443" s="15"/>
      <c r="D1443" s="11">
        <v>43297.0</v>
      </c>
      <c r="E1443" s="9" t="s">
        <v>1149</v>
      </c>
      <c r="F1443" s="12">
        <v>2.0</v>
      </c>
      <c r="G1443" s="12">
        <f t="shared" si="64"/>
        <v>2.2995</v>
      </c>
      <c r="H1443" s="8" t="s">
        <v>1154</v>
      </c>
    </row>
    <row r="1444" ht="12.0" customHeight="1">
      <c r="A1444" s="20">
        <v>1384.0</v>
      </c>
      <c r="B1444" s="21" t="s">
        <v>1709</v>
      </c>
      <c r="C1444" s="22"/>
      <c r="D1444" s="11">
        <v>43297.0</v>
      </c>
      <c r="E1444" s="9" t="s">
        <v>1149</v>
      </c>
      <c r="F1444" s="12">
        <v>7.5</v>
      </c>
      <c r="G1444" s="12">
        <f t="shared" si="64"/>
        <v>8.623125</v>
      </c>
      <c r="H1444" s="8" t="s">
        <v>1154</v>
      </c>
    </row>
    <row r="1445" ht="12.0" customHeight="1">
      <c r="A1445" s="20">
        <v>1385.0</v>
      </c>
      <c r="B1445" s="21" t="s">
        <v>1710</v>
      </c>
      <c r="C1445" s="22"/>
      <c r="D1445" s="11">
        <v>43297.0</v>
      </c>
      <c r="E1445" s="9" t="s">
        <v>1149</v>
      </c>
      <c r="F1445" s="12">
        <v>7.5</v>
      </c>
      <c r="G1445" s="12">
        <f t="shared" si="64"/>
        <v>8.623125</v>
      </c>
      <c r="H1445" s="8" t="s">
        <v>1154</v>
      </c>
    </row>
    <row r="1446" ht="12.0" customHeight="1">
      <c r="A1446" s="13">
        <v>1386.0</v>
      </c>
      <c r="B1446" s="14" t="s">
        <v>1711</v>
      </c>
      <c r="C1446" s="15"/>
      <c r="D1446" s="11">
        <v>43297.0</v>
      </c>
      <c r="E1446" s="9" t="s">
        <v>1149</v>
      </c>
      <c r="F1446" s="12">
        <v>7.5</v>
      </c>
      <c r="G1446" s="12">
        <f t="shared" si="64"/>
        <v>8.623125</v>
      </c>
      <c r="H1446" s="8" t="s">
        <v>1154</v>
      </c>
    </row>
    <row r="1447" ht="12.0" customHeight="1">
      <c r="A1447" s="13">
        <v>1387.0</v>
      </c>
      <c r="B1447" s="14" t="s">
        <v>1712</v>
      </c>
      <c r="C1447" s="15"/>
      <c r="D1447" s="11">
        <v>43297.0</v>
      </c>
      <c r="E1447" s="9" t="s">
        <v>1149</v>
      </c>
      <c r="F1447" s="12">
        <v>7.5</v>
      </c>
      <c r="G1447" s="12">
        <f t="shared" si="64"/>
        <v>8.623125</v>
      </c>
      <c r="H1447" s="8" t="s">
        <v>1154</v>
      </c>
    </row>
    <row r="1448" ht="12.0" customHeight="1">
      <c r="A1448" s="13">
        <v>1388.0</v>
      </c>
      <c r="B1448" s="14" t="s">
        <v>1713</v>
      </c>
      <c r="C1448" s="15"/>
      <c r="D1448" s="11">
        <v>43297.0</v>
      </c>
      <c r="E1448" s="9" t="s">
        <v>1149</v>
      </c>
      <c r="F1448" s="12">
        <v>7.5</v>
      </c>
      <c r="G1448" s="12">
        <f t="shared" si="64"/>
        <v>8.623125</v>
      </c>
      <c r="H1448" s="8" t="s">
        <v>1154</v>
      </c>
    </row>
    <row r="1449" ht="12.0" customHeight="1">
      <c r="A1449" s="13">
        <v>1389.0</v>
      </c>
      <c r="B1449" s="14" t="s">
        <v>1714</v>
      </c>
      <c r="C1449" s="15"/>
      <c r="D1449" s="11">
        <v>43297.0</v>
      </c>
      <c r="E1449" s="9" t="s">
        <v>1149</v>
      </c>
      <c r="F1449" s="12">
        <v>7.5</v>
      </c>
      <c r="G1449" s="12">
        <f t="shared" si="64"/>
        <v>8.623125</v>
      </c>
      <c r="H1449" s="8" t="s">
        <v>1154</v>
      </c>
    </row>
    <row r="1450" ht="12.0" customHeight="1">
      <c r="A1450" s="13">
        <v>1390.0</v>
      </c>
      <c r="B1450" s="14" t="s">
        <v>1715</v>
      </c>
      <c r="C1450" s="15"/>
      <c r="D1450" s="11">
        <v>43297.0</v>
      </c>
      <c r="E1450" s="9" t="s">
        <v>1149</v>
      </c>
      <c r="F1450" s="12">
        <v>7.5</v>
      </c>
      <c r="G1450" s="12">
        <f t="shared" si="64"/>
        <v>8.623125</v>
      </c>
      <c r="H1450" s="8" t="s">
        <v>1154</v>
      </c>
    </row>
    <row r="1451" ht="12.0" customHeight="1">
      <c r="A1451" s="13">
        <v>1391.0</v>
      </c>
      <c r="B1451" s="14" t="s">
        <v>1716</v>
      </c>
      <c r="C1451" s="15"/>
      <c r="D1451" s="11">
        <v>43297.0</v>
      </c>
      <c r="E1451" s="9" t="s">
        <v>1149</v>
      </c>
      <c r="F1451" s="12">
        <v>7.5</v>
      </c>
      <c r="G1451" s="12">
        <f t="shared" si="64"/>
        <v>8.623125</v>
      </c>
      <c r="H1451" s="8" t="s">
        <v>1154</v>
      </c>
    </row>
    <row r="1452" ht="12.0" customHeight="1">
      <c r="A1452" s="8">
        <v>1392.0</v>
      </c>
      <c r="B1452" s="9" t="s">
        <v>1717</v>
      </c>
      <c r="C1452" s="10"/>
      <c r="D1452" s="11">
        <v>43297.0</v>
      </c>
      <c r="E1452" s="9" t="s">
        <v>1149</v>
      </c>
      <c r="F1452" s="12">
        <v>7.5</v>
      </c>
      <c r="G1452" s="12">
        <f t="shared" si="64"/>
        <v>8.623125</v>
      </c>
      <c r="H1452" s="8" t="s">
        <v>1154</v>
      </c>
    </row>
    <row r="1453" ht="12.0" customHeight="1">
      <c r="A1453" s="8">
        <v>1393.0</v>
      </c>
      <c r="B1453" s="9" t="s">
        <v>1718</v>
      </c>
      <c r="C1453" s="10"/>
      <c r="D1453" s="11">
        <v>43297.0</v>
      </c>
      <c r="E1453" s="9" t="s">
        <v>1149</v>
      </c>
      <c r="F1453" s="12">
        <v>7.5</v>
      </c>
      <c r="G1453" s="12">
        <f t="shared" si="64"/>
        <v>8.623125</v>
      </c>
      <c r="H1453" s="8" t="s">
        <v>1154</v>
      </c>
    </row>
    <row r="1454" ht="12.0" customHeight="1">
      <c r="A1454" s="8">
        <v>1394.0</v>
      </c>
      <c r="B1454" s="9" t="s">
        <v>1719</v>
      </c>
      <c r="C1454" s="10"/>
      <c r="D1454" s="11">
        <v>43297.0</v>
      </c>
      <c r="E1454" s="9" t="s">
        <v>1149</v>
      </c>
      <c r="F1454" s="12">
        <v>8.0</v>
      </c>
      <c r="G1454" s="12">
        <f t="shared" si="64"/>
        <v>9.198</v>
      </c>
      <c r="H1454" s="8" t="s">
        <v>1154</v>
      </c>
    </row>
    <row r="1455" ht="12.0" customHeight="1">
      <c r="A1455" s="8">
        <v>1395.0</v>
      </c>
      <c r="B1455" s="9" t="s">
        <v>1720</v>
      </c>
      <c r="C1455" s="10"/>
      <c r="D1455" s="11">
        <v>43297.0</v>
      </c>
      <c r="E1455" s="9" t="s">
        <v>1149</v>
      </c>
      <c r="F1455" s="12">
        <v>8.0</v>
      </c>
      <c r="G1455" s="12">
        <f t="shared" si="64"/>
        <v>9.198</v>
      </c>
      <c r="H1455" s="8" t="s">
        <v>1154</v>
      </c>
    </row>
    <row r="1456" ht="12.0" customHeight="1">
      <c r="A1456" s="8">
        <v>1396.0</v>
      </c>
      <c r="B1456" s="9" t="s">
        <v>1721</v>
      </c>
      <c r="C1456" s="10"/>
      <c r="D1456" s="11">
        <v>43297.0</v>
      </c>
      <c r="E1456" s="9" t="s">
        <v>1149</v>
      </c>
      <c r="F1456" s="12">
        <v>8.0</v>
      </c>
      <c r="G1456" s="12">
        <f t="shared" si="64"/>
        <v>9.198</v>
      </c>
      <c r="H1456" s="8" t="s">
        <v>1154</v>
      </c>
    </row>
    <row r="1457" ht="12.0" customHeight="1">
      <c r="A1457" s="8">
        <v>1397.0</v>
      </c>
      <c r="B1457" s="9" t="s">
        <v>1722</v>
      </c>
      <c r="C1457" s="10"/>
      <c r="D1457" s="11">
        <v>43297.0</v>
      </c>
      <c r="E1457" s="9" t="s">
        <v>1149</v>
      </c>
      <c r="F1457" s="12">
        <v>8.0</v>
      </c>
      <c r="G1457" s="12">
        <f t="shared" si="64"/>
        <v>9.198</v>
      </c>
      <c r="H1457" s="8" t="s">
        <v>1154</v>
      </c>
    </row>
    <row r="1458" ht="12.0" customHeight="1">
      <c r="A1458" s="8">
        <v>1398.0</v>
      </c>
      <c r="B1458" s="9" t="s">
        <v>1723</v>
      </c>
      <c r="C1458" s="10"/>
      <c r="D1458" s="11">
        <v>43297.0</v>
      </c>
      <c r="E1458" s="9" t="s">
        <v>1149</v>
      </c>
      <c r="F1458" s="12">
        <v>8.0</v>
      </c>
      <c r="G1458" s="12">
        <f t="shared" si="64"/>
        <v>9.198</v>
      </c>
      <c r="H1458" s="8" t="s">
        <v>1154</v>
      </c>
    </row>
    <row r="1459" ht="12.0" customHeight="1">
      <c r="A1459" s="17" t="s">
        <v>1724</v>
      </c>
      <c r="B1459" s="18" t="s">
        <v>1725</v>
      </c>
      <c r="C1459" s="10"/>
      <c r="D1459" s="11">
        <v>43306.0</v>
      </c>
      <c r="E1459" s="9" t="s">
        <v>1051</v>
      </c>
      <c r="F1459" s="12">
        <v>10.0</v>
      </c>
      <c r="G1459" s="12">
        <f t="shared" si="64"/>
        <v>11.4975</v>
      </c>
      <c r="H1459" s="8"/>
    </row>
    <row r="1460" ht="12.0" customHeight="1">
      <c r="A1460" s="8">
        <v>1399.0</v>
      </c>
      <c r="B1460" s="9" t="s">
        <v>1726</v>
      </c>
      <c r="C1460" s="10"/>
      <c r="D1460" s="11"/>
      <c r="E1460" s="9"/>
      <c r="F1460" s="12"/>
      <c r="G1460" s="12"/>
      <c r="H1460" s="8"/>
    </row>
    <row r="1461" ht="12.0" customHeight="1">
      <c r="A1461" s="8">
        <v>1400.0</v>
      </c>
      <c r="B1461" s="9" t="s">
        <v>1727</v>
      </c>
      <c r="C1461" s="10"/>
      <c r="D1461" s="11"/>
      <c r="E1461" s="9"/>
      <c r="F1461" s="12"/>
      <c r="G1461" s="12"/>
      <c r="H1461" s="8"/>
    </row>
    <row r="1462" ht="12.0" customHeight="1">
      <c r="A1462" s="8">
        <v>1401.0</v>
      </c>
      <c r="B1462" s="9" t="s">
        <v>1728</v>
      </c>
      <c r="C1462" s="10"/>
      <c r="D1462" s="11"/>
      <c r="E1462" s="9"/>
      <c r="F1462" s="12"/>
      <c r="G1462" s="12"/>
      <c r="H1462" s="8"/>
    </row>
    <row r="1463" ht="12.0" customHeight="1">
      <c r="A1463" s="8">
        <v>1402.0</v>
      </c>
      <c r="B1463" s="9" t="s">
        <v>1729</v>
      </c>
      <c r="C1463" s="10" t="s">
        <v>1617</v>
      </c>
      <c r="D1463" s="11">
        <v>43306.0</v>
      </c>
      <c r="E1463" s="9" t="s">
        <v>1051</v>
      </c>
      <c r="F1463" s="12">
        <v>10.0</v>
      </c>
      <c r="G1463" s="12">
        <f t="shared" ref="G1463:G1513" si="66">F1463*1.05*1.095</f>
        <v>11.4975</v>
      </c>
      <c r="H1463" s="8"/>
    </row>
    <row r="1464" ht="12.0" customHeight="1">
      <c r="A1464" s="8">
        <v>1403.0</v>
      </c>
      <c r="B1464" s="9" t="s">
        <v>1730</v>
      </c>
      <c r="C1464" s="10" t="s">
        <v>1660</v>
      </c>
      <c r="D1464" s="11">
        <v>43306.0</v>
      </c>
      <c r="E1464" s="9" t="s">
        <v>1051</v>
      </c>
      <c r="F1464" s="12">
        <v>15.0</v>
      </c>
      <c r="G1464" s="12">
        <f t="shared" si="66"/>
        <v>17.24625</v>
      </c>
      <c r="H1464" s="8"/>
    </row>
    <row r="1465" ht="12.0" customHeight="1">
      <c r="A1465" s="8">
        <v>1404.0</v>
      </c>
      <c r="B1465" s="9" t="s">
        <v>1731</v>
      </c>
      <c r="C1465" s="10" t="s">
        <v>1617</v>
      </c>
      <c r="D1465" s="11">
        <v>43372.0</v>
      </c>
      <c r="E1465" s="9" t="s">
        <v>593</v>
      </c>
      <c r="F1465" s="12">
        <v>20.0</v>
      </c>
      <c r="G1465" s="12">
        <f t="shared" si="66"/>
        <v>22.995</v>
      </c>
      <c r="H1465" s="8"/>
    </row>
    <row r="1466" ht="12.0" customHeight="1">
      <c r="A1466" s="8">
        <v>1405.0</v>
      </c>
      <c r="B1466" s="9" t="s">
        <v>1732</v>
      </c>
      <c r="C1466" s="10"/>
      <c r="D1466" s="11">
        <v>43374.0</v>
      </c>
      <c r="E1466" s="9" t="s">
        <v>593</v>
      </c>
      <c r="F1466" s="12">
        <v>19.88</v>
      </c>
      <c r="G1466" s="12">
        <f t="shared" si="66"/>
        <v>22.85703</v>
      </c>
      <c r="H1466" s="8"/>
    </row>
    <row r="1467" ht="12.0" customHeight="1">
      <c r="A1467" s="8">
        <v>1406.0</v>
      </c>
      <c r="B1467" s="9" t="s">
        <v>1733</v>
      </c>
      <c r="C1467" s="10"/>
      <c r="D1467" s="11">
        <v>43374.0</v>
      </c>
      <c r="E1467" s="9" t="s">
        <v>593</v>
      </c>
      <c r="F1467" s="12">
        <v>19.88</v>
      </c>
      <c r="G1467" s="12">
        <f t="shared" si="66"/>
        <v>22.85703</v>
      </c>
      <c r="H1467" s="8"/>
    </row>
    <row r="1468" ht="12.0" customHeight="1">
      <c r="A1468" s="8">
        <v>1407.0</v>
      </c>
      <c r="B1468" s="9" t="s">
        <v>1734</v>
      </c>
      <c r="C1468" s="10"/>
      <c r="D1468" s="11">
        <v>43374.0</v>
      </c>
      <c r="E1468" s="9" t="s">
        <v>593</v>
      </c>
      <c r="F1468" s="12">
        <v>19.88</v>
      </c>
      <c r="G1468" s="12">
        <f t="shared" si="66"/>
        <v>22.85703</v>
      </c>
      <c r="H1468" s="8"/>
    </row>
    <row r="1469" ht="12.0" customHeight="1">
      <c r="A1469" s="8">
        <v>1408.0</v>
      </c>
      <c r="B1469" s="9" t="s">
        <v>1735</v>
      </c>
      <c r="C1469" s="10"/>
      <c r="D1469" s="11">
        <v>43390.0</v>
      </c>
      <c r="E1469" s="9" t="s">
        <v>593</v>
      </c>
      <c r="F1469" s="12">
        <v>19.88</v>
      </c>
      <c r="G1469" s="12">
        <f t="shared" si="66"/>
        <v>22.85703</v>
      </c>
      <c r="H1469" s="8"/>
    </row>
    <row r="1470" ht="12.0" customHeight="1">
      <c r="A1470" s="8">
        <v>1409.0</v>
      </c>
      <c r="B1470" s="9" t="s">
        <v>1736</v>
      </c>
      <c r="C1470" s="10"/>
      <c r="D1470" s="11">
        <v>43390.0</v>
      </c>
      <c r="E1470" s="9" t="s">
        <v>593</v>
      </c>
      <c r="F1470" s="12">
        <v>19.88</v>
      </c>
      <c r="G1470" s="12">
        <f t="shared" si="66"/>
        <v>22.85703</v>
      </c>
      <c r="H1470" s="8"/>
    </row>
    <row r="1471" ht="12.0" customHeight="1">
      <c r="A1471" s="45">
        <v>1410.0</v>
      </c>
      <c r="B1471" s="46" t="s">
        <v>1737</v>
      </c>
      <c r="C1471" s="47"/>
      <c r="D1471" s="48">
        <v>43393.0</v>
      </c>
      <c r="E1471" s="46" t="s">
        <v>982</v>
      </c>
      <c r="F1471" s="49">
        <v>11.7</v>
      </c>
      <c r="G1471" s="49">
        <f t="shared" si="66"/>
        <v>13.452075</v>
      </c>
      <c r="H1471" s="45" t="s">
        <v>1738</v>
      </c>
    </row>
    <row r="1472" ht="12.0" customHeight="1">
      <c r="A1472" s="8">
        <v>1411.0</v>
      </c>
      <c r="B1472" s="9" t="s">
        <v>1739</v>
      </c>
      <c r="C1472" s="10"/>
      <c r="D1472" s="11">
        <v>43393.0</v>
      </c>
      <c r="E1472" s="9" t="s">
        <v>982</v>
      </c>
      <c r="F1472" s="12">
        <v>21.99</v>
      </c>
      <c r="G1472" s="12">
        <f t="shared" si="66"/>
        <v>25.2830025</v>
      </c>
      <c r="H1472" s="8"/>
    </row>
    <row r="1473" ht="12.0" customHeight="1">
      <c r="A1473" s="8">
        <v>1412.0</v>
      </c>
      <c r="B1473" s="9" t="s">
        <v>1740</v>
      </c>
      <c r="C1473" s="10"/>
      <c r="D1473" s="11">
        <v>43393.0</v>
      </c>
      <c r="E1473" s="9" t="s">
        <v>982</v>
      </c>
      <c r="F1473" s="12">
        <v>6.25</v>
      </c>
      <c r="G1473" s="12">
        <f t="shared" si="66"/>
        <v>7.1859375</v>
      </c>
      <c r="H1473" s="8"/>
    </row>
    <row r="1474" ht="12.0" customHeight="1">
      <c r="A1474" s="8">
        <v>1413.0</v>
      </c>
      <c r="B1474" s="9" t="s">
        <v>1741</v>
      </c>
      <c r="C1474" s="10"/>
      <c r="D1474" s="11">
        <v>43393.0</v>
      </c>
      <c r="E1474" s="9" t="s">
        <v>982</v>
      </c>
      <c r="F1474" s="12">
        <v>11.7</v>
      </c>
      <c r="G1474" s="12">
        <f t="shared" si="66"/>
        <v>13.452075</v>
      </c>
      <c r="H1474" s="8"/>
    </row>
    <row r="1475" ht="12.0" customHeight="1">
      <c r="A1475" s="8">
        <v>1414.0</v>
      </c>
      <c r="B1475" s="9" t="s">
        <v>1742</v>
      </c>
      <c r="C1475" s="10"/>
      <c r="D1475" s="11">
        <v>43393.0</v>
      </c>
      <c r="E1475" s="9" t="s">
        <v>982</v>
      </c>
      <c r="F1475" s="12">
        <v>16.52</v>
      </c>
      <c r="G1475" s="12">
        <f t="shared" si="66"/>
        <v>18.99387</v>
      </c>
      <c r="H1475" s="8" t="s">
        <v>1743</v>
      </c>
    </row>
    <row r="1476" ht="12.0" customHeight="1">
      <c r="A1476" s="8">
        <v>1415.0</v>
      </c>
      <c r="B1476" s="9" t="s">
        <v>1744</v>
      </c>
      <c r="C1476" s="10" t="s">
        <v>1617</v>
      </c>
      <c r="D1476" s="11">
        <v>43488.0</v>
      </c>
      <c r="E1476" s="9" t="s">
        <v>88</v>
      </c>
      <c r="F1476" s="12">
        <v>27.35</v>
      </c>
      <c r="G1476" s="12">
        <f t="shared" si="66"/>
        <v>31.4456625</v>
      </c>
      <c r="H1476" s="8"/>
    </row>
    <row r="1477" ht="12.0" customHeight="1">
      <c r="A1477" s="13">
        <v>1416.0</v>
      </c>
      <c r="B1477" s="14" t="s">
        <v>1745</v>
      </c>
      <c r="C1477" s="15"/>
      <c r="D1477" s="11">
        <v>43488.0</v>
      </c>
      <c r="E1477" s="9" t="s">
        <v>982</v>
      </c>
      <c r="F1477" s="12">
        <v>17.99</v>
      </c>
      <c r="G1477" s="12">
        <f t="shared" si="66"/>
        <v>20.6840025</v>
      </c>
      <c r="H1477" s="8"/>
    </row>
    <row r="1478" ht="12.0" customHeight="1">
      <c r="A1478" s="8">
        <v>1417.0</v>
      </c>
      <c r="B1478" s="9" t="s">
        <v>1746</v>
      </c>
      <c r="C1478" s="10"/>
      <c r="D1478" s="11">
        <v>43488.0</v>
      </c>
      <c r="E1478" s="9" t="s">
        <v>982</v>
      </c>
      <c r="F1478" s="12">
        <v>14.99</v>
      </c>
      <c r="G1478" s="12">
        <f t="shared" si="66"/>
        <v>17.2347525</v>
      </c>
      <c r="H1478" s="8"/>
    </row>
    <row r="1479" ht="12.0" customHeight="1">
      <c r="A1479" s="8">
        <v>1418.0</v>
      </c>
      <c r="B1479" s="9" t="s">
        <v>1747</v>
      </c>
      <c r="C1479" s="10"/>
      <c r="D1479" s="11">
        <v>43488.0</v>
      </c>
      <c r="E1479" s="9" t="s">
        <v>982</v>
      </c>
      <c r="F1479" s="12">
        <v>14.99</v>
      </c>
      <c r="G1479" s="12">
        <f t="shared" si="66"/>
        <v>17.2347525</v>
      </c>
      <c r="H1479" s="8"/>
    </row>
    <row r="1480" ht="12.0" customHeight="1">
      <c r="A1480" s="8">
        <v>1419.0</v>
      </c>
      <c r="B1480" s="9" t="s">
        <v>1748</v>
      </c>
      <c r="C1480" s="10" t="s">
        <v>2</v>
      </c>
      <c r="D1480" s="11">
        <v>43492.0</v>
      </c>
      <c r="E1480" s="9" t="s">
        <v>593</v>
      </c>
      <c r="F1480" s="12">
        <v>8.0</v>
      </c>
      <c r="G1480" s="12">
        <f t="shared" si="66"/>
        <v>9.198</v>
      </c>
      <c r="H1480" s="8"/>
    </row>
    <row r="1481" ht="12.0" customHeight="1">
      <c r="A1481" s="13">
        <v>1420.0</v>
      </c>
      <c r="B1481" s="14" t="s">
        <v>1749</v>
      </c>
      <c r="C1481" s="15"/>
      <c r="D1481" s="11">
        <v>43492.0</v>
      </c>
      <c r="E1481" s="9" t="s">
        <v>593</v>
      </c>
      <c r="F1481" s="12">
        <v>10.0</v>
      </c>
      <c r="G1481" s="12">
        <f t="shared" si="66"/>
        <v>11.4975</v>
      </c>
      <c r="H1481" s="8"/>
    </row>
    <row r="1482" ht="12.0" customHeight="1">
      <c r="A1482" s="8">
        <v>1421.0</v>
      </c>
      <c r="B1482" s="9" t="s">
        <v>1750</v>
      </c>
      <c r="C1482" s="10"/>
      <c r="D1482" s="11">
        <v>43492.0</v>
      </c>
      <c r="E1482" s="9" t="s">
        <v>593</v>
      </c>
      <c r="F1482" s="12">
        <v>19.88</v>
      </c>
      <c r="G1482" s="12">
        <f t="shared" si="66"/>
        <v>22.85703</v>
      </c>
      <c r="H1482" s="8"/>
    </row>
    <row r="1483" ht="12.0" customHeight="1">
      <c r="A1483" s="13">
        <v>1422.0</v>
      </c>
      <c r="B1483" s="14">
        <v>1991.0</v>
      </c>
      <c r="C1483" s="15"/>
      <c r="D1483" s="11">
        <v>43492.0</v>
      </c>
      <c r="E1483" s="9" t="s">
        <v>593</v>
      </c>
      <c r="F1483" s="12">
        <v>19.97</v>
      </c>
      <c r="G1483" s="12">
        <f t="shared" si="66"/>
        <v>22.9605075</v>
      </c>
      <c r="H1483" s="8"/>
    </row>
    <row r="1484" ht="12.0" customHeight="1">
      <c r="A1484" s="8">
        <v>1423.0</v>
      </c>
      <c r="B1484" s="9" t="s">
        <v>1751</v>
      </c>
      <c r="C1484" s="10"/>
      <c r="D1484" s="11">
        <v>43525.0</v>
      </c>
      <c r="E1484" s="9" t="s">
        <v>1051</v>
      </c>
      <c r="F1484" s="12">
        <v>19.88</v>
      </c>
      <c r="G1484" s="12">
        <f t="shared" si="66"/>
        <v>22.85703</v>
      </c>
      <c r="H1484" s="8"/>
    </row>
    <row r="1485" ht="12.0" customHeight="1">
      <c r="A1485" s="8">
        <v>1424.0</v>
      </c>
      <c r="B1485" s="9" t="s">
        <v>1752</v>
      </c>
      <c r="C1485" s="10"/>
      <c r="D1485" s="11">
        <v>43525.0</v>
      </c>
      <c r="E1485" s="9" t="s">
        <v>1051</v>
      </c>
      <c r="F1485" s="12">
        <v>19.88</v>
      </c>
      <c r="G1485" s="12">
        <f t="shared" si="66"/>
        <v>22.85703</v>
      </c>
      <c r="H1485" s="8"/>
    </row>
    <row r="1486" ht="12.0" customHeight="1">
      <c r="A1486" s="8">
        <v>1425.0</v>
      </c>
      <c r="B1486" s="9" t="s">
        <v>1753</v>
      </c>
      <c r="C1486" s="10"/>
      <c r="D1486" s="11">
        <v>43533.0</v>
      </c>
      <c r="E1486" s="9" t="s">
        <v>593</v>
      </c>
      <c r="F1486" s="12">
        <v>5.0</v>
      </c>
      <c r="G1486" s="12">
        <f t="shared" si="66"/>
        <v>5.74875</v>
      </c>
      <c r="H1486" s="8" t="s">
        <v>1754</v>
      </c>
    </row>
    <row r="1487" ht="12.0" customHeight="1">
      <c r="A1487" s="8">
        <v>1426.0</v>
      </c>
      <c r="B1487" s="9" t="s">
        <v>1755</v>
      </c>
      <c r="C1487" s="10" t="s">
        <v>1617</v>
      </c>
      <c r="D1487" s="11">
        <v>43568.0</v>
      </c>
      <c r="E1487" s="9" t="s">
        <v>1051</v>
      </c>
      <c r="F1487" s="12">
        <v>20.0</v>
      </c>
      <c r="G1487" s="12">
        <f t="shared" si="66"/>
        <v>22.995</v>
      </c>
      <c r="H1487" s="8"/>
    </row>
    <row r="1488" ht="12.0" customHeight="1">
      <c r="A1488" s="8">
        <v>1427.0</v>
      </c>
      <c r="B1488" s="9" t="s">
        <v>1756</v>
      </c>
      <c r="C1488" s="10"/>
      <c r="D1488" s="11">
        <v>43650.0</v>
      </c>
      <c r="E1488" s="9" t="s">
        <v>593</v>
      </c>
      <c r="F1488" s="12">
        <v>15.0</v>
      </c>
      <c r="G1488" s="12">
        <f t="shared" si="66"/>
        <v>17.24625</v>
      </c>
      <c r="H1488" s="8"/>
    </row>
    <row r="1489" ht="12.0" customHeight="1">
      <c r="A1489" s="8">
        <v>1428.0</v>
      </c>
      <c r="B1489" s="9" t="s">
        <v>1757</v>
      </c>
      <c r="C1489" s="10"/>
      <c r="D1489" s="11">
        <v>43650.0</v>
      </c>
      <c r="E1489" s="9" t="s">
        <v>593</v>
      </c>
      <c r="F1489" s="12">
        <v>15.0</v>
      </c>
      <c r="G1489" s="12">
        <f t="shared" si="66"/>
        <v>17.24625</v>
      </c>
      <c r="H1489" s="8"/>
    </row>
    <row r="1490" ht="12.0" customHeight="1">
      <c r="A1490" s="8">
        <v>1429.0</v>
      </c>
      <c r="B1490" s="9" t="s">
        <v>1758</v>
      </c>
      <c r="C1490" s="10"/>
      <c r="D1490" s="11">
        <v>43650.0</v>
      </c>
      <c r="E1490" s="9" t="s">
        <v>593</v>
      </c>
      <c r="F1490" s="12">
        <v>15.0</v>
      </c>
      <c r="G1490" s="12">
        <f t="shared" si="66"/>
        <v>17.24625</v>
      </c>
      <c r="H1490" s="8"/>
    </row>
    <row r="1491" ht="12.0" customHeight="1">
      <c r="A1491" s="13">
        <v>1430.0</v>
      </c>
      <c r="B1491" s="14" t="s">
        <v>1759</v>
      </c>
      <c r="C1491" s="15"/>
      <c r="D1491" s="11">
        <v>43663.0</v>
      </c>
      <c r="E1491" s="9" t="s">
        <v>593</v>
      </c>
      <c r="F1491" s="12">
        <v>15.0</v>
      </c>
      <c r="G1491" s="12">
        <f t="shared" si="66"/>
        <v>17.24625</v>
      </c>
      <c r="H1491" s="8"/>
    </row>
    <row r="1492" ht="12.0" customHeight="1">
      <c r="A1492" s="8">
        <v>1431.0</v>
      </c>
      <c r="B1492" s="9" t="s">
        <v>1760</v>
      </c>
      <c r="C1492" s="10"/>
      <c r="D1492" s="11">
        <v>43687.0</v>
      </c>
      <c r="E1492" s="9" t="s">
        <v>982</v>
      </c>
      <c r="F1492" s="12">
        <v>26.44</v>
      </c>
      <c r="G1492" s="12">
        <f t="shared" si="66"/>
        <v>30.39939</v>
      </c>
      <c r="H1492" s="8"/>
    </row>
    <row r="1493" ht="12.0" customHeight="1">
      <c r="A1493" s="8">
        <v>1432.0</v>
      </c>
      <c r="B1493" s="9" t="s">
        <v>1761</v>
      </c>
      <c r="C1493" s="10"/>
      <c r="D1493" s="11">
        <v>43696.0</v>
      </c>
      <c r="E1493" s="9" t="s">
        <v>593</v>
      </c>
      <c r="F1493" s="12">
        <v>19.88</v>
      </c>
      <c r="G1493" s="12">
        <f t="shared" si="66"/>
        <v>22.85703</v>
      </c>
      <c r="H1493" s="8"/>
    </row>
    <row r="1494" ht="12.0" customHeight="1">
      <c r="A1494" s="8">
        <v>1433.0</v>
      </c>
      <c r="B1494" s="9" t="s">
        <v>1762</v>
      </c>
      <c r="C1494" s="10"/>
      <c r="D1494" s="11">
        <v>43696.0</v>
      </c>
      <c r="E1494" s="9" t="s">
        <v>593</v>
      </c>
      <c r="F1494" s="12">
        <v>15.0</v>
      </c>
      <c r="G1494" s="12">
        <f t="shared" si="66"/>
        <v>17.24625</v>
      </c>
      <c r="H1494" s="8"/>
    </row>
    <row r="1495" ht="12.0" customHeight="1">
      <c r="A1495" s="45">
        <v>1434.0</v>
      </c>
      <c r="B1495" s="46" t="s">
        <v>1718</v>
      </c>
      <c r="C1495" s="47"/>
      <c r="D1495" s="48">
        <v>43696.0</v>
      </c>
      <c r="E1495" s="46" t="s">
        <v>593</v>
      </c>
      <c r="F1495" s="49">
        <v>15.0</v>
      </c>
      <c r="G1495" s="49">
        <f t="shared" si="66"/>
        <v>17.24625</v>
      </c>
      <c r="H1495" s="45" t="s">
        <v>1385</v>
      </c>
    </row>
    <row r="1496" ht="12.0" customHeight="1">
      <c r="A1496" s="13">
        <v>1435.0</v>
      </c>
      <c r="B1496" s="14" t="s">
        <v>1763</v>
      </c>
      <c r="C1496" s="15"/>
      <c r="D1496" s="11">
        <v>43792.0</v>
      </c>
      <c r="E1496" s="9" t="s">
        <v>1051</v>
      </c>
      <c r="F1496" s="12">
        <v>19.88</v>
      </c>
      <c r="G1496" s="12">
        <f t="shared" si="66"/>
        <v>22.85703</v>
      </c>
      <c r="H1496" s="8"/>
    </row>
    <row r="1497" ht="12.0" customHeight="1">
      <c r="A1497" s="8">
        <v>1436.0</v>
      </c>
      <c r="B1497" s="9" t="s">
        <v>1764</v>
      </c>
      <c r="C1497" s="10"/>
      <c r="D1497" s="11">
        <v>43799.0</v>
      </c>
      <c r="E1497" s="9" t="s">
        <v>1765</v>
      </c>
      <c r="F1497" s="12">
        <v>12.99</v>
      </c>
      <c r="G1497" s="12">
        <f t="shared" si="66"/>
        <v>14.9352525</v>
      </c>
      <c r="H1497" s="8"/>
    </row>
    <row r="1498" ht="12.0" customHeight="1">
      <c r="A1498" s="13">
        <v>1437.0</v>
      </c>
      <c r="B1498" s="14" t="s">
        <v>1766</v>
      </c>
      <c r="C1498" s="15"/>
      <c r="D1498" s="11">
        <v>43799.0</v>
      </c>
      <c r="E1498" s="9" t="s">
        <v>1765</v>
      </c>
      <c r="F1498" s="12">
        <v>12.99</v>
      </c>
      <c r="G1498" s="12">
        <f t="shared" si="66"/>
        <v>14.9352525</v>
      </c>
      <c r="H1498" s="8"/>
    </row>
    <row r="1499" ht="12.0" customHeight="1">
      <c r="A1499" s="8">
        <v>1438.0</v>
      </c>
      <c r="B1499" s="9" t="s">
        <v>1767</v>
      </c>
      <c r="C1499" s="10"/>
      <c r="D1499" s="11">
        <v>43822.0</v>
      </c>
      <c r="E1499" s="9" t="s">
        <v>593</v>
      </c>
      <c r="F1499" s="12">
        <v>19.88</v>
      </c>
      <c r="G1499" s="12">
        <f t="shared" si="66"/>
        <v>22.85703</v>
      </c>
      <c r="H1499" s="8"/>
    </row>
    <row r="1500" ht="12.0" customHeight="1">
      <c r="A1500" s="8">
        <v>1439.0</v>
      </c>
      <c r="B1500" s="9" t="s">
        <v>1768</v>
      </c>
      <c r="C1500" s="10"/>
      <c r="D1500" s="11">
        <v>43822.0</v>
      </c>
      <c r="E1500" s="9" t="s">
        <v>593</v>
      </c>
      <c r="F1500" s="12">
        <v>19.88</v>
      </c>
      <c r="G1500" s="12">
        <f t="shared" si="66"/>
        <v>22.85703</v>
      </c>
      <c r="H1500" s="8"/>
    </row>
    <row r="1501" ht="12.0" customHeight="1">
      <c r="A1501" s="13">
        <v>1440.0</v>
      </c>
      <c r="B1501" s="14" t="s">
        <v>1769</v>
      </c>
      <c r="C1501" s="15"/>
      <c r="D1501" s="11">
        <v>43829.0</v>
      </c>
      <c r="E1501" s="9" t="s">
        <v>593</v>
      </c>
      <c r="F1501" s="12">
        <v>19.88</v>
      </c>
      <c r="G1501" s="12">
        <f t="shared" si="66"/>
        <v>22.85703</v>
      </c>
      <c r="H1501" s="8"/>
    </row>
    <row r="1502" ht="12.0" customHeight="1">
      <c r="A1502" s="8">
        <v>1441.0</v>
      </c>
      <c r="B1502" s="9" t="s">
        <v>1770</v>
      </c>
      <c r="C1502" s="10"/>
      <c r="D1502" s="11">
        <v>43844.0</v>
      </c>
      <c r="E1502" s="9" t="s">
        <v>1051</v>
      </c>
      <c r="F1502" s="12">
        <v>19.88</v>
      </c>
      <c r="G1502" s="12">
        <f t="shared" si="66"/>
        <v>22.85703</v>
      </c>
      <c r="H1502" s="8"/>
    </row>
    <row r="1503" ht="12.0" customHeight="1">
      <c r="A1503" s="8">
        <v>1442.0</v>
      </c>
      <c r="B1503" s="9" t="s">
        <v>1771</v>
      </c>
      <c r="C1503" s="10"/>
      <c r="D1503" s="11">
        <v>43844.0</v>
      </c>
      <c r="E1503" s="9" t="s">
        <v>1051</v>
      </c>
      <c r="F1503" s="12">
        <v>15.0</v>
      </c>
      <c r="G1503" s="12">
        <f t="shared" si="66"/>
        <v>17.24625</v>
      </c>
      <c r="H1503" s="8"/>
    </row>
    <row r="1504" ht="12.0" customHeight="1">
      <c r="A1504" s="8">
        <v>1443.0</v>
      </c>
      <c r="B1504" s="9" t="s">
        <v>1772</v>
      </c>
      <c r="C1504" s="10"/>
      <c r="D1504" s="11">
        <v>43844.0</v>
      </c>
      <c r="E1504" s="9" t="s">
        <v>1051</v>
      </c>
      <c r="F1504" s="12">
        <v>15.0</v>
      </c>
      <c r="G1504" s="12">
        <f t="shared" si="66"/>
        <v>17.24625</v>
      </c>
      <c r="H1504" s="8"/>
    </row>
    <row r="1505" ht="12.0" customHeight="1">
      <c r="A1505" s="8">
        <v>1444.0</v>
      </c>
      <c r="B1505" s="9" t="s">
        <v>1773</v>
      </c>
      <c r="C1505" s="10"/>
      <c r="D1505" s="11">
        <v>43866.0</v>
      </c>
      <c r="E1505" s="9" t="s">
        <v>1051</v>
      </c>
      <c r="F1505" s="12">
        <v>19.88</v>
      </c>
      <c r="G1505" s="12">
        <f t="shared" si="66"/>
        <v>22.85703</v>
      </c>
      <c r="H1505" s="8"/>
    </row>
    <row r="1506" ht="12.0" customHeight="1">
      <c r="A1506" s="8">
        <v>1445.0</v>
      </c>
      <c r="B1506" s="9" t="s">
        <v>1774</v>
      </c>
      <c r="C1506" s="10"/>
      <c r="D1506" s="11">
        <v>43866.0</v>
      </c>
      <c r="E1506" s="9" t="s">
        <v>1051</v>
      </c>
      <c r="F1506" s="12">
        <v>19.88</v>
      </c>
      <c r="G1506" s="12">
        <f t="shared" si="66"/>
        <v>22.85703</v>
      </c>
      <c r="H1506" s="8"/>
    </row>
    <row r="1507" ht="12.0" customHeight="1">
      <c r="A1507" s="8">
        <v>1446.0</v>
      </c>
      <c r="B1507" s="9" t="s">
        <v>1775</v>
      </c>
      <c r="C1507" s="10"/>
      <c r="D1507" s="11">
        <v>43866.0</v>
      </c>
      <c r="E1507" s="9" t="s">
        <v>1051</v>
      </c>
      <c r="F1507" s="12">
        <v>15.0</v>
      </c>
      <c r="G1507" s="12">
        <f t="shared" si="66"/>
        <v>17.24625</v>
      </c>
      <c r="H1507" s="8"/>
    </row>
    <row r="1508" ht="12.0" customHeight="1">
      <c r="A1508" s="8">
        <v>1447.0</v>
      </c>
      <c r="B1508" s="9" t="s">
        <v>1776</v>
      </c>
      <c r="C1508" s="10"/>
      <c r="D1508" s="11">
        <v>43866.0</v>
      </c>
      <c r="E1508" s="9" t="s">
        <v>1051</v>
      </c>
      <c r="F1508" s="12">
        <v>19.88</v>
      </c>
      <c r="G1508" s="12">
        <f t="shared" si="66"/>
        <v>22.85703</v>
      </c>
      <c r="H1508" s="8"/>
    </row>
    <row r="1509" ht="12.0" customHeight="1">
      <c r="A1509" s="8">
        <v>1448.0</v>
      </c>
      <c r="B1509" s="9" t="s">
        <v>1777</v>
      </c>
      <c r="C1509" s="10"/>
      <c r="D1509" s="11">
        <v>43965.0</v>
      </c>
      <c r="E1509" s="9" t="s">
        <v>1778</v>
      </c>
      <c r="F1509" s="12">
        <v>19.88</v>
      </c>
      <c r="G1509" s="12">
        <f t="shared" si="66"/>
        <v>22.85703</v>
      </c>
      <c r="H1509" s="8"/>
    </row>
    <row r="1510" ht="12.0" customHeight="1">
      <c r="A1510" s="8">
        <v>1449.0</v>
      </c>
      <c r="B1510" s="9" t="s">
        <v>1779</v>
      </c>
      <c r="C1510" s="10"/>
      <c r="D1510" s="11">
        <v>43965.0</v>
      </c>
      <c r="E1510" s="9" t="s">
        <v>1778</v>
      </c>
      <c r="F1510" s="12">
        <v>19.88</v>
      </c>
      <c r="G1510" s="12">
        <f t="shared" si="66"/>
        <v>22.85703</v>
      </c>
      <c r="H1510" s="8"/>
    </row>
    <row r="1511" ht="12.0" customHeight="1">
      <c r="A1511" s="8">
        <v>1450.0</v>
      </c>
      <c r="B1511" s="9" t="s">
        <v>1780</v>
      </c>
      <c r="C1511" s="10"/>
      <c r="D1511" s="11">
        <v>43965.0</v>
      </c>
      <c r="E1511" s="9" t="s">
        <v>1778</v>
      </c>
      <c r="F1511" s="12">
        <v>19.88</v>
      </c>
      <c r="G1511" s="12">
        <f t="shared" si="66"/>
        <v>22.85703</v>
      </c>
      <c r="H1511" s="8"/>
    </row>
    <row r="1512" ht="12.0" customHeight="1">
      <c r="A1512" s="8">
        <v>1451.0</v>
      </c>
      <c r="B1512" s="9" t="s">
        <v>1781</v>
      </c>
      <c r="C1512" s="10"/>
      <c r="D1512" s="11">
        <v>43965.0</v>
      </c>
      <c r="E1512" s="9" t="s">
        <v>1778</v>
      </c>
      <c r="F1512" s="12">
        <v>19.88</v>
      </c>
      <c r="G1512" s="12">
        <f t="shared" si="66"/>
        <v>22.85703</v>
      </c>
      <c r="H1512" s="8"/>
    </row>
    <row r="1513" ht="12.0" customHeight="1">
      <c r="A1513" s="17" t="s">
        <v>1782</v>
      </c>
      <c r="B1513" s="18" t="s">
        <v>1783</v>
      </c>
      <c r="C1513" s="10"/>
      <c r="D1513" s="11">
        <v>43965.0</v>
      </c>
      <c r="E1513" s="9" t="s">
        <v>1778</v>
      </c>
      <c r="F1513" s="12">
        <v>25.0</v>
      </c>
      <c r="G1513" s="12">
        <f t="shared" si="66"/>
        <v>28.74375</v>
      </c>
      <c r="H1513" s="8"/>
    </row>
    <row r="1514" ht="12.0" customHeight="1">
      <c r="A1514" s="8">
        <v>1452.0</v>
      </c>
      <c r="B1514" s="9" t="s">
        <v>1784</v>
      </c>
      <c r="C1514" s="10"/>
      <c r="D1514" s="11"/>
      <c r="E1514" s="9"/>
      <c r="F1514" s="12"/>
      <c r="G1514" s="12"/>
      <c r="H1514" s="8"/>
    </row>
    <row r="1515" ht="12.0" customHeight="1">
      <c r="A1515" s="8">
        <v>1453.0</v>
      </c>
      <c r="B1515" s="9" t="s">
        <v>1785</v>
      </c>
      <c r="C1515" s="10"/>
      <c r="D1515" s="11"/>
      <c r="E1515" s="9"/>
      <c r="F1515" s="12"/>
      <c r="G1515" s="12"/>
      <c r="H1515" s="8"/>
    </row>
    <row r="1516" ht="12.0" customHeight="1">
      <c r="A1516" s="8">
        <v>1454.0</v>
      </c>
      <c r="B1516" s="9" t="s">
        <v>1786</v>
      </c>
      <c r="C1516" s="10"/>
      <c r="D1516" s="11"/>
      <c r="E1516" s="9"/>
      <c r="F1516" s="12"/>
      <c r="G1516" s="12"/>
      <c r="H1516" s="8" t="s">
        <v>1787</v>
      </c>
    </row>
    <row r="1517" ht="12.0" customHeight="1">
      <c r="A1517" s="8">
        <v>1455.0</v>
      </c>
      <c r="B1517" s="9" t="s">
        <v>1788</v>
      </c>
      <c r="C1517" s="10"/>
      <c r="D1517" s="11"/>
      <c r="E1517" s="9"/>
      <c r="F1517" s="12"/>
      <c r="G1517" s="12"/>
      <c r="H1517" s="8" t="s">
        <v>1787</v>
      </c>
    </row>
    <row r="1518" ht="12.0" customHeight="1">
      <c r="A1518" s="8">
        <v>1456.0</v>
      </c>
      <c r="B1518" s="9" t="s">
        <v>1789</v>
      </c>
      <c r="C1518" s="10"/>
      <c r="D1518" s="11"/>
      <c r="E1518" s="9"/>
      <c r="F1518" s="12"/>
      <c r="G1518" s="12"/>
      <c r="H1518" s="8"/>
    </row>
    <row r="1519" ht="12.0" customHeight="1">
      <c r="A1519" s="8">
        <v>1457.0</v>
      </c>
      <c r="B1519" s="9" t="s">
        <v>1790</v>
      </c>
      <c r="C1519" s="10"/>
      <c r="D1519" s="11"/>
      <c r="E1519" s="9"/>
      <c r="F1519" s="12"/>
      <c r="G1519" s="12"/>
      <c r="H1519" s="8" t="s">
        <v>1787</v>
      </c>
    </row>
    <row r="1520" ht="12.0" customHeight="1">
      <c r="A1520" s="8">
        <v>1458.0</v>
      </c>
      <c r="B1520" s="9" t="s">
        <v>1791</v>
      </c>
      <c r="C1520" s="10"/>
      <c r="D1520" s="11">
        <v>44184.0</v>
      </c>
      <c r="E1520" s="9" t="s">
        <v>1051</v>
      </c>
      <c r="F1520" s="12">
        <v>19.88</v>
      </c>
      <c r="G1520" s="12">
        <f t="shared" ref="G1520:G1540" si="67">F1520*1.05*1.095</f>
        <v>22.85703</v>
      </c>
      <c r="H1520" s="8"/>
    </row>
    <row r="1521" ht="12.0" customHeight="1">
      <c r="A1521" s="8">
        <v>1459.0</v>
      </c>
      <c r="B1521" s="9" t="s">
        <v>1792</v>
      </c>
      <c r="C1521" s="10"/>
      <c r="D1521" s="11">
        <v>44304.0</v>
      </c>
      <c r="E1521" s="9" t="s">
        <v>1051</v>
      </c>
      <c r="F1521" s="12">
        <v>19.88</v>
      </c>
      <c r="G1521" s="12">
        <f t="shared" si="67"/>
        <v>22.85703</v>
      </c>
      <c r="H1521" s="8"/>
    </row>
    <row r="1522" ht="12.0" customHeight="1">
      <c r="A1522" s="13">
        <v>1460.0</v>
      </c>
      <c r="B1522" s="14" t="s">
        <v>1793</v>
      </c>
      <c r="C1522" s="15"/>
      <c r="D1522" s="11">
        <v>44344.0</v>
      </c>
      <c r="E1522" s="9" t="s">
        <v>1778</v>
      </c>
      <c r="F1522" s="12">
        <v>15.0</v>
      </c>
      <c r="G1522" s="12">
        <f t="shared" si="67"/>
        <v>17.24625</v>
      </c>
      <c r="H1522" s="8"/>
    </row>
    <row r="1523" ht="12.0" customHeight="1">
      <c r="A1523" s="8">
        <v>1461.0</v>
      </c>
      <c r="B1523" s="9" t="s">
        <v>1794</v>
      </c>
      <c r="C1523" s="10"/>
      <c r="D1523" s="11">
        <v>44344.0</v>
      </c>
      <c r="E1523" s="9" t="s">
        <v>1778</v>
      </c>
      <c r="F1523" s="12">
        <v>15.0</v>
      </c>
      <c r="G1523" s="12">
        <f t="shared" si="67"/>
        <v>17.24625</v>
      </c>
      <c r="H1523" s="8"/>
    </row>
    <row r="1524" ht="12.0" customHeight="1">
      <c r="A1524" s="8">
        <v>1462.0</v>
      </c>
      <c r="B1524" s="9" t="s">
        <v>1795</v>
      </c>
      <c r="C1524" s="10"/>
      <c r="D1524" s="11">
        <v>44344.0</v>
      </c>
      <c r="E1524" s="9" t="s">
        <v>1778</v>
      </c>
      <c r="F1524" s="12">
        <v>5.0</v>
      </c>
      <c r="G1524" s="12">
        <f t="shared" si="67"/>
        <v>5.74875</v>
      </c>
      <c r="H1524" s="8"/>
    </row>
    <row r="1525" ht="12.0" customHeight="1">
      <c r="A1525" s="8">
        <v>1463.0</v>
      </c>
      <c r="B1525" s="9" t="s">
        <v>1796</v>
      </c>
      <c r="C1525" s="10"/>
      <c r="D1525" s="11">
        <v>44559.0</v>
      </c>
      <c r="E1525" s="9" t="s">
        <v>1051</v>
      </c>
      <c r="F1525" s="12">
        <v>19.88</v>
      </c>
      <c r="G1525" s="12">
        <f t="shared" si="67"/>
        <v>22.85703</v>
      </c>
      <c r="H1525" s="8"/>
    </row>
    <row r="1526" ht="12.0" customHeight="1">
      <c r="A1526" s="8">
        <v>1464.0</v>
      </c>
      <c r="B1526" s="9" t="s">
        <v>1797</v>
      </c>
      <c r="C1526" s="10" t="s">
        <v>1617</v>
      </c>
      <c r="D1526" s="11">
        <v>44574.0</v>
      </c>
      <c r="E1526" s="9" t="s">
        <v>593</v>
      </c>
      <c r="F1526" s="12">
        <v>24.96</v>
      </c>
      <c r="G1526" s="12">
        <f t="shared" si="67"/>
        <v>28.69776</v>
      </c>
      <c r="H1526" s="8"/>
    </row>
    <row r="1527" ht="12.0" customHeight="1">
      <c r="A1527" s="8">
        <v>1465.0</v>
      </c>
      <c r="B1527" s="9" t="s">
        <v>1798</v>
      </c>
      <c r="C1527" s="10" t="s">
        <v>1799</v>
      </c>
      <c r="D1527" s="11">
        <v>44612.0</v>
      </c>
      <c r="E1527" s="9" t="s">
        <v>982</v>
      </c>
      <c r="F1527" s="12">
        <v>14.99</v>
      </c>
      <c r="G1527" s="12">
        <f t="shared" si="67"/>
        <v>17.2347525</v>
      </c>
      <c r="H1527" s="8"/>
    </row>
    <row r="1528" ht="12.0" customHeight="1">
      <c r="A1528" s="8">
        <v>1466.0</v>
      </c>
      <c r="B1528" s="9" t="s">
        <v>1800</v>
      </c>
      <c r="C1528" s="10"/>
      <c r="D1528" s="11">
        <v>44655.0</v>
      </c>
      <c r="E1528" s="9" t="s">
        <v>1051</v>
      </c>
      <c r="F1528" s="12">
        <v>19.88</v>
      </c>
      <c r="G1528" s="12">
        <f t="shared" si="67"/>
        <v>22.85703</v>
      </c>
      <c r="H1528" s="8"/>
    </row>
    <row r="1529" ht="12.0" customHeight="1">
      <c r="A1529" s="8">
        <v>1467.0</v>
      </c>
      <c r="B1529" s="9" t="s">
        <v>1801</v>
      </c>
      <c r="C1529" s="10"/>
      <c r="D1529" s="11">
        <v>44655.0</v>
      </c>
      <c r="E1529" s="9" t="s">
        <v>1051</v>
      </c>
      <c r="F1529" s="12">
        <v>19.88</v>
      </c>
      <c r="G1529" s="12">
        <f t="shared" si="67"/>
        <v>22.85703</v>
      </c>
      <c r="H1529" s="8"/>
    </row>
    <row r="1530" ht="12.0" customHeight="1">
      <c r="A1530" s="8">
        <v>1468.0</v>
      </c>
      <c r="B1530" s="9" t="s">
        <v>1802</v>
      </c>
      <c r="C1530" s="10"/>
      <c r="D1530" s="11">
        <v>44655.0</v>
      </c>
      <c r="E1530" s="9" t="s">
        <v>1051</v>
      </c>
      <c r="F1530" s="12">
        <v>17.0</v>
      </c>
      <c r="G1530" s="12">
        <f t="shared" si="67"/>
        <v>19.54575</v>
      </c>
      <c r="H1530" s="8"/>
    </row>
    <row r="1531" ht="12.0" customHeight="1">
      <c r="A1531" s="8">
        <v>1469.0</v>
      </c>
      <c r="B1531" s="9" t="s">
        <v>1803</v>
      </c>
      <c r="C1531" s="10"/>
      <c r="D1531" s="11">
        <v>44655.0</v>
      </c>
      <c r="E1531" s="9" t="s">
        <v>1051</v>
      </c>
      <c r="F1531" s="12">
        <v>15.0</v>
      </c>
      <c r="G1531" s="12">
        <f t="shared" si="67"/>
        <v>17.24625</v>
      </c>
      <c r="H1531" s="8"/>
    </row>
    <row r="1532" ht="12.0" customHeight="1">
      <c r="A1532" s="8">
        <v>1470.0</v>
      </c>
      <c r="B1532" s="9" t="s">
        <v>1804</v>
      </c>
      <c r="C1532" s="10"/>
      <c r="D1532" s="11">
        <v>44655.0</v>
      </c>
      <c r="E1532" s="9" t="s">
        <v>1051</v>
      </c>
      <c r="F1532" s="12">
        <v>15.0</v>
      </c>
      <c r="G1532" s="12">
        <f t="shared" si="67"/>
        <v>17.24625</v>
      </c>
      <c r="H1532" s="8"/>
    </row>
    <row r="1533" ht="12.0" customHeight="1">
      <c r="A1533" s="8">
        <v>1471.0</v>
      </c>
      <c r="B1533" s="9" t="s">
        <v>1805</v>
      </c>
      <c r="C1533" s="10" t="s">
        <v>1651</v>
      </c>
      <c r="D1533" s="11">
        <v>44655.0</v>
      </c>
      <c r="E1533" s="9" t="s">
        <v>1051</v>
      </c>
      <c r="F1533" s="12">
        <v>12.0</v>
      </c>
      <c r="G1533" s="12">
        <f t="shared" si="67"/>
        <v>13.797</v>
      </c>
      <c r="H1533" s="8"/>
    </row>
    <row r="1534" ht="12.0" customHeight="1">
      <c r="A1534" s="8">
        <v>1472.0</v>
      </c>
      <c r="B1534" s="9" t="s">
        <v>1806</v>
      </c>
      <c r="C1534" s="10" t="s">
        <v>1617</v>
      </c>
      <c r="D1534" s="11">
        <v>44656.0</v>
      </c>
      <c r="E1534" s="9" t="s">
        <v>1778</v>
      </c>
      <c r="F1534" s="12">
        <v>20.0</v>
      </c>
      <c r="G1534" s="12">
        <f t="shared" si="67"/>
        <v>22.995</v>
      </c>
      <c r="H1534" s="8"/>
    </row>
    <row r="1535" ht="12.0" customHeight="1">
      <c r="A1535" s="8">
        <v>1473.0</v>
      </c>
      <c r="B1535" s="9" t="s">
        <v>1807</v>
      </c>
      <c r="C1535" s="10" t="s">
        <v>1651</v>
      </c>
      <c r="D1535" s="11">
        <v>44656.0</v>
      </c>
      <c r="E1535" s="9" t="s">
        <v>1778</v>
      </c>
      <c r="F1535" s="12">
        <v>19.88</v>
      </c>
      <c r="G1535" s="12">
        <f t="shared" si="67"/>
        <v>22.85703</v>
      </c>
      <c r="H1535" s="8"/>
    </row>
    <row r="1536" ht="12.0" customHeight="1">
      <c r="A1536" s="8">
        <v>1474.0</v>
      </c>
      <c r="B1536" s="9" t="s">
        <v>1808</v>
      </c>
      <c r="C1536" s="10"/>
      <c r="D1536" s="11">
        <v>44715.0</v>
      </c>
      <c r="E1536" s="9" t="s">
        <v>593</v>
      </c>
      <c r="F1536" s="12">
        <v>19.88</v>
      </c>
      <c r="G1536" s="12">
        <f t="shared" si="67"/>
        <v>22.85703</v>
      </c>
      <c r="H1536" s="8"/>
    </row>
    <row r="1537" ht="12.0" customHeight="1">
      <c r="A1537" s="8">
        <v>1475.0</v>
      </c>
      <c r="B1537" s="9" t="s">
        <v>1809</v>
      </c>
      <c r="C1537" s="10"/>
      <c r="D1537" s="11">
        <v>44715.0</v>
      </c>
      <c r="E1537" s="9" t="s">
        <v>593</v>
      </c>
      <c r="F1537" s="12">
        <v>15.0</v>
      </c>
      <c r="G1537" s="12">
        <f t="shared" si="67"/>
        <v>17.24625</v>
      </c>
      <c r="H1537" s="8"/>
    </row>
    <row r="1538" ht="12.0" customHeight="1">
      <c r="A1538" s="8">
        <v>1476.0</v>
      </c>
      <c r="B1538" s="9" t="s">
        <v>1810</v>
      </c>
      <c r="C1538" s="10"/>
      <c r="D1538" s="11">
        <v>44837.0</v>
      </c>
      <c r="E1538" s="9" t="s">
        <v>1051</v>
      </c>
      <c r="F1538" s="12">
        <v>19.88</v>
      </c>
      <c r="G1538" s="12">
        <f t="shared" si="67"/>
        <v>22.85703</v>
      </c>
      <c r="H1538" s="8"/>
    </row>
    <row r="1539" ht="12.0" customHeight="1">
      <c r="A1539" s="8">
        <v>1477.0</v>
      </c>
      <c r="B1539" s="9" t="s">
        <v>1811</v>
      </c>
      <c r="C1539" s="10"/>
      <c r="D1539" s="11">
        <v>44837.0</v>
      </c>
      <c r="E1539" s="9" t="s">
        <v>1051</v>
      </c>
      <c r="F1539" s="12">
        <v>18.0</v>
      </c>
      <c r="G1539" s="12">
        <f t="shared" si="67"/>
        <v>20.6955</v>
      </c>
      <c r="H1539" s="8"/>
    </row>
    <row r="1540" ht="12.0" customHeight="1">
      <c r="A1540" s="8">
        <v>1478.0</v>
      </c>
      <c r="B1540" s="9" t="s">
        <v>1812</v>
      </c>
      <c r="C1540" s="10"/>
      <c r="D1540" s="11">
        <v>44890.0</v>
      </c>
      <c r="E1540" s="9" t="s">
        <v>1051</v>
      </c>
      <c r="F1540" s="12">
        <v>19.88</v>
      </c>
      <c r="G1540" s="12">
        <f t="shared" si="67"/>
        <v>22.85703</v>
      </c>
      <c r="H1540" s="8"/>
    </row>
    <row r="1541" ht="12.0" customHeight="1">
      <c r="A1541" s="8">
        <v>1479.0</v>
      </c>
      <c r="B1541" s="9"/>
      <c r="C1541" s="10"/>
      <c r="D1541" s="11"/>
      <c r="E1541" s="9"/>
      <c r="F1541" s="12"/>
      <c r="G1541" s="12"/>
      <c r="H1541" s="8"/>
    </row>
    <row r="1542" ht="12.0" customHeight="1">
      <c r="A1542" s="8">
        <v>1480.0</v>
      </c>
      <c r="B1542" s="9"/>
      <c r="C1542" s="10"/>
      <c r="D1542" s="11"/>
      <c r="E1542" s="9"/>
      <c r="F1542" s="12"/>
      <c r="G1542" s="12"/>
      <c r="H1542" s="8"/>
    </row>
    <row r="1543" ht="12.0" customHeight="1">
      <c r="A1543" s="8"/>
      <c r="B1543" s="9"/>
      <c r="C1543" s="10"/>
      <c r="D1543" s="11"/>
      <c r="E1543" s="9"/>
      <c r="F1543" s="12"/>
      <c r="G1543" s="12"/>
      <c r="H1543" s="8"/>
    </row>
    <row r="1544" ht="12.0" customHeight="1">
      <c r="A1544" s="8"/>
      <c r="B1544" s="9"/>
      <c r="C1544" s="10"/>
      <c r="D1544" s="11"/>
      <c r="E1544" s="9"/>
      <c r="F1544" s="12"/>
      <c r="G1544" s="12"/>
      <c r="H1544" s="8"/>
    </row>
    <row r="1545" ht="12.0" customHeight="1">
      <c r="A1545" s="8"/>
      <c r="B1545" s="9"/>
      <c r="C1545" s="10"/>
      <c r="D1545" s="11"/>
      <c r="E1545" s="9"/>
      <c r="F1545" s="12"/>
      <c r="G1545" s="12"/>
      <c r="H1545" s="8"/>
    </row>
    <row r="1546" ht="12.0" customHeight="1">
      <c r="A1546" s="8"/>
      <c r="B1546" s="9"/>
      <c r="C1546" s="10"/>
      <c r="D1546" s="11"/>
      <c r="E1546" s="9"/>
      <c r="F1546" s="12"/>
      <c r="G1546" s="12"/>
      <c r="H1546" s="8"/>
    </row>
    <row r="1547" ht="12.0" customHeight="1">
      <c r="A1547" s="8"/>
      <c r="B1547" s="9"/>
      <c r="C1547" s="10"/>
      <c r="D1547" s="11"/>
      <c r="E1547" s="9"/>
      <c r="F1547" s="12"/>
      <c r="G1547" s="12"/>
      <c r="H1547" s="8"/>
    </row>
    <row r="1548" ht="12.0" customHeight="1">
      <c r="A1548" s="8"/>
      <c r="B1548" s="9"/>
      <c r="C1548" s="10"/>
      <c r="D1548" s="11"/>
      <c r="E1548" s="9"/>
      <c r="F1548" s="12"/>
      <c r="G1548" s="12"/>
      <c r="H1548" s="8"/>
    </row>
    <row r="1549" ht="11.25" customHeight="1">
      <c r="A1549" s="8"/>
      <c r="B1549" s="9"/>
      <c r="C1549" s="10"/>
      <c r="D1549" s="11"/>
      <c r="E1549" s="9"/>
      <c r="F1549" s="12"/>
      <c r="G1549" s="12"/>
      <c r="H1549" s="8"/>
    </row>
    <row r="1550" ht="12.75" customHeight="1">
      <c r="A1550" s="8"/>
      <c r="B1550" s="9"/>
      <c r="C1550" s="10"/>
      <c r="D1550" s="11"/>
      <c r="E1550" s="9"/>
      <c r="F1550" s="12">
        <f t="shared" ref="F1550:G1550" si="68">SUM(F2:F1549)</f>
        <v>21715.87324</v>
      </c>
      <c r="G1550" s="12">
        <f t="shared" si="68"/>
        <v>24843.19019</v>
      </c>
      <c r="H1550" s="8"/>
    </row>
    <row r="1551" ht="12.75" customHeight="1">
      <c r="A1551" s="16"/>
      <c r="B1551" s="9"/>
      <c r="C1551" s="53"/>
      <c r="D1551" s="51"/>
      <c r="E1551" s="50"/>
      <c r="F1551" s="54"/>
      <c r="G1551" s="54"/>
    </row>
  </sheetData>
  <printOptions/>
  <pageMargins bottom="0.75" footer="0.0" header="0.0" left="0.7" right="0.7" top="0.75"/>
  <pageSetup orientation="landscape"/>
  <headerFooter>
    <oddHeader>&amp;LFichier: &amp;F&amp;COnglet: &amp;A&amp;RMise-à-jour: &amp;D</oddHeader>
    <oddFooter>&amp;CPage &amp;P de 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2006-04-15T20:14:40Z</dcterms:created>
  <dc:creator>Claude Tessier</dc:creator>
</cp:coreProperties>
</file>