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alyrio/Downloads/"/>
    </mc:Choice>
  </mc:AlternateContent>
  <xr:revisionPtr revIDLastSave="0" documentId="13_ncr:1_{68299FF0-4699-C842-9DCF-9E066503F32E}" xr6:coauthVersionLast="47" xr6:coauthVersionMax="47" xr10:uidLastSave="{00000000-0000-0000-0000-000000000000}"/>
  <bookViews>
    <workbookView xWindow="0" yWindow="500" windowWidth="27320" windowHeight="14860" xr2:uid="{00000000-000D-0000-FFFF-FFFF00000000}"/>
  </bookViews>
  <sheets>
    <sheet name="Consolidado" sheetId="1" r:id="rId1"/>
    <sheet name="Planilha1" sheetId="290" r:id="rId2"/>
    <sheet name="Adriano" sheetId="348" r:id="rId3"/>
    <sheet name="Aila Gomes" sheetId="110" r:id="rId4"/>
    <sheet name="Alan Figueredo" sheetId="9" r:id="rId5"/>
    <sheet name="Alexandre Villarino e Silva" sheetId="10" r:id="rId6"/>
    <sheet name="Alice Almeida" sheetId="226" r:id="rId7"/>
    <sheet name="Alice Costa" sheetId="282" r:id="rId8"/>
    <sheet name="Alice Sobreira" sheetId="12" r:id="rId9"/>
    <sheet name="Amanda Lira" sheetId="314" r:id="rId10"/>
    <sheet name="Amanda Gusmão" sheetId="11" r:id="rId11"/>
    <sheet name="Amanda Dória" sheetId="13" r:id="rId12"/>
    <sheet name="Ana Beatriz Santana Almeida" sheetId="192" r:id="rId13"/>
    <sheet name="Ana Beatriz Soares" sheetId="173" r:id="rId14"/>
    <sheet name="Ana Carolina Fabian" sheetId="321" r:id="rId15"/>
    <sheet name="Ana Carolina Franco" sheetId="111" r:id="rId16"/>
    <sheet name="Ana Clara Barreto Garcia" sheetId="352" r:id="rId17"/>
    <sheet name="Ana Clara Fernandes" sheetId="112" r:id="rId18"/>
    <sheet name="Ana Clara P.R.Nascimento" sheetId="162" r:id="rId19"/>
    <sheet name="Ana Flávia" sheetId="283" r:id="rId20"/>
    <sheet name="Ana Júlia Pedra" sheetId="172" r:id="rId21"/>
    <sheet name="Ana Lucia" sheetId="286" r:id="rId22"/>
    <sheet name="Ana Luiza Brites" sheetId="316" r:id="rId23"/>
    <sheet name="Ana Luiza Pereira" sheetId="195" r:id="rId24"/>
    <sheet name="Ana Vitória M Guimarães " sheetId="15" r:id="rId25"/>
    <sheet name="Anna Bia Alencar" sheetId="239" r:id="rId26"/>
    <sheet name="Anna Clara Tourinho" sheetId="16" r:id="rId27"/>
    <sheet name="Antônio Frederico S.M.P Bastos" sheetId="17" r:id="rId28"/>
    <sheet name="Antônio Gabriel Boeri Ávila" sheetId="196" r:id="rId29"/>
    <sheet name="Antônio Pinheiro Barbosa" sheetId="18" r:id="rId30"/>
    <sheet name="Antônio Viana Rehm Galvão" sheetId="179" r:id="rId31"/>
    <sheet name="Arthur Venâncio C.Lima" sheetId="19" r:id="rId32"/>
    <sheet name="Arthur" sheetId="360" r:id="rId33"/>
    <sheet name="Arthur Soares Gonçalves" sheetId="20" r:id="rId34"/>
    <sheet name="Beatriz Cunha" sheetId="300" r:id="rId35"/>
    <sheet name="Beatriz M.Bahia de Araujo" sheetId="21" r:id="rId36"/>
    <sheet name="Beatriz Camila Oliveira Aquino" sheetId="22" r:id="rId37"/>
    <sheet name="Beatriz Buri" sheetId="377" r:id="rId38"/>
    <sheet name="Beatriz Brasil" sheetId="336" r:id="rId39"/>
    <sheet name="Beatriz Couto" sheetId="293" r:id="rId40"/>
    <sheet name="Bernardo Andrade" sheetId="168" r:id="rId41"/>
    <sheet name="Bernardo Biglia" sheetId="251" r:id="rId42"/>
    <sheet name="Bernardo Brito Duder Peixoto" sheetId="24" r:id="rId43"/>
    <sheet name="Bernardo Carvalho de Freitas" sheetId="25" r:id="rId44"/>
    <sheet name="Bernardo Cerqueira Barreto" sheetId="157" r:id="rId45"/>
    <sheet name="Bernardo Fretas" sheetId="23" r:id="rId46"/>
    <sheet name="Bernardo Garcia de Sá" sheetId="26" r:id="rId47"/>
    <sheet name="Bernardo Lordêllo Santos" sheetId="27" r:id="rId48"/>
    <sheet name="Bernardo Soares Malta" sheetId="224" r:id="rId49"/>
    <sheet name=" Bia Picon Porciúncula" sheetId="28" r:id="rId50"/>
    <sheet name="Caio Oliveira" sheetId="275" r:id="rId51"/>
    <sheet name="Bruno Alves" sheetId="387" r:id="rId52"/>
    <sheet name="Caio Amorim Q.Caldas" sheetId="38" r:id="rId53"/>
    <sheet name="Caio Lima C. Mustafa " sheetId="29" r:id="rId54"/>
    <sheet name="Caio Tavares Rocha" sheetId="197" r:id="rId55"/>
    <sheet name="Camila Neder" sheetId="33" r:id="rId56"/>
    <sheet name="Camila de Santana Viana" sheetId="109" r:id="rId57"/>
    <sheet name="Camila Almeida" sheetId="281" r:id="rId58"/>
    <sheet name="Carlos Martins" sheetId="341" r:id="rId59"/>
    <sheet name="Carlos Guilherme M.M.Carvalho " sheetId="169" r:id="rId60"/>
    <sheet name="Carol Balthazar" sheetId="268" r:id="rId61"/>
    <sheet name="Carol Bittencourt" sheetId="307" r:id="rId62"/>
    <sheet name="Carol Brandão" sheetId="383" r:id="rId63"/>
    <sheet name="Carol Cabral Sena" sheetId="176" r:id="rId64"/>
    <sheet name="Carolina Suarez" sheetId="317" r:id="rId65"/>
    <sheet name="Carolina Piñón Lucas" sheetId="30" r:id="rId66"/>
    <sheet name="Catarina Braga S. Dória " sheetId="31" r:id="rId67"/>
    <sheet name="Catarina Vidal Portela Fernande" sheetId="238" r:id="rId68"/>
    <sheet name="Cecília Abreu" sheetId="295" r:id="rId69"/>
    <sheet name="Celina Mendes Brandão Oliveira" sheetId="32" r:id="rId70"/>
    <sheet name="Clara Andrade" sheetId="167" r:id="rId71"/>
    <sheet name="Clara Anchieta" sheetId="274" r:id="rId72"/>
    <sheet name="Clara Kirchhoff" sheetId="34" r:id="rId73"/>
    <sheet name="Clara Martins Araújo" sheetId="243" r:id="rId74"/>
    <sheet name="Daniel" sheetId="371" r:id="rId75"/>
    <sheet name="Davi" sheetId="231" r:id="rId76"/>
    <sheet name="Daniel Kurtz" sheetId="289" r:id="rId77"/>
    <sheet name="Daniela Barreto" sheetId="365" r:id="rId78"/>
    <sheet name="Davi Alves Barcelar" sheetId="35" r:id="rId79"/>
    <sheet name="Diego Neves" sheetId="328" r:id="rId80"/>
    <sheet name="Diego de Carvalho Bustani" sheetId="198" r:id="rId81"/>
    <sheet name="Dylson Doria" sheetId="338" r:id="rId82"/>
    <sheet name="Diogo Barreto" sheetId="266" r:id="rId83"/>
    <sheet name="Diogo Portela Maluf" sheetId="148" r:id="rId84"/>
    <sheet name="Eduarda" sheetId="335" r:id="rId85"/>
    <sheet name="Eduarda Maia" sheetId="318" r:id="rId86"/>
    <sheet name="Eduarda Gasparian" sheetId="347" r:id="rId87"/>
    <sheet name="Eduardo Andrade Santana" sheetId="36" r:id="rId88"/>
    <sheet name="Eduardo Araujo" sheetId="358" r:id="rId89"/>
    <sheet name="Eduardo Carrera" sheetId="361" r:id="rId90"/>
    <sheet name="Eliza" sheetId="284" r:id="rId91"/>
    <sheet name="Emily" sheetId="306" r:id="rId92"/>
    <sheet name="Emilia Perez U. Rodrigues" sheetId="37" r:id="rId93"/>
    <sheet name="Enrico D'Avila Maheu" sheetId="49" r:id="rId94"/>
    <sheet name="Eraldo Amorim dos Santos Neto" sheetId="39" r:id="rId95"/>
    <sheet name="Evelyn" sheetId="270" r:id="rId96"/>
    <sheet name="Fabricio Porto M. Filho" sheetId="40" r:id="rId97"/>
    <sheet name="Felipe Schuler" sheetId="324" r:id="rId98"/>
    <sheet name="Felipe Linhares" sheetId="267" r:id="rId99"/>
    <sheet name="Felipe Presidio" sheetId="339" r:id="rId100"/>
    <sheet name="Felipe Vieira Lopes Chaui" sheetId="41" r:id="rId101"/>
    <sheet name="Fernanda Anchieta" sheetId="323" r:id="rId102"/>
    <sheet name="Fernanda - Victoria" sheetId="326" r:id="rId103"/>
    <sheet name="Fernanda Azevedo Santana Santos" sheetId="199" r:id="rId104"/>
    <sheet name="Fernanda Carvalho C. Biscaia" sheetId="42" r:id="rId105"/>
    <sheet name="Fernanda Cohem Neder" sheetId="183" r:id="rId106"/>
    <sheet name="Fernanda Johnson" sheetId="278" r:id="rId107"/>
    <sheet name="Fernanda Góis de Oliveira" sheetId="200" r:id="rId108"/>
    <sheet name="Fernanda Silva Lemos" sheetId="43" r:id="rId109"/>
    <sheet name="Luiza Presidio" sheetId="345" r:id="rId110"/>
    <sheet name="Luisa Kirchhof" sheetId="44" r:id="rId111"/>
    <sheet name="Fernando Steiger" sheetId="160" r:id="rId112"/>
    <sheet name="Fernanda Oyama" sheetId="333" r:id="rId113"/>
    <sheet name="Fernando Silva Telles" sheetId="155" r:id="rId114"/>
    <sheet name="Filipe Garboggini Celuque" sheetId="45" r:id="rId115"/>
    <sheet name="Filipe Silva Pimentel Lima" sheetId="174" r:id="rId116"/>
    <sheet name="Filomena Santos da Silva" sheetId="46" r:id="rId117"/>
    <sheet name="Gabriel Augustus Braga" sheetId="163" r:id="rId118"/>
    <sheet name="Gabriel Lavigne Paixão" sheetId="184" r:id="rId119"/>
    <sheet name="Flora" sheetId="374" r:id="rId120"/>
    <sheet name="Gabriel Aguiar" sheetId="327" r:id="rId121"/>
    <sheet name="Gabriel - Diego" sheetId="319" r:id="rId122"/>
    <sheet name="Gabriel Torres" sheetId="47" r:id="rId123"/>
    <sheet name="Gabriela Anchieta" sheetId="273" r:id="rId124"/>
    <sheet name="Gabriela Costa Pithon Quadro " sheetId="50" r:id="rId125"/>
    <sheet name="Gabriela de Oliveira Figueiredo" sheetId="48" r:id="rId126"/>
    <sheet name="Giancarlo Borghese Filho" sheetId="201" r:id="rId127"/>
    <sheet name="Gioavana Freire" sheetId="254" r:id="rId128"/>
    <sheet name="Giulia Biglia" sheetId="379" r:id="rId129"/>
    <sheet name="Giovanna Rossi" sheetId="51" r:id="rId130"/>
    <sheet name="Guilherme Bacelar Pedreira de C" sheetId="202" r:id="rId131"/>
    <sheet name="Guilherme Dantas" sheetId="320" r:id="rId132"/>
    <sheet name="Guilherme Carvalho" sheetId="52" r:id="rId133"/>
    <sheet name="Guilherme Lavigne Paixão" sheetId="185" r:id="rId134"/>
    <sheet name="Guilherme Lessa" sheetId="225" r:id="rId135"/>
    <sheet name="Guilherme Ramalho de Freitas" sheetId="203" r:id="rId136"/>
    <sheet name="Gustavo Farias" sheetId="261" r:id="rId137"/>
    <sheet name="Gustavo - Rapha" sheetId="344" r:id="rId138"/>
    <sheet name="Gustavo -LUCIANA" sheetId="337" r:id="rId139"/>
    <sheet name="Gustavo Barreto" sheetId="331" r:id="rId140"/>
    <sheet name="Gustavo Brito Nogueira da Silva" sheetId="53" r:id="rId141"/>
    <sheet name="Gustavo Melo da Silva" sheetId="234" r:id="rId142"/>
    <sheet name="Gustavo Mendes de Andrade" sheetId="204" r:id="rId143"/>
    <sheet name="Gustavo Onofre Santos" sheetId="54" r:id="rId144"/>
    <sheet name="Heitor R Vieira" sheetId="353" r:id="rId145"/>
    <sheet name="Helena Hatje" sheetId="237" r:id="rId146"/>
    <sheet name="Helena Weckerle" sheetId="262" r:id="rId147"/>
    <sheet name="Heloisa - Rafa" sheetId="343" r:id="rId148"/>
    <sheet name="Henrique Fabian" sheetId="252" r:id="rId149"/>
    <sheet name="Henrique Müller" sheetId="355" r:id="rId150"/>
    <sheet name="Hugo" sheetId="373" r:id="rId151"/>
    <sheet name="Iasmin Burgos" sheetId="299" r:id="rId152"/>
    <sheet name="Iasmim Marques Pires" sheetId="186" r:id="rId153"/>
    <sheet name="Igor José Lemos Marques" sheetId="154" r:id="rId154"/>
    <sheet name="Ingra Aisha de O. Barreto" sheetId="55" r:id="rId155"/>
    <sheet name="Ingrid Aisha de O. Barreto" sheetId="56" r:id="rId156"/>
    <sheet name="Izabela Costa Gidi" sheetId="57" r:id="rId157"/>
    <sheet name="Isabella Martins" sheetId="332" r:id="rId158"/>
    <sheet name="Isabella P.Oliveira de Carvalho" sheetId="217" r:id="rId159"/>
    <sheet name="Irapuan" sheetId="305" r:id="rId160"/>
    <sheet name="Jacques Renan de A.B.Neto" sheetId="58" r:id="rId161"/>
    <sheet name="João Gabriel C. Mattos" sheetId="60" r:id="rId162"/>
    <sheet name="João Gabriel Weckerle Sobreira" sheetId="61" r:id="rId163"/>
    <sheet name="João Guilherme Brige O.Alves" sheetId="62" r:id="rId164"/>
    <sheet name="João Martins Pontes M. Moreira" sheetId="63" r:id="rId165"/>
    <sheet name="João Mauricio Guerra Dória" sheetId="64" r:id="rId166"/>
    <sheet name="João Carlos Monteiro" sheetId="65" r:id="rId167"/>
    <sheet name="João Pedro Cohim A. R. Silva" sheetId="66" r:id="rId168"/>
    <sheet name="João Pedro Maluf Balbi" sheetId="67" r:id="rId169"/>
    <sheet name="João Paulo Batista" sheetId="376" r:id="rId170"/>
    <sheet name="João Ratton" sheetId="366" r:id="rId171"/>
    <sheet name="João Victor B.C.Silva" sheetId="181" r:id="rId172"/>
    <sheet name="João Victor Oliveira Rocha" sheetId="193" r:id="rId173"/>
    <sheet name="João Vitor Diniz" sheetId="301" r:id="rId174"/>
    <sheet name="João Vitor Filho" sheetId="285" r:id="rId175"/>
    <sheet name="João Vitor G. B. de Azevedo" sheetId="68" r:id="rId176"/>
    <sheet name="João Vitor de Jesus Souza" sheetId="59" r:id="rId177"/>
    <sheet name="João Vitor Torres Santana" sheetId="159" r:id="rId178"/>
    <sheet name="Joaquim" sheetId="241" r:id="rId179"/>
    <sheet name="José Carlos Laerte A.Gomes" sheetId="205" r:id="rId180"/>
    <sheet name="José Luiz Tourinho B.Costa" sheetId="156" r:id="rId181"/>
    <sheet name="Julia Castro Freita" sheetId="69" r:id="rId182"/>
    <sheet name="Julia Larocca" sheetId="269" r:id="rId183"/>
    <sheet name="Júlia Maia" sheetId="260" r:id="rId184"/>
    <sheet name="Júlia Neves Ulm" sheetId="232" r:id="rId185"/>
    <sheet name="Júlia Nunes Bittencourt Piñeiro" sheetId="206" r:id="rId186"/>
    <sheet name="Julia Outeiro" sheetId="70" r:id="rId187"/>
    <sheet name="Julia Vale" sheetId="249" r:id="rId188"/>
    <sheet name="Julia Varandas" sheetId="248" r:id="rId189"/>
    <sheet name="Julia Viterbo" sheetId="244" r:id="rId190"/>
    <sheet name="Juliana" sheetId="246" r:id="rId191"/>
    <sheet name="Julianna Achay" sheetId="384" r:id="rId192"/>
    <sheet name="Juliana Costa dos Santos" sheetId="71" r:id="rId193"/>
    <sheet name="Kamili" sheetId="311" r:id="rId194"/>
    <sheet name="Laiza Ariel S. de A. Vitória" sheetId="72" r:id="rId195"/>
    <sheet name="Lara Anchieta" sheetId="322" r:id="rId196"/>
    <sheet name="Lara Isabel Leal Domingues" sheetId="73" r:id="rId197"/>
    <sheet name="Lara - Victoria" sheetId="325" r:id="rId198"/>
    <sheet name="Lara Liberato" sheetId="356" r:id="rId199"/>
    <sheet name="Lara Lisboa" sheetId="297" r:id="rId200"/>
    <sheet name="Lara Martins F.L.D'Albuquerque " sheetId="74" r:id="rId201"/>
    <sheet name="Lara Santo Sé Rossi" sheetId="75" r:id="rId202"/>
    <sheet name="Leonardo Araujo França" sheetId="207" r:id="rId203"/>
    <sheet name="Laura La Fuente " sheetId="364" r:id="rId204"/>
    <sheet name="Leonardo" sheetId="256" r:id="rId205"/>
    <sheet name="Letícia Saldanha Campos" sheetId="76" r:id="rId206"/>
    <sheet name="Letícia Kelman de M. Ferreira " sheetId="77" r:id="rId207"/>
    <sheet name="Leticia Ster" sheetId="227" r:id="rId208"/>
    <sheet name="Lívia Oliveira Serrão" sheetId="208" r:id="rId209"/>
    <sheet name="Livia Salles Magalhães" sheetId="78" r:id="rId210"/>
    <sheet name="Lorena Barnuevo" sheetId="250" r:id="rId211"/>
    <sheet name="Lorenzo de Oliveira Perolio" sheetId="79" r:id="rId212"/>
    <sheet name="Lua Nascimento Sampaio" sheetId="150" r:id="rId213"/>
    <sheet name="Luana Rey de Moraes" sheetId="80" r:id="rId214"/>
    <sheet name="Lucas Bolaños" sheetId="349" r:id="rId215"/>
    <sheet name="Lucas de Cerqueira F. Almeida" sheetId="209" r:id="rId216"/>
    <sheet name="Lucas Harth Balazero" sheetId="81" r:id="rId217"/>
    <sheet name="Lucas Meireles" sheetId="82" r:id="rId218"/>
    <sheet name="Lucas Santos Porto Magalhães" sheetId="84" r:id="rId219"/>
    <sheet name="Lucas Siquara" sheetId="294" r:id="rId220"/>
    <sheet name="Lucca - Ian" sheetId="342" r:id="rId221"/>
    <sheet name="Luca Anchieta" sheetId="277" r:id="rId222"/>
    <sheet name="Lucca Barretto Ulm" sheetId="85" r:id="rId223"/>
    <sheet name="Lucca Giannini G.Snoeck" sheetId="83" r:id="rId224"/>
    <sheet name="Luciana Pires Tavares" sheetId="86" r:id="rId225"/>
    <sheet name="Luciano Lorenzo" sheetId="233" r:id="rId226"/>
    <sheet name="Luis Gustavo Malvar Macêdo" sheetId="87" r:id="rId227"/>
    <sheet name="Luisa Gonçalves Carvalho" sheetId="88" r:id="rId228"/>
    <sheet name="Luisa H. Pimenta" sheetId="89" r:id="rId229"/>
    <sheet name="Luisa Rossi" sheetId="330" r:id="rId230"/>
    <sheet name="Luiz Felipe Gordiano" sheetId="388" r:id="rId231"/>
    <sheet name="Luiz Carlos de Souza Soares" sheetId="90" r:id="rId232"/>
    <sheet name="Luiza Costa Abbehusen" sheetId="92" r:id="rId233"/>
    <sheet name="Luiza Fipaldi" sheetId="310" r:id="rId234"/>
    <sheet name="Luiza Fonseca Saback" sheetId="91" r:id="rId235"/>
    <sheet name="Luna Melo Ponzo Ferreira" sheetId="182" r:id="rId236"/>
    <sheet name="Maira Esquerre" sheetId="351" r:id="rId237"/>
    <sheet name="Malu ( Anchieta )" sheetId="158" r:id="rId238"/>
    <sheet name="Mano Hugo de Oliveira Ferignac" sheetId="210" r:id="rId239"/>
    <sheet name="Manuel Augusto O. C. Figueredo" sheetId="93" r:id="rId240"/>
    <sheet name="Marcela Piñón Braga" sheetId="94" r:id="rId241"/>
    <sheet name="Marcela Salles" sheetId="240" r:id="rId242"/>
    <sheet name="Marcels Magalhaes" sheetId="95" r:id="rId243"/>
    <sheet name="Marcelo Mota" sheetId="265" r:id="rId244"/>
    <sheet name="Marcelo Ramalho Hage" sheetId="96" r:id="rId245"/>
    <sheet name="Marcelle" sheetId="372" r:id="rId246"/>
    <sheet name="Marcos Paulo B. A. de Souza" sheetId="97" r:id="rId247"/>
    <sheet name="Maria Clara Lopes" sheetId="188" r:id="rId248"/>
    <sheet name="Maria Clara A. J. Brandão" sheetId="98" r:id="rId249"/>
    <sheet name="Maria Clara Braga G. Negreiros" sheetId="99" r:id="rId250"/>
    <sheet name="Maria Clara Dourado Chompanidis" sheetId="175" r:id="rId251"/>
    <sheet name="Maria Clara Pereira Barbosa" sheetId="100" r:id="rId252"/>
    <sheet name="Maria Eduarda Sandes" sheetId="308" r:id="rId253"/>
    <sheet name="Maria Eduarda Alves Pelosi" sheetId="164" r:id="rId254"/>
    <sheet name="Maria Eduarda Bispo Garcia" sheetId="103" r:id="rId255"/>
    <sheet name="Maria Esquerre" sheetId="245" r:id="rId256"/>
    <sheet name="Maria de Fátima Salles Levita " sheetId="102" r:id="rId257"/>
    <sheet name="Maria Fernanda L. Cohim Ribeiro" sheetId="104" r:id="rId258"/>
    <sheet name="Maria Fernanda" sheetId="362" r:id="rId259"/>
    <sheet name="Maria Luiza" sheetId="370" r:id="rId260"/>
    <sheet name="Maria Marback Cesare" sheetId="105" r:id="rId261"/>
    <sheet name="Maria Meira Brito" sheetId="211" r:id="rId262"/>
    <sheet name="Maria Mussi" sheetId="350" r:id="rId263"/>
    <sheet name="Maria Nogueira D. Marques" sheetId="106" r:id="rId264"/>
    <sheet name="Maria Paula Andrade Monteiro" sheetId="107" r:id="rId265"/>
    <sheet name="Maria Rocha Ledo" sheetId="212" r:id="rId266"/>
    <sheet name="Maria de Souza Coelho" sheetId="101" r:id="rId267"/>
    <sheet name="Maria Vilaboim" sheetId="108" r:id="rId268"/>
    <sheet name="Maria Vitoria" sheetId="291" r:id="rId269"/>
    <sheet name="Mariana Abreu C. de C. y Costa " sheetId="213" r:id="rId270"/>
    <sheet name="Mariana Britto Mesquita" sheetId="177" r:id="rId271"/>
    <sheet name="Marina Aguiar Pallotta" sheetId="151" r:id="rId272"/>
    <sheet name="Marina Carvalho Reis Rocha" sheetId="115" r:id="rId273"/>
    <sheet name="Mariana Lisboa" sheetId="375" r:id="rId274"/>
    <sheet name="Mariana Tachird" sheetId="315" r:id="rId275"/>
    <sheet name="Marina (ivonélia)" sheetId="303" r:id="rId276"/>
    <sheet name="Matheus Carvalho" sheetId="189" r:id="rId277"/>
    <sheet name="Matheus de Cerqueira F. Almeida" sheetId="214" r:id="rId278"/>
    <sheet name="Matheus Dumet" sheetId="166" r:id="rId279"/>
    <sheet name="Matheus Loureiro Campos" sheetId="215" r:id="rId280"/>
    <sheet name="Matheus Viana" sheetId="369" r:id="rId281"/>
    <sheet name="Miguel Abud" sheetId="190" r:id="rId282"/>
    <sheet name="Miguel Texeira" sheetId="116" r:id="rId283"/>
    <sheet name="Natália Luiza Lima Souza" sheetId="118" r:id="rId284"/>
    <sheet name="Moisés" sheetId="216" r:id="rId285"/>
    <sheet name="Natália Sampaio Vilaboim" sheetId="117" r:id="rId286"/>
    <sheet name="Natan" sheetId="359" r:id="rId287"/>
    <sheet name="Nina Campos Ramos" sheetId="119" r:id="rId288"/>
    <sheet name="Paulo Souto" sheetId="287" r:id="rId289"/>
    <sheet name="Pedro Britto Cardoso" sheetId="120" r:id="rId290"/>
    <sheet name="Paula Oliveira" sheetId="385" r:id="rId291"/>
    <sheet name="Paula Pinheiro" sheetId="378" r:id="rId292"/>
    <sheet name="Paloma Pereira Brito" sheetId="171" r:id="rId293"/>
    <sheet name="Pedro Henrique Carvalho" sheetId="236" r:id="rId294"/>
    <sheet name="Pedro" sheetId="296" r:id="rId295"/>
    <sheet name="Pedro Gusmão" sheetId="271" r:id="rId296"/>
    <sheet name="Pedro H. de Almeida Dias " sheetId="122" r:id="rId297"/>
    <sheet name="Pedro Henrique Moreira Rios" sheetId="121" r:id="rId298"/>
    <sheet name="Pedro Henrique P.R. Nascimento" sheetId="124" r:id="rId299"/>
    <sheet name="Pedro Lacerda d'Afonsêca Santan" sheetId="123" r:id="rId300"/>
    <sheet name="Pedro Paulo Coelho" sheetId="312" r:id="rId301"/>
    <sheet name="Pedro Piñón" sheetId="298" r:id="rId302"/>
    <sheet name="Pedro Sandes" sheetId="302" r:id="rId303"/>
    <sheet name="Pedro Vitor D.L.Arcoverde" sheetId="125" r:id="rId304"/>
    <sheet name="Rafael Hugo" sheetId="191" r:id="rId305"/>
    <sheet name="Rafael Palmeira" sheetId="264" r:id="rId306"/>
    <sheet name="Rafael Porto" sheetId="313" r:id="rId307"/>
    <sheet name="Planilha4" sheetId="382" r:id="rId308"/>
    <sheet name="Rafael Balazeiro" sheetId="381" r:id="rId309"/>
    <sheet name="Rafael Gordilho" sheetId="263" r:id="rId310"/>
    <sheet name="Rafaela Fonseca Macedo Santos" sheetId="229" r:id="rId311"/>
    <sheet name="Rafaela isba" sheetId="280" r:id="rId312"/>
    <sheet name="Rafaela Gonzaga" sheetId="259" r:id="rId313"/>
    <sheet name="Rafaela Perlingeiro N. dos S." sheetId="218" r:id="rId314"/>
    <sheet name="Rafaela Vazquez S.Solis" sheetId="126" r:id="rId315"/>
    <sheet name="Raíssa Dantas M.Cerqueira" sheetId="127" r:id="rId316"/>
    <sheet name="Raíssa Rocha Nicacio" sheetId="128" r:id="rId317"/>
    <sheet name="Raphael S. Mendonça Azevedo" sheetId="219" r:id="rId318"/>
    <sheet name="Raquel Rodrigues L.de M.Reis" sheetId="129" r:id="rId319"/>
    <sheet name="Rebeca" sheetId="357" r:id="rId320"/>
    <sheet name="Rebeca Tavares" sheetId="292" r:id="rId321"/>
    <sheet name="Renato Fraga" sheetId="178" r:id="rId322"/>
    <sheet name="Rian Lima" sheetId="130" r:id="rId323"/>
    <sheet name="Ricardo de Souza Coutinho" sheetId="131" r:id="rId324"/>
    <sheet name="Ricardo Pastori" sheetId="380" r:id="rId325"/>
    <sheet name="Rodrigo Lyrio" sheetId="180" r:id="rId326"/>
    <sheet name="Rodrigo Sandes de Araújo" sheetId="152" r:id="rId327"/>
    <sheet name="Ruth Maria P.Figueredo" sheetId="132" r:id="rId328"/>
    <sheet name="Sara Monteiro" sheetId="340" r:id="rId329"/>
    <sheet name="Sérgio Lamberti" sheetId="230" r:id="rId330"/>
    <sheet name="Sofia Almeida Correia de Araújo" sheetId="133" r:id="rId331"/>
    <sheet name="Sofia Ferreira C.Oliveira" sheetId="135" r:id="rId332"/>
    <sheet name="Sofia Gallo P.Nachef" sheetId="136" r:id="rId333"/>
    <sheet name="Sofia Nascimento Bittencout" sheetId="134" r:id="rId334"/>
    <sheet name="Sofia Sarmento Barbosa" sheetId="137" r:id="rId335"/>
    <sheet name="Sophia Izelli Domiciano" sheetId="138" r:id="rId336"/>
    <sheet name="Sophia Suzarte Edington" sheetId="139" r:id="rId337"/>
    <sheet name="Sophia Fahel" sheetId="235" r:id="rId338"/>
    <sheet name="Sophia Valadares Barnuevo" sheetId="220" r:id="rId339"/>
    <sheet name="Tabatha" sheetId="363" r:id="rId340"/>
    <sheet name="Taiana Silva Liguori de Aragão" sheetId="153" r:id="rId341"/>
    <sheet name="Tainá Andrade" sheetId="257" r:id="rId342"/>
    <sheet name="Planilha2" sheetId="389" r:id="rId343"/>
    <sheet name="Tiago Gil Braz Souza" sheetId="140" r:id="rId344"/>
    <sheet name="Theo" sheetId="334" r:id="rId345"/>
    <sheet name="Tati" sheetId="255" r:id="rId346"/>
    <sheet name="Thiago Pimenta" sheetId="194" r:id="rId347"/>
    <sheet name="Valentina Deltoro" sheetId="368" r:id="rId348"/>
    <sheet name="Valentina Souto" sheetId="288" r:id="rId349"/>
    <sheet name="Victor Leal" sheetId="346" r:id="rId350"/>
    <sheet name="Vinicius da H.Guerrieri Paula " sheetId="141" r:id="rId351"/>
    <sheet name="Victor Cancio Villas Boas" sheetId="165" r:id="rId352"/>
    <sheet name="Vito Antoniazzi Diniz" sheetId="223" r:id="rId353"/>
    <sheet name="Vitor Aniz Cabral Almeida" sheetId="222" r:id="rId354"/>
    <sheet name="Vitor Gordilho" sheetId="228" r:id="rId355"/>
    <sheet name="Vitor Rodrigues Brandão" sheetId="221" r:id="rId356"/>
    <sheet name="Vitor Vieira Chalhub" sheetId="142" r:id="rId357"/>
    <sheet name="Vitória Neese" sheetId="258" r:id="rId358"/>
    <sheet name="Yasmim Barrero" sheetId="276" r:id="rId359"/>
    <sheet name="Victoria Valadares" sheetId="386" r:id="rId360"/>
    <sheet name="Yasmin Gordilho" sheetId="143" r:id="rId361"/>
    <sheet name="Yohanna" sheetId="170" r:id="rId362"/>
    <sheet name="Zenildo Perez Uanus Rodrigues" sheetId="144" r:id="rId363"/>
  </sheets>
  <definedNames>
    <definedName name="_xlnm._FilterDatabase" localSheetId="3" hidden="1">'Aila Gomes'!$A$2:$M$36</definedName>
    <definedName name="_xlnm._FilterDatabase" localSheetId="4" hidden="1">'Alan Figueredo'!$A$1:$M$36</definedName>
    <definedName name="_xlnm._FilterDatabase" localSheetId="5" hidden="1">'Alexandre Villarino e Silva'!$A$3:$J$36</definedName>
    <definedName name="_xlnm._FilterDatabase" localSheetId="8" hidden="1">'Alice Sobreira'!$A$3:$J$36</definedName>
    <definedName name="_xlnm._FilterDatabase" localSheetId="33" hidden="1">'Arthur Soares Gonçalves'!$A$1:$J$36</definedName>
    <definedName name="_xlnm._FilterDatabase" localSheetId="0" hidden="1">Consolidado!$A$2:$X$369</definedName>
    <definedName name="_xlnm._FilterDatabase" localSheetId="162" hidden="1">'João Gabriel Weckerle Sobreira'!$A$1:$J$36</definedName>
    <definedName name="_xlnm._FilterDatabase" localSheetId="1" hidden="1">Planilha1!$A$1:$Q$91</definedName>
    <definedName name="_xlnm.Print_Area" localSheetId="0">Consolidado!$B$374:$B$396,Consolidado!$C$374:$I$383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43" i="347" l="1"/>
  <c r="M43" i="347" s="1"/>
  <c r="K43" i="347"/>
  <c r="L48" i="370"/>
  <c r="K48" i="370"/>
  <c r="M48" i="370" s="1"/>
  <c r="L43" i="385"/>
  <c r="M43" i="385" s="1"/>
  <c r="K43" i="385"/>
  <c r="L43" i="378"/>
  <c r="M43" i="378" s="1"/>
  <c r="K43" i="378"/>
  <c r="L43" i="119"/>
  <c r="K43" i="119"/>
  <c r="M43" i="119" s="1"/>
  <c r="L43" i="233"/>
  <c r="M43" i="233" s="1"/>
  <c r="K43" i="233"/>
  <c r="L43" i="374"/>
  <c r="M43" i="374" s="1"/>
  <c r="K43" i="374"/>
  <c r="L43" i="231"/>
  <c r="M43" i="231" s="1"/>
  <c r="K43" i="231"/>
  <c r="L46" i="103"/>
  <c r="M46" i="103"/>
  <c r="M43" i="75"/>
  <c r="L43" i="75"/>
  <c r="K43" i="75"/>
  <c r="L43" i="120"/>
  <c r="M43" i="120" s="1"/>
  <c r="K43" i="120"/>
  <c r="L43" i="70" l="1"/>
  <c r="M43" i="70" s="1"/>
  <c r="K43" i="70"/>
  <c r="M35" i="218"/>
  <c r="M45" i="379"/>
  <c r="L43" i="278"/>
  <c r="M43" i="278" s="1"/>
  <c r="K43" i="278"/>
  <c r="L43" i="39"/>
  <c r="M43" i="39" s="1"/>
  <c r="K43" i="39"/>
  <c r="L43" i="255"/>
  <c r="M43" i="255" s="1"/>
  <c r="K43" i="255"/>
  <c r="M42" i="383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D40" i="388"/>
  <c r="L35" i="388"/>
  <c r="K35" i="388"/>
  <c r="L34" i="388"/>
  <c r="K34" i="388"/>
  <c r="L33" i="388"/>
  <c r="K33" i="388"/>
  <c r="L32" i="388"/>
  <c r="K32" i="388"/>
  <c r="L31" i="388"/>
  <c r="K31" i="388"/>
  <c r="M30" i="388"/>
  <c r="L30" i="388"/>
  <c r="K30" i="388"/>
  <c r="L29" i="388"/>
  <c r="K29" i="388"/>
  <c r="L28" i="388"/>
  <c r="K28" i="388"/>
  <c r="L27" i="388"/>
  <c r="K27" i="388"/>
  <c r="L26" i="388"/>
  <c r="K26" i="388"/>
  <c r="L25" i="388"/>
  <c r="K25" i="388"/>
  <c r="L24" i="388"/>
  <c r="K24" i="388"/>
  <c r="L23" i="388"/>
  <c r="K23" i="388"/>
  <c r="L22" i="388"/>
  <c r="K22" i="388"/>
  <c r="L21" i="388"/>
  <c r="K21" i="388"/>
  <c r="L20" i="388"/>
  <c r="K20" i="388"/>
  <c r="L19" i="388"/>
  <c r="K19" i="388"/>
  <c r="L18" i="388"/>
  <c r="K18" i="388"/>
  <c r="L17" i="388"/>
  <c r="K17" i="388"/>
  <c r="L16" i="388"/>
  <c r="K16" i="388"/>
  <c r="L15" i="388"/>
  <c r="K15" i="388"/>
  <c r="L14" i="388"/>
  <c r="K14" i="388"/>
  <c r="L13" i="388"/>
  <c r="K13" i="388"/>
  <c r="L12" i="388"/>
  <c r="K12" i="388"/>
  <c r="L11" i="388"/>
  <c r="K11" i="388"/>
  <c r="L10" i="388"/>
  <c r="K10" i="388"/>
  <c r="L9" i="388"/>
  <c r="K9" i="388"/>
  <c r="M9" i="388" s="1"/>
  <c r="L8" i="388"/>
  <c r="K8" i="388"/>
  <c r="L7" i="388"/>
  <c r="M7" i="388" s="1"/>
  <c r="K7" i="388"/>
  <c r="L6" i="388"/>
  <c r="K6" i="388"/>
  <c r="L5" i="388"/>
  <c r="K5" i="388"/>
  <c r="M2" i="388"/>
  <c r="M40" i="388" s="1"/>
  <c r="D40" i="387"/>
  <c r="L35" i="387"/>
  <c r="K35" i="387"/>
  <c r="L34" i="387"/>
  <c r="K34" i="387"/>
  <c r="L33" i="387"/>
  <c r="K33" i="387"/>
  <c r="L32" i="387"/>
  <c r="K32" i="387"/>
  <c r="L31" i="387"/>
  <c r="K31" i="387"/>
  <c r="L30" i="387"/>
  <c r="K30" i="387"/>
  <c r="M30" i="387" s="1"/>
  <c r="L29" i="387"/>
  <c r="K29" i="387"/>
  <c r="L28" i="387"/>
  <c r="K28" i="387"/>
  <c r="M28" i="387" s="1"/>
  <c r="L27" i="387"/>
  <c r="K27" i="387"/>
  <c r="L26" i="387"/>
  <c r="K26" i="387"/>
  <c r="L25" i="387"/>
  <c r="K25" i="387"/>
  <c r="L24" i="387"/>
  <c r="K24" i="387"/>
  <c r="L23" i="387"/>
  <c r="K23" i="387"/>
  <c r="L22" i="387"/>
  <c r="K22" i="387"/>
  <c r="M22" i="387" s="1"/>
  <c r="L21" i="387"/>
  <c r="K21" i="387"/>
  <c r="L20" i="387"/>
  <c r="K20" i="387"/>
  <c r="M20" i="387" s="1"/>
  <c r="L19" i="387"/>
  <c r="K19" i="387"/>
  <c r="L18" i="387"/>
  <c r="K18" i="387"/>
  <c r="L17" i="387"/>
  <c r="K17" i="387"/>
  <c r="L16" i="387"/>
  <c r="K16" i="387"/>
  <c r="L15" i="387"/>
  <c r="K15" i="387"/>
  <c r="L14" i="387"/>
  <c r="K14" i="387"/>
  <c r="M14" i="387" s="1"/>
  <c r="L13" i="387"/>
  <c r="K13" i="387"/>
  <c r="L12" i="387"/>
  <c r="K12" i="387"/>
  <c r="M12" i="387" s="1"/>
  <c r="L11" i="387"/>
  <c r="K11" i="387"/>
  <c r="L10" i="387"/>
  <c r="K10" i="387"/>
  <c r="L9" i="387"/>
  <c r="K9" i="387"/>
  <c r="L8" i="387"/>
  <c r="K8" i="387"/>
  <c r="L7" i="387"/>
  <c r="K7" i="387"/>
  <c r="L6" i="387"/>
  <c r="K6" i="387"/>
  <c r="M6" i="387" s="1"/>
  <c r="L5" i="387"/>
  <c r="K5" i="387"/>
  <c r="M2" i="387"/>
  <c r="M40" i="387" s="1"/>
  <c r="L35" i="386"/>
  <c r="K35" i="386"/>
  <c r="L34" i="386"/>
  <c r="K34" i="386"/>
  <c r="L33" i="386"/>
  <c r="K33" i="386"/>
  <c r="L32" i="386"/>
  <c r="M32" i="386" s="1"/>
  <c r="K32" i="386"/>
  <c r="L31" i="386"/>
  <c r="K31" i="386"/>
  <c r="L30" i="386"/>
  <c r="K30" i="386"/>
  <c r="L29" i="386"/>
  <c r="K29" i="386"/>
  <c r="L28" i="386"/>
  <c r="K28" i="386"/>
  <c r="L27" i="386"/>
  <c r="K27" i="386"/>
  <c r="L26" i="386"/>
  <c r="K26" i="386"/>
  <c r="L25" i="386"/>
  <c r="K25" i="386"/>
  <c r="L24" i="386"/>
  <c r="K24" i="386"/>
  <c r="L23" i="386"/>
  <c r="K23" i="386"/>
  <c r="L22" i="386"/>
  <c r="K22" i="386"/>
  <c r="L21" i="386"/>
  <c r="M21" i="386" s="1"/>
  <c r="K21" i="386"/>
  <c r="L20" i="386"/>
  <c r="K20" i="386"/>
  <c r="L19" i="386"/>
  <c r="M19" i="386" s="1"/>
  <c r="K19" i="386"/>
  <c r="L18" i="386"/>
  <c r="K18" i="386"/>
  <c r="L17" i="386"/>
  <c r="K17" i="386"/>
  <c r="L16" i="386"/>
  <c r="K16" i="386"/>
  <c r="M16" i="386" s="1"/>
  <c r="L15" i="386"/>
  <c r="K15" i="386"/>
  <c r="L14" i="386"/>
  <c r="K14" i="386"/>
  <c r="L13" i="386"/>
  <c r="K13" i="386"/>
  <c r="L12" i="386"/>
  <c r="K12" i="386"/>
  <c r="L11" i="386"/>
  <c r="K11" i="386"/>
  <c r="L10" i="386"/>
  <c r="K10" i="386"/>
  <c r="L9" i="386"/>
  <c r="K9" i="386"/>
  <c r="L8" i="386"/>
  <c r="K8" i="386"/>
  <c r="L7" i="386"/>
  <c r="K7" i="386"/>
  <c r="L6" i="386"/>
  <c r="K6" i="386"/>
  <c r="L5" i="386"/>
  <c r="K5" i="386"/>
  <c r="D40" i="385"/>
  <c r="L35" i="385"/>
  <c r="K35" i="385"/>
  <c r="L34" i="385"/>
  <c r="K34" i="385"/>
  <c r="M34" i="385" s="1"/>
  <c r="L33" i="385"/>
  <c r="K33" i="385"/>
  <c r="L32" i="385"/>
  <c r="K32" i="385"/>
  <c r="L31" i="385"/>
  <c r="K31" i="385"/>
  <c r="L30" i="385"/>
  <c r="K30" i="385"/>
  <c r="L29" i="385"/>
  <c r="K29" i="385"/>
  <c r="L28" i="385"/>
  <c r="K28" i="385"/>
  <c r="L27" i="385"/>
  <c r="K27" i="385"/>
  <c r="L26" i="385"/>
  <c r="K26" i="385"/>
  <c r="L25" i="385"/>
  <c r="K25" i="385"/>
  <c r="L24" i="385"/>
  <c r="K24" i="385"/>
  <c r="L23" i="385"/>
  <c r="K23" i="385"/>
  <c r="L22" i="385"/>
  <c r="K22" i="385"/>
  <c r="L21" i="385"/>
  <c r="K21" i="385"/>
  <c r="L20" i="385"/>
  <c r="K20" i="385"/>
  <c r="L19" i="385"/>
  <c r="K19" i="385"/>
  <c r="L18" i="385"/>
  <c r="K18" i="385"/>
  <c r="L17" i="385"/>
  <c r="K17" i="385"/>
  <c r="L16" i="385"/>
  <c r="K16" i="385"/>
  <c r="L15" i="385"/>
  <c r="K15" i="385"/>
  <c r="L14" i="385"/>
  <c r="K14" i="385"/>
  <c r="L13" i="385"/>
  <c r="K13" i="385"/>
  <c r="L12" i="385"/>
  <c r="K12" i="385"/>
  <c r="L11" i="385"/>
  <c r="K11" i="385"/>
  <c r="L10" i="385"/>
  <c r="K10" i="385"/>
  <c r="L9" i="385"/>
  <c r="K9" i="385"/>
  <c r="L8" i="385"/>
  <c r="K8" i="385"/>
  <c r="L7" i="385"/>
  <c r="K7" i="385"/>
  <c r="L6" i="385"/>
  <c r="K6" i="385"/>
  <c r="L5" i="385"/>
  <c r="K5" i="385"/>
  <c r="M2" i="385"/>
  <c r="M40" i="385" s="1"/>
  <c r="D40" i="384"/>
  <c r="L35" i="384"/>
  <c r="K35" i="384"/>
  <c r="L34" i="384"/>
  <c r="K34" i="384"/>
  <c r="L33" i="384"/>
  <c r="K33" i="384"/>
  <c r="L32" i="384"/>
  <c r="K32" i="384"/>
  <c r="L31" i="384"/>
  <c r="K31" i="384"/>
  <c r="L30" i="384"/>
  <c r="M30" i="384" s="1"/>
  <c r="K30" i="384"/>
  <c r="L29" i="384"/>
  <c r="K29" i="384"/>
  <c r="L28" i="384"/>
  <c r="K28" i="384"/>
  <c r="L27" i="384"/>
  <c r="K27" i="384"/>
  <c r="L26" i="384"/>
  <c r="K26" i="384"/>
  <c r="L25" i="384"/>
  <c r="K25" i="384"/>
  <c r="L24" i="384"/>
  <c r="K24" i="384"/>
  <c r="L23" i="384"/>
  <c r="K23" i="384"/>
  <c r="L22" i="384"/>
  <c r="K22" i="384"/>
  <c r="L21" i="384"/>
  <c r="K21" i="384"/>
  <c r="L20" i="384"/>
  <c r="K20" i="384"/>
  <c r="L19" i="384"/>
  <c r="K19" i="384"/>
  <c r="L18" i="384"/>
  <c r="K18" i="384"/>
  <c r="L17" i="384"/>
  <c r="K17" i="384"/>
  <c r="L16" i="384"/>
  <c r="K16" i="384"/>
  <c r="L15" i="384"/>
  <c r="K15" i="384"/>
  <c r="L14" i="384"/>
  <c r="K14" i="384"/>
  <c r="L13" i="384"/>
  <c r="K13" i="384"/>
  <c r="L12" i="384"/>
  <c r="K12" i="384"/>
  <c r="L11" i="384"/>
  <c r="K11" i="384"/>
  <c r="L10" i="384"/>
  <c r="K10" i="384"/>
  <c r="L9" i="384"/>
  <c r="K9" i="384"/>
  <c r="L8" i="384"/>
  <c r="K8" i="384"/>
  <c r="L7" i="384"/>
  <c r="K7" i="384"/>
  <c r="L6" i="384"/>
  <c r="K6" i="384"/>
  <c r="L5" i="384"/>
  <c r="K5" i="384"/>
  <c r="M2" i="384"/>
  <c r="M40" i="384" s="1"/>
  <c r="L35" i="383"/>
  <c r="K35" i="383"/>
  <c r="L34" i="383"/>
  <c r="K34" i="383"/>
  <c r="L33" i="383"/>
  <c r="K33" i="383"/>
  <c r="L32" i="383"/>
  <c r="K32" i="383"/>
  <c r="L31" i="383"/>
  <c r="K31" i="383"/>
  <c r="L30" i="383"/>
  <c r="K30" i="383"/>
  <c r="L29" i="383"/>
  <c r="K29" i="383"/>
  <c r="L28" i="383"/>
  <c r="K28" i="383"/>
  <c r="L27" i="383"/>
  <c r="K27" i="383"/>
  <c r="L26" i="383"/>
  <c r="K26" i="383"/>
  <c r="L25" i="383"/>
  <c r="K25" i="383"/>
  <c r="L24" i="383"/>
  <c r="K24" i="383"/>
  <c r="L23" i="383"/>
  <c r="K23" i="383"/>
  <c r="L22" i="383"/>
  <c r="K22" i="383"/>
  <c r="L21" i="383"/>
  <c r="K21" i="383"/>
  <c r="L20" i="383"/>
  <c r="K20" i="383"/>
  <c r="L19" i="383"/>
  <c r="K19" i="383"/>
  <c r="L18" i="383"/>
  <c r="K18" i="383"/>
  <c r="L17" i="383"/>
  <c r="K17" i="383"/>
  <c r="L16" i="383"/>
  <c r="K16" i="383"/>
  <c r="L15" i="383"/>
  <c r="K15" i="383"/>
  <c r="L14" i="383"/>
  <c r="K14" i="383"/>
  <c r="L13" i="383"/>
  <c r="K13" i="383"/>
  <c r="L12" i="383"/>
  <c r="K12" i="383"/>
  <c r="L11" i="383"/>
  <c r="K11" i="383"/>
  <c r="L10" i="383"/>
  <c r="K10" i="383"/>
  <c r="L9" i="383"/>
  <c r="K9" i="383"/>
  <c r="L8" i="383"/>
  <c r="K8" i="383"/>
  <c r="L7" i="383"/>
  <c r="K7" i="383"/>
  <c r="L6" i="383"/>
  <c r="K6" i="383"/>
  <c r="L5" i="383"/>
  <c r="K5" i="383"/>
  <c r="M2" i="383"/>
  <c r="R35" i="381"/>
  <c r="Q35" i="381"/>
  <c r="R34" i="381"/>
  <c r="Q34" i="381"/>
  <c r="R33" i="381"/>
  <c r="Q33" i="381"/>
  <c r="R32" i="381"/>
  <c r="Q32" i="381"/>
  <c r="R31" i="381"/>
  <c r="Q31" i="381"/>
  <c r="R30" i="381"/>
  <c r="Q30" i="381"/>
  <c r="R29" i="381"/>
  <c r="Q29" i="381"/>
  <c r="R28" i="381"/>
  <c r="Q28" i="381"/>
  <c r="R27" i="381"/>
  <c r="Q27" i="381"/>
  <c r="R26" i="381"/>
  <c r="Q26" i="381"/>
  <c r="R25" i="381"/>
  <c r="Q25" i="381"/>
  <c r="R24" i="381"/>
  <c r="Q24" i="381"/>
  <c r="R23" i="381"/>
  <c r="Q23" i="381"/>
  <c r="R22" i="381"/>
  <c r="Q22" i="381"/>
  <c r="R21" i="381"/>
  <c r="Q21" i="381"/>
  <c r="R20" i="381"/>
  <c r="Q20" i="381"/>
  <c r="R19" i="381"/>
  <c r="Q19" i="381"/>
  <c r="R18" i="381"/>
  <c r="Q18" i="381"/>
  <c r="R17" i="381"/>
  <c r="Q17" i="381"/>
  <c r="R16" i="381"/>
  <c r="Q16" i="381"/>
  <c r="R15" i="381"/>
  <c r="Q15" i="381"/>
  <c r="R14" i="381"/>
  <c r="Q14" i="381"/>
  <c r="R13" i="381"/>
  <c r="Q13" i="381"/>
  <c r="R12" i="381"/>
  <c r="Q12" i="381"/>
  <c r="R11" i="381"/>
  <c r="Q11" i="381"/>
  <c r="R10" i="381"/>
  <c r="Q10" i="381"/>
  <c r="R9" i="381"/>
  <c r="Q9" i="381"/>
  <c r="R8" i="381"/>
  <c r="Q8" i="381"/>
  <c r="R7" i="381"/>
  <c r="Q7" i="381"/>
  <c r="R6" i="381"/>
  <c r="Q6" i="381"/>
  <c r="R5" i="381"/>
  <c r="S2" i="381"/>
  <c r="L35" i="380"/>
  <c r="K35" i="380"/>
  <c r="L34" i="380"/>
  <c r="K34" i="380"/>
  <c r="L33" i="380"/>
  <c r="K33" i="380"/>
  <c r="L32" i="380"/>
  <c r="K32" i="380"/>
  <c r="L31" i="380"/>
  <c r="K31" i="380"/>
  <c r="L30" i="380"/>
  <c r="K30" i="380"/>
  <c r="L29" i="380"/>
  <c r="K29" i="380"/>
  <c r="L28" i="380"/>
  <c r="K28" i="380"/>
  <c r="L27" i="380"/>
  <c r="K27" i="380"/>
  <c r="L26" i="380"/>
  <c r="K26" i="380"/>
  <c r="L25" i="380"/>
  <c r="K25" i="380"/>
  <c r="L24" i="380"/>
  <c r="K24" i="380"/>
  <c r="L23" i="380"/>
  <c r="K23" i="380"/>
  <c r="L22" i="380"/>
  <c r="K22" i="380"/>
  <c r="L21" i="380"/>
  <c r="K21" i="380"/>
  <c r="L20" i="380"/>
  <c r="K20" i="380"/>
  <c r="L19" i="380"/>
  <c r="K19" i="380"/>
  <c r="L18" i="380"/>
  <c r="K18" i="380"/>
  <c r="L17" i="380"/>
  <c r="K17" i="380"/>
  <c r="L16" i="380"/>
  <c r="K16" i="380"/>
  <c r="L15" i="380"/>
  <c r="K15" i="380"/>
  <c r="L14" i="380"/>
  <c r="K14" i="380"/>
  <c r="L13" i="380"/>
  <c r="K13" i="380"/>
  <c r="L12" i="380"/>
  <c r="K12" i="380"/>
  <c r="L11" i="380"/>
  <c r="K11" i="380"/>
  <c r="L10" i="380"/>
  <c r="K10" i="380"/>
  <c r="L9" i="380"/>
  <c r="K9" i="380"/>
  <c r="L8" i="380"/>
  <c r="K8" i="380"/>
  <c r="L7" i="380"/>
  <c r="K7" i="380"/>
  <c r="L6" i="380"/>
  <c r="K6" i="380"/>
  <c r="L5" i="380"/>
  <c r="K5" i="380"/>
  <c r="M2" i="380"/>
  <c r="L35" i="379"/>
  <c r="K35" i="379"/>
  <c r="L34" i="379"/>
  <c r="K34" i="379"/>
  <c r="L33" i="379"/>
  <c r="K33" i="379"/>
  <c r="L32" i="379"/>
  <c r="K32" i="379"/>
  <c r="L31" i="379"/>
  <c r="K31" i="379"/>
  <c r="L30" i="379"/>
  <c r="K30" i="379"/>
  <c r="L29" i="379"/>
  <c r="K29" i="379"/>
  <c r="L28" i="379"/>
  <c r="K28" i="379"/>
  <c r="L27" i="379"/>
  <c r="K27" i="379"/>
  <c r="L26" i="379"/>
  <c r="K26" i="379"/>
  <c r="L25" i="379"/>
  <c r="K25" i="379"/>
  <c r="L24" i="379"/>
  <c r="K24" i="379"/>
  <c r="L23" i="379"/>
  <c r="K23" i="379"/>
  <c r="L22" i="379"/>
  <c r="K22" i="379"/>
  <c r="L21" i="379"/>
  <c r="K21" i="379"/>
  <c r="L20" i="379"/>
  <c r="K20" i="379"/>
  <c r="L19" i="379"/>
  <c r="K19" i="379"/>
  <c r="L18" i="379"/>
  <c r="K18" i="379"/>
  <c r="L17" i="379"/>
  <c r="K17" i="379"/>
  <c r="L16" i="379"/>
  <c r="K16" i="379"/>
  <c r="L15" i="379"/>
  <c r="K15" i="379"/>
  <c r="L14" i="379"/>
  <c r="K14" i="379"/>
  <c r="L13" i="379"/>
  <c r="K13" i="379"/>
  <c r="L12" i="379"/>
  <c r="K12" i="379"/>
  <c r="L11" i="379"/>
  <c r="K11" i="379"/>
  <c r="L10" i="379"/>
  <c r="K10" i="379"/>
  <c r="L9" i="379"/>
  <c r="K9" i="379"/>
  <c r="L8" i="379"/>
  <c r="K8" i="379"/>
  <c r="L7" i="379"/>
  <c r="K7" i="379"/>
  <c r="L6" i="379"/>
  <c r="K6" i="379"/>
  <c r="L5" i="379"/>
  <c r="K5" i="379"/>
  <c r="M2" i="379"/>
  <c r="D40" i="378"/>
  <c r="L35" i="378"/>
  <c r="K35" i="378"/>
  <c r="L34" i="378"/>
  <c r="K34" i="378"/>
  <c r="L33" i="378"/>
  <c r="K33" i="378"/>
  <c r="L32" i="378"/>
  <c r="K32" i="378"/>
  <c r="L31" i="378"/>
  <c r="K31" i="378"/>
  <c r="L30" i="378"/>
  <c r="K30" i="378"/>
  <c r="L29" i="378"/>
  <c r="K29" i="378"/>
  <c r="L28" i="378"/>
  <c r="K28" i="378"/>
  <c r="L27" i="378"/>
  <c r="K27" i="378"/>
  <c r="L26" i="378"/>
  <c r="K26" i="378"/>
  <c r="L25" i="378"/>
  <c r="K25" i="378"/>
  <c r="L24" i="378"/>
  <c r="K24" i="378"/>
  <c r="L23" i="378"/>
  <c r="K23" i="378"/>
  <c r="L22" i="378"/>
  <c r="K22" i="378"/>
  <c r="L21" i="378"/>
  <c r="K21" i="378"/>
  <c r="L20" i="378"/>
  <c r="K20" i="378"/>
  <c r="L19" i="378"/>
  <c r="K19" i="378"/>
  <c r="L18" i="378"/>
  <c r="K18" i="378"/>
  <c r="L17" i="378"/>
  <c r="K17" i="378"/>
  <c r="L16" i="378"/>
  <c r="K16" i="378"/>
  <c r="L15" i="378"/>
  <c r="K15" i="378"/>
  <c r="L14" i="378"/>
  <c r="K14" i="378"/>
  <c r="L13" i="378"/>
  <c r="K13" i="378"/>
  <c r="L12" i="378"/>
  <c r="K12" i="378"/>
  <c r="L11" i="378"/>
  <c r="K11" i="378"/>
  <c r="L10" i="378"/>
  <c r="K10" i="378"/>
  <c r="L9" i="378"/>
  <c r="K9" i="378"/>
  <c r="L8" i="378"/>
  <c r="K8" i="378"/>
  <c r="L7" i="378"/>
  <c r="K7" i="378"/>
  <c r="L6" i="378"/>
  <c r="K6" i="378"/>
  <c r="L5" i="378"/>
  <c r="K5" i="378"/>
  <c r="M2" i="378"/>
  <c r="M40" i="378" s="1"/>
  <c r="D40" i="377"/>
  <c r="L35" i="377"/>
  <c r="K35" i="377"/>
  <c r="L34" i="377"/>
  <c r="K34" i="377"/>
  <c r="L33" i="377"/>
  <c r="K33" i="377"/>
  <c r="L32" i="377"/>
  <c r="K32" i="377"/>
  <c r="L31" i="377"/>
  <c r="K31" i="377"/>
  <c r="L30" i="377"/>
  <c r="K30" i="377"/>
  <c r="L29" i="377"/>
  <c r="K29" i="377"/>
  <c r="L28" i="377"/>
  <c r="K28" i="377"/>
  <c r="L27" i="377"/>
  <c r="K27" i="377"/>
  <c r="L26" i="377"/>
  <c r="K26" i="377"/>
  <c r="L25" i="377"/>
  <c r="K25" i="377"/>
  <c r="L24" i="377"/>
  <c r="K24" i="377"/>
  <c r="L23" i="377"/>
  <c r="K23" i="377"/>
  <c r="L22" i="377"/>
  <c r="K22" i="377"/>
  <c r="L21" i="377"/>
  <c r="K21" i="377"/>
  <c r="L20" i="377"/>
  <c r="K20" i="377"/>
  <c r="L19" i="377"/>
  <c r="K19" i="377"/>
  <c r="L18" i="377"/>
  <c r="K18" i="377"/>
  <c r="L17" i="377"/>
  <c r="K17" i="377"/>
  <c r="L16" i="377"/>
  <c r="K16" i="377"/>
  <c r="L15" i="377"/>
  <c r="K15" i="377"/>
  <c r="L14" i="377"/>
  <c r="K14" i="377"/>
  <c r="L13" i="377"/>
  <c r="K13" i="377"/>
  <c r="L12" i="377"/>
  <c r="K12" i="377"/>
  <c r="L11" i="377"/>
  <c r="K11" i="377"/>
  <c r="L10" i="377"/>
  <c r="K10" i="377"/>
  <c r="L9" i="377"/>
  <c r="K9" i="377"/>
  <c r="L8" i="377"/>
  <c r="K8" i="377"/>
  <c r="L7" i="377"/>
  <c r="K7" i="377"/>
  <c r="L6" i="377"/>
  <c r="K6" i="377"/>
  <c r="L5" i="377"/>
  <c r="K5" i="377"/>
  <c r="M2" i="377"/>
  <c r="M40" i="377" s="1"/>
  <c r="L35" i="376"/>
  <c r="K35" i="376"/>
  <c r="L34" i="376"/>
  <c r="K34" i="376"/>
  <c r="L33" i="376"/>
  <c r="K33" i="376"/>
  <c r="L32" i="376"/>
  <c r="K32" i="376"/>
  <c r="L31" i="376"/>
  <c r="K31" i="376"/>
  <c r="L30" i="376"/>
  <c r="K30" i="376"/>
  <c r="L29" i="376"/>
  <c r="K29" i="376"/>
  <c r="L28" i="376"/>
  <c r="K28" i="376"/>
  <c r="L27" i="376"/>
  <c r="K27" i="376"/>
  <c r="L26" i="376"/>
  <c r="K26" i="376"/>
  <c r="L25" i="376"/>
  <c r="K25" i="376"/>
  <c r="L24" i="376"/>
  <c r="K24" i="376"/>
  <c r="L23" i="376"/>
  <c r="K23" i="376"/>
  <c r="L22" i="376"/>
  <c r="K22" i="376"/>
  <c r="L21" i="376"/>
  <c r="K21" i="376"/>
  <c r="L20" i="376"/>
  <c r="K20" i="376"/>
  <c r="L19" i="376"/>
  <c r="K19" i="376"/>
  <c r="L18" i="376"/>
  <c r="K18" i="376"/>
  <c r="L17" i="376"/>
  <c r="K17" i="376"/>
  <c r="L16" i="376"/>
  <c r="K16" i="376"/>
  <c r="L15" i="376"/>
  <c r="K15" i="376"/>
  <c r="L14" i="376"/>
  <c r="K14" i="376"/>
  <c r="L13" i="376"/>
  <c r="K13" i="376"/>
  <c r="L12" i="376"/>
  <c r="K12" i="376"/>
  <c r="L11" i="376"/>
  <c r="K11" i="376"/>
  <c r="L10" i="376"/>
  <c r="K10" i="376"/>
  <c r="L9" i="376"/>
  <c r="K9" i="376"/>
  <c r="L8" i="376"/>
  <c r="K8" i="376"/>
  <c r="L7" i="376"/>
  <c r="K7" i="376"/>
  <c r="L6" i="376"/>
  <c r="K6" i="376"/>
  <c r="L5" i="376"/>
  <c r="K5" i="376"/>
  <c r="M2" i="376"/>
  <c r="M40" i="376" s="1"/>
  <c r="D40" i="375"/>
  <c r="L35" i="375"/>
  <c r="K35" i="375"/>
  <c r="L34" i="375"/>
  <c r="K34" i="375"/>
  <c r="L33" i="375"/>
  <c r="K33" i="375"/>
  <c r="L32" i="375"/>
  <c r="K32" i="375"/>
  <c r="L31" i="375"/>
  <c r="K31" i="375"/>
  <c r="L30" i="375"/>
  <c r="K30" i="375"/>
  <c r="L29" i="375"/>
  <c r="K29" i="375"/>
  <c r="L28" i="375"/>
  <c r="K28" i="375"/>
  <c r="L27" i="375"/>
  <c r="K27" i="375"/>
  <c r="L26" i="375"/>
  <c r="K26" i="375"/>
  <c r="L25" i="375"/>
  <c r="K25" i="375"/>
  <c r="L24" i="375"/>
  <c r="K24" i="375"/>
  <c r="L23" i="375"/>
  <c r="K23" i="375"/>
  <c r="L22" i="375"/>
  <c r="K22" i="375"/>
  <c r="L21" i="375"/>
  <c r="K21" i="375"/>
  <c r="L20" i="375"/>
  <c r="K20" i="375"/>
  <c r="L19" i="375"/>
  <c r="K19" i="375"/>
  <c r="L18" i="375"/>
  <c r="K18" i="375"/>
  <c r="L17" i="375"/>
  <c r="K17" i="375"/>
  <c r="L16" i="375"/>
  <c r="K16" i="375"/>
  <c r="L15" i="375"/>
  <c r="K15" i="375"/>
  <c r="L14" i="375"/>
  <c r="K14" i="375"/>
  <c r="L13" i="375"/>
  <c r="K13" i="375"/>
  <c r="L12" i="375"/>
  <c r="K12" i="375"/>
  <c r="L11" i="375"/>
  <c r="K11" i="375"/>
  <c r="L10" i="375"/>
  <c r="K10" i="375"/>
  <c r="L9" i="375"/>
  <c r="K9" i="375"/>
  <c r="L8" i="375"/>
  <c r="K8" i="375"/>
  <c r="L7" i="375"/>
  <c r="K7" i="375"/>
  <c r="L6" i="375"/>
  <c r="K6" i="375"/>
  <c r="L5" i="375"/>
  <c r="K5" i="375"/>
  <c r="M2" i="375"/>
  <c r="M40" i="375" s="1"/>
  <c r="D40" i="374"/>
  <c r="L35" i="374"/>
  <c r="K35" i="374"/>
  <c r="L34" i="374"/>
  <c r="K34" i="374"/>
  <c r="L33" i="374"/>
  <c r="K33" i="374"/>
  <c r="L32" i="374"/>
  <c r="K32" i="374"/>
  <c r="L31" i="374"/>
  <c r="K31" i="374"/>
  <c r="L30" i="374"/>
  <c r="K30" i="374"/>
  <c r="L29" i="374"/>
  <c r="K29" i="374"/>
  <c r="L28" i="374"/>
  <c r="K28" i="374"/>
  <c r="L27" i="374"/>
  <c r="K27" i="374"/>
  <c r="L26" i="374"/>
  <c r="K26" i="374"/>
  <c r="L25" i="374"/>
  <c r="K25" i="374"/>
  <c r="L24" i="374"/>
  <c r="K24" i="374"/>
  <c r="L23" i="374"/>
  <c r="K23" i="374"/>
  <c r="L22" i="374"/>
  <c r="K22" i="374"/>
  <c r="L21" i="374"/>
  <c r="K21" i="374"/>
  <c r="L20" i="374"/>
  <c r="K20" i="374"/>
  <c r="L19" i="374"/>
  <c r="K19" i="374"/>
  <c r="L18" i="374"/>
  <c r="K18" i="374"/>
  <c r="L17" i="374"/>
  <c r="K17" i="374"/>
  <c r="L16" i="374"/>
  <c r="K16" i="374"/>
  <c r="L15" i="374"/>
  <c r="K15" i="374"/>
  <c r="L14" i="374"/>
  <c r="K14" i="374"/>
  <c r="L13" i="374"/>
  <c r="K13" i="374"/>
  <c r="L12" i="374"/>
  <c r="K12" i="374"/>
  <c r="L11" i="374"/>
  <c r="K11" i="374"/>
  <c r="L10" i="374"/>
  <c r="K10" i="374"/>
  <c r="L9" i="374"/>
  <c r="K9" i="374"/>
  <c r="L8" i="374"/>
  <c r="K8" i="374"/>
  <c r="L7" i="374"/>
  <c r="K7" i="374"/>
  <c r="L6" i="374"/>
  <c r="K6" i="374"/>
  <c r="L5" i="374"/>
  <c r="K5" i="374"/>
  <c r="M2" i="374"/>
  <c r="M40" i="374" s="1"/>
  <c r="L35" i="373"/>
  <c r="K35" i="373"/>
  <c r="L34" i="373"/>
  <c r="K34" i="373"/>
  <c r="L33" i="373"/>
  <c r="K33" i="373"/>
  <c r="L32" i="373"/>
  <c r="K32" i="373"/>
  <c r="L31" i="373"/>
  <c r="K31" i="373"/>
  <c r="L30" i="373"/>
  <c r="K30" i="373"/>
  <c r="L29" i="373"/>
  <c r="K29" i="373"/>
  <c r="L28" i="373"/>
  <c r="K28" i="373"/>
  <c r="L27" i="373"/>
  <c r="K27" i="373"/>
  <c r="L26" i="373"/>
  <c r="K26" i="373"/>
  <c r="L25" i="373"/>
  <c r="K25" i="373"/>
  <c r="L24" i="373"/>
  <c r="K24" i="373"/>
  <c r="L23" i="373"/>
  <c r="K23" i="373"/>
  <c r="L22" i="373"/>
  <c r="K22" i="373"/>
  <c r="L21" i="373"/>
  <c r="K21" i="373"/>
  <c r="L20" i="373"/>
  <c r="K20" i="373"/>
  <c r="L19" i="373"/>
  <c r="K19" i="373"/>
  <c r="L18" i="373"/>
  <c r="K18" i="373"/>
  <c r="L17" i="373"/>
  <c r="K17" i="373"/>
  <c r="L16" i="373"/>
  <c r="K16" i="373"/>
  <c r="L15" i="373"/>
  <c r="K15" i="373"/>
  <c r="L14" i="373"/>
  <c r="K14" i="373"/>
  <c r="L13" i="373"/>
  <c r="K13" i="373"/>
  <c r="L12" i="373"/>
  <c r="K12" i="373"/>
  <c r="L11" i="373"/>
  <c r="K11" i="373"/>
  <c r="L10" i="373"/>
  <c r="K10" i="373"/>
  <c r="L9" i="373"/>
  <c r="K9" i="373"/>
  <c r="L8" i="373"/>
  <c r="K8" i="373"/>
  <c r="L7" i="373"/>
  <c r="K7" i="373"/>
  <c r="L6" i="373"/>
  <c r="K6" i="373"/>
  <c r="L5" i="373"/>
  <c r="K5" i="373"/>
  <c r="M2" i="373"/>
  <c r="M40" i="373" s="1"/>
  <c r="D40" i="372"/>
  <c r="L35" i="372"/>
  <c r="K35" i="372"/>
  <c r="L34" i="372"/>
  <c r="K34" i="372"/>
  <c r="L33" i="372"/>
  <c r="K33" i="372"/>
  <c r="L32" i="372"/>
  <c r="K32" i="372"/>
  <c r="L31" i="372"/>
  <c r="K31" i="372"/>
  <c r="L30" i="372"/>
  <c r="K30" i="372"/>
  <c r="L29" i="372"/>
  <c r="K29" i="372"/>
  <c r="L28" i="372"/>
  <c r="K28" i="372"/>
  <c r="L27" i="372"/>
  <c r="K27" i="372"/>
  <c r="L26" i="372"/>
  <c r="K26" i="372"/>
  <c r="L25" i="372"/>
  <c r="K25" i="372"/>
  <c r="L24" i="372"/>
  <c r="K24" i="372"/>
  <c r="L23" i="372"/>
  <c r="K23" i="372"/>
  <c r="L22" i="372"/>
  <c r="K22" i="372"/>
  <c r="L21" i="372"/>
  <c r="K21" i="372"/>
  <c r="L20" i="372"/>
  <c r="K20" i="372"/>
  <c r="L19" i="372"/>
  <c r="K19" i="372"/>
  <c r="L18" i="372"/>
  <c r="K18" i="372"/>
  <c r="L17" i="372"/>
  <c r="K17" i="372"/>
  <c r="L16" i="372"/>
  <c r="K16" i="372"/>
  <c r="L15" i="372"/>
  <c r="K15" i="372"/>
  <c r="L14" i="372"/>
  <c r="K14" i="372"/>
  <c r="L13" i="372"/>
  <c r="K13" i="372"/>
  <c r="L12" i="372"/>
  <c r="K12" i="372"/>
  <c r="L11" i="372"/>
  <c r="K11" i="372"/>
  <c r="L10" i="372"/>
  <c r="K10" i="372"/>
  <c r="L9" i="372"/>
  <c r="K9" i="372"/>
  <c r="L8" i="372"/>
  <c r="K8" i="372"/>
  <c r="L7" i="372"/>
  <c r="K7" i="372"/>
  <c r="L6" i="372"/>
  <c r="K6" i="372"/>
  <c r="L5" i="372"/>
  <c r="K5" i="372"/>
  <c r="M2" i="372"/>
  <c r="M40" i="372" s="1"/>
  <c r="B292" i="1"/>
  <c r="D40" i="371"/>
  <c r="L35" i="371"/>
  <c r="K35" i="371"/>
  <c r="L34" i="371"/>
  <c r="K34" i="371"/>
  <c r="L33" i="371"/>
  <c r="K33" i="371"/>
  <c r="L32" i="371"/>
  <c r="K32" i="371"/>
  <c r="L31" i="371"/>
  <c r="K31" i="371"/>
  <c r="L30" i="371"/>
  <c r="K30" i="371"/>
  <c r="L29" i="371"/>
  <c r="K29" i="371"/>
  <c r="L28" i="371"/>
  <c r="K28" i="371"/>
  <c r="L27" i="371"/>
  <c r="K27" i="371"/>
  <c r="L26" i="371"/>
  <c r="K26" i="371"/>
  <c r="L25" i="371"/>
  <c r="K25" i="371"/>
  <c r="L24" i="371"/>
  <c r="K24" i="371"/>
  <c r="L23" i="371"/>
  <c r="K23" i="371"/>
  <c r="L22" i="371"/>
  <c r="K22" i="371"/>
  <c r="L21" i="371"/>
  <c r="K21" i="371"/>
  <c r="L20" i="371"/>
  <c r="K20" i="371"/>
  <c r="L19" i="371"/>
  <c r="K19" i="371"/>
  <c r="L18" i="371"/>
  <c r="K18" i="371"/>
  <c r="L17" i="371"/>
  <c r="K17" i="371"/>
  <c r="L16" i="371"/>
  <c r="K16" i="371"/>
  <c r="L15" i="371"/>
  <c r="K15" i="371"/>
  <c r="L14" i="371"/>
  <c r="K14" i="371"/>
  <c r="L13" i="371"/>
  <c r="K13" i="371"/>
  <c r="L12" i="371"/>
  <c r="K12" i="371"/>
  <c r="L11" i="371"/>
  <c r="K11" i="371"/>
  <c r="L10" i="371"/>
  <c r="K10" i="371"/>
  <c r="L9" i="371"/>
  <c r="K9" i="371"/>
  <c r="L8" i="371"/>
  <c r="K8" i="371"/>
  <c r="L7" i="371"/>
  <c r="K7" i="371"/>
  <c r="L6" i="371"/>
  <c r="K6" i="371"/>
  <c r="L5" i="371"/>
  <c r="K5" i="371"/>
  <c r="M2" i="371"/>
  <c r="M40" i="371" s="1"/>
  <c r="D40" i="370"/>
  <c r="L35" i="370"/>
  <c r="K35" i="370"/>
  <c r="L34" i="370"/>
  <c r="K34" i="370"/>
  <c r="L33" i="370"/>
  <c r="K33" i="370"/>
  <c r="L32" i="370"/>
  <c r="K32" i="370"/>
  <c r="L31" i="370"/>
  <c r="K31" i="370"/>
  <c r="L30" i="370"/>
  <c r="K30" i="370"/>
  <c r="L29" i="370"/>
  <c r="K29" i="370"/>
  <c r="L28" i="370"/>
  <c r="K28" i="370"/>
  <c r="L27" i="370"/>
  <c r="K27" i="370"/>
  <c r="L26" i="370"/>
  <c r="K26" i="370"/>
  <c r="L25" i="370"/>
  <c r="K25" i="370"/>
  <c r="L24" i="370"/>
  <c r="K24" i="370"/>
  <c r="L23" i="370"/>
  <c r="K23" i="370"/>
  <c r="L22" i="370"/>
  <c r="K22" i="370"/>
  <c r="L21" i="370"/>
  <c r="K21" i="370"/>
  <c r="L20" i="370"/>
  <c r="K20" i="370"/>
  <c r="L19" i="370"/>
  <c r="K19" i="370"/>
  <c r="L18" i="370"/>
  <c r="K18" i="370"/>
  <c r="L17" i="370"/>
  <c r="K17" i="370"/>
  <c r="L16" i="370"/>
  <c r="K16" i="370"/>
  <c r="L15" i="370"/>
  <c r="K15" i="370"/>
  <c r="L14" i="370"/>
  <c r="K14" i="370"/>
  <c r="L13" i="370"/>
  <c r="K13" i="370"/>
  <c r="L12" i="370"/>
  <c r="K12" i="370"/>
  <c r="L11" i="370"/>
  <c r="K11" i="370"/>
  <c r="L10" i="370"/>
  <c r="K10" i="370"/>
  <c r="L9" i="370"/>
  <c r="K9" i="370"/>
  <c r="L8" i="370"/>
  <c r="K8" i="370"/>
  <c r="L7" i="370"/>
  <c r="K7" i="370"/>
  <c r="L6" i="370"/>
  <c r="K6" i="370"/>
  <c r="L5" i="370"/>
  <c r="K5" i="370"/>
  <c r="M2" i="370"/>
  <c r="M40" i="370" s="1"/>
  <c r="D40" i="369"/>
  <c r="L35" i="369"/>
  <c r="K35" i="369"/>
  <c r="L34" i="369"/>
  <c r="K34" i="369"/>
  <c r="L33" i="369"/>
  <c r="K33" i="369"/>
  <c r="L32" i="369"/>
  <c r="K32" i="369"/>
  <c r="L31" i="369"/>
  <c r="K31" i="369"/>
  <c r="L30" i="369"/>
  <c r="K30" i="369"/>
  <c r="L29" i="369"/>
  <c r="K29" i="369"/>
  <c r="L28" i="369"/>
  <c r="K28" i="369"/>
  <c r="L27" i="369"/>
  <c r="K27" i="369"/>
  <c r="L26" i="369"/>
  <c r="K26" i="369"/>
  <c r="L25" i="369"/>
  <c r="K25" i="369"/>
  <c r="L24" i="369"/>
  <c r="K24" i="369"/>
  <c r="L23" i="369"/>
  <c r="K23" i="369"/>
  <c r="L22" i="369"/>
  <c r="K22" i="369"/>
  <c r="L21" i="369"/>
  <c r="K21" i="369"/>
  <c r="L20" i="369"/>
  <c r="K20" i="369"/>
  <c r="L19" i="369"/>
  <c r="K19" i="369"/>
  <c r="L18" i="369"/>
  <c r="K18" i="369"/>
  <c r="L17" i="369"/>
  <c r="K17" i="369"/>
  <c r="L16" i="369"/>
  <c r="K16" i="369"/>
  <c r="L15" i="369"/>
  <c r="K15" i="369"/>
  <c r="L14" i="369"/>
  <c r="K14" i="369"/>
  <c r="L13" i="369"/>
  <c r="K13" i="369"/>
  <c r="L12" i="369"/>
  <c r="K12" i="369"/>
  <c r="L11" i="369"/>
  <c r="K11" i="369"/>
  <c r="L10" i="369"/>
  <c r="K10" i="369"/>
  <c r="L9" i="369"/>
  <c r="K9" i="369"/>
  <c r="L8" i="369"/>
  <c r="K8" i="369"/>
  <c r="L7" i="369"/>
  <c r="K7" i="369"/>
  <c r="L6" i="369"/>
  <c r="K6" i="369"/>
  <c r="L5" i="369"/>
  <c r="K5" i="369"/>
  <c r="M2" i="369"/>
  <c r="M40" i="369" s="1"/>
  <c r="D40" i="368"/>
  <c r="L35" i="368"/>
  <c r="K35" i="368"/>
  <c r="L34" i="368"/>
  <c r="K34" i="368"/>
  <c r="L33" i="368"/>
  <c r="K33" i="368"/>
  <c r="L32" i="368"/>
  <c r="K32" i="368"/>
  <c r="L31" i="368"/>
  <c r="K31" i="368"/>
  <c r="L30" i="368"/>
  <c r="K30" i="368"/>
  <c r="L29" i="368"/>
  <c r="K29" i="368"/>
  <c r="L28" i="368"/>
  <c r="K28" i="368"/>
  <c r="L27" i="368"/>
  <c r="K27" i="368"/>
  <c r="L26" i="368"/>
  <c r="K26" i="368"/>
  <c r="L25" i="368"/>
  <c r="K25" i="368"/>
  <c r="L24" i="368"/>
  <c r="K24" i="368"/>
  <c r="L23" i="368"/>
  <c r="K23" i="368"/>
  <c r="L22" i="368"/>
  <c r="K22" i="368"/>
  <c r="L21" i="368"/>
  <c r="K21" i="368"/>
  <c r="L20" i="368"/>
  <c r="K20" i="368"/>
  <c r="L19" i="368"/>
  <c r="K19" i="368"/>
  <c r="L18" i="368"/>
  <c r="K18" i="368"/>
  <c r="L17" i="368"/>
  <c r="K17" i="368"/>
  <c r="L16" i="368"/>
  <c r="K16" i="368"/>
  <c r="L15" i="368"/>
  <c r="K15" i="368"/>
  <c r="L14" i="368"/>
  <c r="K14" i="368"/>
  <c r="L13" i="368"/>
  <c r="K13" i="368"/>
  <c r="L12" i="368"/>
  <c r="K12" i="368"/>
  <c r="L11" i="368"/>
  <c r="K11" i="368"/>
  <c r="L10" i="368"/>
  <c r="K10" i="368"/>
  <c r="L9" i="368"/>
  <c r="K9" i="368"/>
  <c r="L8" i="368"/>
  <c r="K8" i="368"/>
  <c r="L7" i="368"/>
  <c r="K7" i="368"/>
  <c r="L6" i="368"/>
  <c r="K6" i="368"/>
  <c r="L5" i="368"/>
  <c r="M5" i="368" s="1"/>
  <c r="M2" i="368"/>
  <c r="M40" i="368" s="1"/>
  <c r="D42" i="366"/>
  <c r="L37" i="366"/>
  <c r="K37" i="366"/>
  <c r="L36" i="366"/>
  <c r="K36" i="366"/>
  <c r="L35" i="366"/>
  <c r="K35" i="366"/>
  <c r="L34" i="366"/>
  <c r="K34" i="366"/>
  <c r="L33" i="366"/>
  <c r="K33" i="366"/>
  <c r="L32" i="366"/>
  <c r="K32" i="366"/>
  <c r="L31" i="366"/>
  <c r="K31" i="366"/>
  <c r="L30" i="366"/>
  <c r="K30" i="366"/>
  <c r="L29" i="366"/>
  <c r="K29" i="366"/>
  <c r="L28" i="366"/>
  <c r="K28" i="366"/>
  <c r="L27" i="366"/>
  <c r="K27" i="366"/>
  <c r="L26" i="366"/>
  <c r="K26" i="366"/>
  <c r="L25" i="366"/>
  <c r="K25" i="366"/>
  <c r="L24" i="366"/>
  <c r="K24" i="366"/>
  <c r="L23" i="366"/>
  <c r="K23" i="366"/>
  <c r="L22" i="366"/>
  <c r="K22" i="366"/>
  <c r="L21" i="366"/>
  <c r="K21" i="366"/>
  <c r="L20" i="366"/>
  <c r="K20" i="366"/>
  <c r="L19" i="366"/>
  <c r="K19" i="366"/>
  <c r="L18" i="366"/>
  <c r="K18" i="366"/>
  <c r="L17" i="366"/>
  <c r="K17" i="366"/>
  <c r="L16" i="366"/>
  <c r="K16" i="366"/>
  <c r="L15" i="366"/>
  <c r="K15" i="366"/>
  <c r="L14" i="366"/>
  <c r="K14" i="366"/>
  <c r="L13" i="366"/>
  <c r="K13" i="366"/>
  <c r="L12" i="366"/>
  <c r="K12" i="366"/>
  <c r="L11" i="366"/>
  <c r="K11" i="366"/>
  <c r="L10" i="366"/>
  <c r="K10" i="366"/>
  <c r="L9" i="366"/>
  <c r="K9" i="366"/>
  <c r="L8" i="366"/>
  <c r="K8" i="366"/>
  <c r="L7" i="366"/>
  <c r="K7" i="366"/>
  <c r="M4" i="366"/>
  <c r="M42" i="366" s="1"/>
  <c r="K5" i="194"/>
  <c r="K6" i="194"/>
  <c r="L5" i="352"/>
  <c r="L6" i="352"/>
  <c r="L7" i="352"/>
  <c r="L8" i="352"/>
  <c r="K18" i="21"/>
  <c r="K19" i="21"/>
  <c r="K20" i="21"/>
  <c r="K21" i="21"/>
  <c r="K22" i="21"/>
  <c r="K23" i="21"/>
  <c r="K24" i="21"/>
  <c r="L9" i="24"/>
  <c r="L10" i="24"/>
  <c r="L11" i="24"/>
  <c r="L12" i="24"/>
  <c r="L13" i="24"/>
  <c r="L14" i="24"/>
  <c r="M14" i="24" s="1"/>
  <c r="L15" i="24"/>
  <c r="M15" i="24" s="1"/>
  <c r="L16" i="24"/>
  <c r="L17" i="24"/>
  <c r="L18" i="24"/>
  <c r="L19" i="24"/>
  <c r="K13" i="166"/>
  <c r="L13" i="166"/>
  <c r="K14" i="166"/>
  <c r="L14" i="166"/>
  <c r="K15" i="166"/>
  <c r="L15" i="166"/>
  <c r="K16" i="166"/>
  <c r="L16" i="166"/>
  <c r="K17" i="166"/>
  <c r="L17" i="166"/>
  <c r="K18" i="166"/>
  <c r="L18" i="166"/>
  <c r="K19" i="166"/>
  <c r="L19" i="166"/>
  <c r="K20" i="166"/>
  <c r="L20" i="166"/>
  <c r="K21" i="166"/>
  <c r="L21" i="166"/>
  <c r="K22" i="166"/>
  <c r="L22" i="166"/>
  <c r="K23" i="166"/>
  <c r="L23" i="166"/>
  <c r="K24" i="166"/>
  <c r="L24" i="166"/>
  <c r="K25" i="166"/>
  <c r="L25" i="166"/>
  <c r="K26" i="166"/>
  <c r="L26" i="166"/>
  <c r="K27" i="166"/>
  <c r="L27" i="166"/>
  <c r="K28" i="166"/>
  <c r="L28" i="166"/>
  <c r="K29" i="166"/>
  <c r="L29" i="166"/>
  <c r="K30" i="166"/>
  <c r="L30" i="166"/>
  <c r="K31" i="166"/>
  <c r="L31" i="166"/>
  <c r="K32" i="166"/>
  <c r="L32" i="166"/>
  <c r="K33" i="166"/>
  <c r="L33" i="166"/>
  <c r="K34" i="166"/>
  <c r="L34" i="166"/>
  <c r="K35" i="166"/>
  <c r="L35" i="166"/>
  <c r="D40" i="166"/>
  <c r="K5" i="134"/>
  <c r="K6" i="134"/>
  <c r="K13" i="363"/>
  <c r="K14" i="363"/>
  <c r="K15" i="363"/>
  <c r="K16" i="363"/>
  <c r="K17" i="363"/>
  <c r="K18" i="363"/>
  <c r="K19" i="363"/>
  <c r="K20" i="363"/>
  <c r="K21" i="363"/>
  <c r="K22" i="363"/>
  <c r="K23" i="363"/>
  <c r="K24" i="363"/>
  <c r="L11" i="16"/>
  <c r="L12" i="16"/>
  <c r="L13" i="16"/>
  <c r="L14" i="16"/>
  <c r="L15" i="16"/>
  <c r="L16" i="16"/>
  <c r="D40" i="365"/>
  <c r="L35" i="365"/>
  <c r="K35" i="365"/>
  <c r="L34" i="365"/>
  <c r="K34" i="365"/>
  <c r="L33" i="365"/>
  <c r="K33" i="365"/>
  <c r="L32" i="365"/>
  <c r="K32" i="365"/>
  <c r="L31" i="365"/>
  <c r="K31" i="365"/>
  <c r="L30" i="365"/>
  <c r="K30" i="365"/>
  <c r="L29" i="365"/>
  <c r="K29" i="365"/>
  <c r="L28" i="365"/>
  <c r="K28" i="365"/>
  <c r="L27" i="365"/>
  <c r="K27" i="365"/>
  <c r="L26" i="365"/>
  <c r="K26" i="365"/>
  <c r="L25" i="365"/>
  <c r="K25" i="365"/>
  <c r="L24" i="365"/>
  <c r="K24" i="365"/>
  <c r="L23" i="365"/>
  <c r="K23" i="365"/>
  <c r="L22" i="365"/>
  <c r="K22" i="365"/>
  <c r="L21" i="365"/>
  <c r="K21" i="365"/>
  <c r="L20" i="365"/>
  <c r="K20" i="365"/>
  <c r="L19" i="365"/>
  <c r="K19" i="365"/>
  <c r="L18" i="365"/>
  <c r="K18" i="365"/>
  <c r="L17" i="365"/>
  <c r="K17" i="365"/>
  <c r="L16" i="365"/>
  <c r="K16" i="365"/>
  <c r="L15" i="365"/>
  <c r="K15" i="365"/>
  <c r="L14" i="365"/>
  <c r="K14" i="365"/>
  <c r="L13" i="365"/>
  <c r="K13" i="365"/>
  <c r="L12" i="365"/>
  <c r="K12" i="365"/>
  <c r="L11" i="365"/>
  <c r="K11" i="365"/>
  <c r="L10" i="365"/>
  <c r="K10" i="365"/>
  <c r="L9" i="365"/>
  <c r="K9" i="365"/>
  <c r="L8" i="365"/>
  <c r="K8" i="365"/>
  <c r="L7" i="365"/>
  <c r="K7" i="365"/>
  <c r="L6" i="365"/>
  <c r="K6" i="365"/>
  <c r="L5" i="365"/>
  <c r="K5" i="365"/>
  <c r="M2" i="365"/>
  <c r="M40" i="365" s="1"/>
  <c r="D40" i="364"/>
  <c r="L35" i="364"/>
  <c r="K35" i="364"/>
  <c r="L34" i="364"/>
  <c r="K34" i="364"/>
  <c r="L33" i="364"/>
  <c r="K33" i="364"/>
  <c r="L32" i="364"/>
  <c r="K32" i="364"/>
  <c r="L31" i="364"/>
  <c r="K31" i="364"/>
  <c r="L30" i="364"/>
  <c r="K30" i="364"/>
  <c r="L29" i="364"/>
  <c r="K29" i="364"/>
  <c r="L28" i="364"/>
  <c r="K28" i="364"/>
  <c r="L27" i="364"/>
  <c r="K27" i="364"/>
  <c r="L26" i="364"/>
  <c r="K26" i="364"/>
  <c r="L25" i="364"/>
  <c r="K25" i="364"/>
  <c r="L24" i="364"/>
  <c r="K24" i="364"/>
  <c r="L23" i="364"/>
  <c r="K23" i="364"/>
  <c r="L22" i="364"/>
  <c r="K22" i="364"/>
  <c r="L21" i="364"/>
  <c r="K21" i="364"/>
  <c r="L20" i="364"/>
  <c r="K20" i="364"/>
  <c r="L19" i="364"/>
  <c r="K19" i="364"/>
  <c r="L18" i="364"/>
  <c r="K18" i="364"/>
  <c r="L17" i="364"/>
  <c r="K17" i="364"/>
  <c r="L16" i="364"/>
  <c r="K16" i="364"/>
  <c r="L15" i="364"/>
  <c r="K15" i="364"/>
  <c r="L14" i="364"/>
  <c r="K14" i="364"/>
  <c r="L13" i="364"/>
  <c r="K13" i="364"/>
  <c r="L12" i="364"/>
  <c r="K12" i="364"/>
  <c r="L11" i="364"/>
  <c r="K11" i="364"/>
  <c r="L10" i="364"/>
  <c r="K10" i="364"/>
  <c r="L9" i="364"/>
  <c r="K9" i="364"/>
  <c r="L8" i="364"/>
  <c r="K8" i="364"/>
  <c r="L7" i="364"/>
  <c r="K7" i="364"/>
  <c r="L6" i="364"/>
  <c r="K6" i="364"/>
  <c r="L5" i="364"/>
  <c r="K5" i="364"/>
  <c r="M2" i="364"/>
  <c r="M40" i="364" s="1"/>
  <c r="M6" i="372" l="1"/>
  <c r="M19" i="385"/>
  <c r="M23" i="385"/>
  <c r="M25" i="385"/>
  <c r="M35" i="386"/>
  <c r="M6" i="386"/>
  <c r="M8" i="386"/>
  <c r="M20" i="386"/>
  <c r="M22" i="386"/>
  <c r="M24" i="386"/>
  <c r="M12" i="388"/>
  <c r="M14" i="388"/>
  <c r="M16" i="388"/>
  <c r="M18" i="388"/>
  <c r="M20" i="388"/>
  <c r="M22" i="388"/>
  <c r="M24" i="388"/>
  <c r="M26" i="388"/>
  <c r="M28" i="388"/>
  <c r="M6" i="385"/>
  <c r="M10" i="385"/>
  <c r="M14" i="385"/>
  <c r="M9" i="386"/>
  <c r="M25" i="386"/>
  <c r="M5" i="388"/>
  <c r="M32" i="388"/>
  <c r="M34" i="388"/>
  <c r="M7" i="387"/>
  <c r="M9" i="387"/>
  <c r="M15" i="387"/>
  <c r="M17" i="387"/>
  <c r="M23" i="387"/>
  <c r="M31" i="387"/>
  <c r="M10" i="387"/>
  <c r="M18" i="387"/>
  <c r="M25" i="387"/>
  <c r="M33" i="387"/>
  <c r="M26" i="387"/>
  <c r="M34" i="387"/>
  <c r="M23" i="388"/>
  <c r="M25" i="388"/>
  <c r="M13" i="388"/>
  <c r="M27" i="388"/>
  <c r="M29" i="388"/>
  <c r="M6" i="388"/>
  <c r="M15" i="388"/>
  <c r="M17" i="388"/>
  <c r="M31" i="388"/>
  <c r="M33" i="388"/>
  <c r="M8" i="388"/>
  <c r="M10" i="388"/>
  <c r="M19" i="388"/>
  <c r="M21" i="388"/>
  <c r="M35" i="388"/>
  <c r="M21" i="383"/>
  <c r="M26" i="384"/>
  <c r="M34" i="384"/>
  <c r="L36" i="388"/>
  <c r="C227" i="1" s="1"/>
  <c r="S6" i="381"/>
  <c r="S8" i="381"/>
  <c r="S16" i="381"/>
  <c r="M19" i="384"/>
  <c r="M21" i="384"/>
  <c r="M23" i="384"/>
  <c r="M25" i="384"/>
  <c r="M16" i="385"/>
  <c r="M18" i="385"/>
  <c r="M30" i="385"/>
  <c r="M32" i="385"/>
  <c r="M12" i="386"/>
  <c r="M14" i="386"/>
  <c r="M27" i="386"/>
  <c r="M29" i="386"/>
  <c r="M33" i="386"/>
  <c r="M5" i="387"/>
  <c r="M16" i="387"/>
  <c r="M19" i="387"/>
  <c r="M21" i="387"/>
  <c r="M32" i="387"/>
  <c r="M35" i="387"/>
  <c r="M23" i="383"/>
  <c r="M8" i="384"/>
  <c r="M10" i="384"/>
  <c r="L36" i="386"/>
  <c r="C356" i="1" s="1"/>
  <c r="M18" i="383"/>
  <c r="M26" i="383"/>
  <c r="M34" i="383"/>
  <c r="M27" i="385"/>
  <c r="M29" i="385"/>
  <c r="M11" i="386"/>
  <c r="M13" i="386"/>
  <c r="M17" i="386"/>
  <c r="M28" i="386"/>
  <c r="M30" i="386"/>
  <c r="M8" i="387"/>
  <c r="M11" i="387"/>
  <c r="M13" i="387"/>
  <c r="M24" i="387"/>
  <c r="M27" i="387"/>
  <c r="M29" i="387"/>
  <c r="L36" i="387"/>
  <c r="C50" i="1" s="1"/>
  <c r="M12" i="380"/>
  <c r="S25" i="381"/>
  <c r="M14" i="384"/>
  <c r="M18" i="384"/>
  <c r="M22" i="384"/>
  <c r="M35" i="384"/>
  <c r="M5" i="385"/>
  <c r="M7" i="385"/>
  <c r="M9" i="385"/>
  <c r="M11" i="385"/>
  <c r="M13" i="385"/>
  <c r="M20" i="385"/>
  <c r="M22" i="385"/>
  <c r="M26" i="385"/>
  <c r="M5" i="386"/>
  <c r="M7" i="386"/>
  <c r="M10" i="386"/>
  <c r="M15" i="386"/>
  <c r="M18" i="386"/>
  <c r="M23" i="386"/>
  <c r="M26" i="386"/>
  <c r="M31" i="386"/>
  <c r="M34" i="386"/>
  <c r="M12" i="383"/>
  <c r="S27" i="381"/>
  <c r="S29" i="381"/>
  <c r="M10" i="383"/>
  <c r="M6" i="384"/>
  <c r="M16" i="384"/>
  <c r="M20" i="384"/>
  <c r="M24" i="384"/>
  <c r="M8" i="385"/>
  <c r="M15" i="385"/>
  <c r="M17" i="385"/>
  <c r="M24" i="385"/>
  <c r="M31" i="385"/>
  <c r="M33" i="385"/>
  <c r="M28" i="383"/>
  <c r="M12" i="385"/>
  <c r="M21" i="385"/>
  <c r="M28" i="385"/>
  <c r="M17" i="379"/>
  <c r="M8" i="380"/>
  <c r="S9" i="381"/>
  <c r="M5" i="384"/>
  <c r="M35" i="385"/>
  <c r="M32" i="384"/>
  <c r="L44" i="385"/>
  <c r="C287" i="1" s="1"/>
  <c r="S20" i="381"/>
  <c r="S22" i="381"/>
  <c r="S24" i="381"/>
  <c r="M8" i="383"/>
  <c r="M7" i="384"/>
  <c r="M9" i="384"/>
  <c r="M14" i="378"/>
  <c r="M24" i="379"/>
  <c r="M28" i="379"/>
  <c r="M14" i="380"/>
  <c r="M16" i="380"/>
  <c r="M20" i="380"/>
  <c r="M26" i="380"/>
  <c r="M28" i="380"/>
  <c r="R36" i="381"/>
  <c r="C303" i="1" s="1"/>
  <c r="S28" i="381"/>
  <c r="S30" i="381"/>
  <c r="S32" i="381"/>
  <c r="M16" i="383"/>
  <c r="M20" i="383"/>
  <c r="M24" i="383"/>
  <c r="M11" i="384"/>
  <c r="M13" i="384"/>
  <c r="M27" i="384"/>
  <c r="M29" i="384"/>
  <c r="S19" i="381"/>
  <c r="S21" i="381"/>
  <c r="M5" i="383"/>
  <c r="M7" i="383"/>
  <c r="M32" i="383"/>
  <c r="M12" i="384"/>
  <c r="M15" i="384"/>
  <c r="M17" i="384"/>
  <c r="M28" i="384"/>
  <c r="M31" i="384"/>
  <c r="M33" i="384"/>
  <c r="L46" i="384"/>
  <c r="C187" i="1" s="1"/>
  <c r="S11" i="381"/>
  <c r="S13" i="381"/>
  <c r="S17" i="381"/>
  <c r="S33" i="381"/>
  <c r="M9" i="383"/>
  <c r="M11" i="383"/>
  <c r="M25" i="383"/>
  <c r="M27" i="383"/>
  <c r="M6" i="383"/>
  <c r="M13" i="383"/>
  <c r="M15" i="383"/>
  <c r="M29" i="383"/>
  <c r="M31" i="383"/>
  <c r="S12" i="381"/>
  <c r="S14" i="381"/>
  <c r="M14" i="383"/>
  <c r="M17" i="383"/>
  <c r="M19" i="383"/>
  <c r="M30" i="383"/>
  <c r="M33" i="383"/>
  <c r="M35" i="383"/>
  <c r="M22" i="383"/>
  <c r="L47" i="383"/>
  <c r="C62" i="1" s="1"/>
  <c r="M25" i="379"/>
  <c r="S5" i="381"/>
  <c r="S7" i="381"/>
  <c r="S10" i="381"/>
  <c r="S15" i="381"/>
  <c r="S18" i="381"/>
  <c r="S23" i="381"/>
  <c r="S26" i="381"/>
  <c r="S31" i="381"/>
  <c r="S34" i="381"/>
  <c r="M12" i="379"/>
  <c r="S35" i="381"/>
  <c r="M19" i="378"/>
  <c r="M23" i="378"/>
  <c r="M25" i="378"/>
  <c r="M27" i="378"/>
  <c r="M29" i="378"/>
  <c r="M5" i="379"/>
  <c r="M9" i="379"/>
  <c r="M11" i="379"/>
  <c r="M5" i="380"/>
  <c r="M7" i="380"/>
  <c r="M30" i="380"/>
  <c r="M32" i="380"/>
  <c r="M14" i="377"/>
  <c r="M18" i="377"/>
  <c r="M6" i="378"/>
  <c r="M19" i="379"/>
  <c r="M21" i="379"/>
  <c r="M17" i="380"/>
  <c r="M19" i="380"/>
  <c r="M21" i="380"/>
  <c r="M23" i="380"/>
  <c r="M18" i="378"/>
  <c r="M30" i="378"/>
  <c r="M6" i="379"/>
  <c r="M8" i="379"/>
  <c r="M10" i="380"/>
  <c r="M24" i="380"/>
  <c r="M29" i="380"/>
  <c r="M31" i="380"/>
  <c r="M33" i="380"/>
  <c r="M10" i="372"/>
  <c r="M26" i="372"/>
  <c r="M12" i="373"/>
  <c r="M14" i="373"/>
  <c r="M14" i="379"/>
  <c r="M16" i="379"/>
  <c r="M27" i="379"/>
  <c r="M29" i="379"/>
  <c r="M33" i="379"/>
  <c r="M35" i="379"/>
  <c r="M9" i="380"/>
  <c r="M11" i="380"/>
  <c r="M18" i="380"/>
  <c r="M25" i="380"/>
  <c r="M27" i="380"/>
  <c r="M34" i="380"/>
  <c r="M34" i="376"/>
  <c r="M22" i="379"/>
  <c r="M6" i="380"/>
  <c r="M13" i="380"/>
  <c r="M15" i="380"/>
  <c r="M22" i="380"/>
  <c r="M10" i="378"/>
  <c r="M24" i="378"/>
  <c r="M34" i="378"/>
  <c r="M13" i="379"/>
  <c r="M30" i="379"/>
  <c r="M32" i="379"/>
  <c r="M35" i="380"/>
  <c r="L48" i="380"/>
  <c r="C322" i="1" s="1"/>
  <c r="M19" i="377"/>
  <c r="M21" i="377"/>
  <c r="M27" i="377"/>
  <c r="M29" i="377"/>
  <c r="M5" i="378"/>
  <c r="M7" i="378"/>
  <c r="M9" i="378"/>
  <c r="M11" i="378"/>
  <c r="M13" i="378"/>
  <c r="M22" i="378"/>
  <c r="M26" i="378"/>
  <c r="M35" i="378"/>
  <c r="M23" i="379"/>
  <c r="M26" i="379"/>
  <c r="M31" i="379"/>
  <c r="M34" i="379"/>
  <c r="M5" i="372"/>
  <c r="M11" i="372"/>
  <c r="M13" i="372"/>
  <c r="M15" i="372"/>
  <c r="M17" i="372"/>
  <c r="M19" i="372"/>
  <c r="M21" i="372"/>
  <c r="M11" i="373"/>
  <c r="M13" i="373"/>
  <c r="M15" i="373"/>
  <c r="M17" i="373"/>
  <c r="M19" i="373"/>
  <c r="M21" i="373"/>
  <c r="M25" i="374"/>
  <c r="M27" i="374"/>
  <c r="M29" i="374"/>
  <c r="M33" i="374"/>
  <c r="M35" i="374"/>
  <c r="M18" i="376"/>
  <c r="M8" i="378"/>
  <c r="M7" i="379"/>
  <c r="M10" i="379"/>
  <c r="M15" i="379"/>
  <c r="M18" i="379"/>
  <c r="M20" i="379"/>
  <c r="L50" i="379"/>
  <c r="C125" i="1" s="1"/>
  <c r="M18" i="373"/>
  <c r="M26" i="373"/>
  <c r="M8" i="374"/>
  <c r="M18" i="374"/>
  <c r="M22" i="374"/>
  <c r="M24" i="374"/>
  <c r="M32" i="374"/>
  <c r="M7" i="375"/>
  <c r="M9" i="375"/>
  <c r="M11" i="375"/>
  <c r="M13" i="375"/>
  <c r="M19" i="375"/>
  <c r="M21" i="375"/>
  <c r="M23" i="375"/>
  <c r="M25" i="375"/>
  <c r="M35" i="375"/>
  <c r="M7" i="376"/>
  <c r="M9" i="376"/>
  <c r="M11" i="376"/>
  <c r="M13" i="376"/>
  <c r="M12" i="378"/>
  <c r="M15" i="378"/>
  <c r="M17" i="378"/>
  <c r="M28" i="378"/>
  <c r="M31" i="378"/>
  <c r="M33" i="378"/>
  <c r="M6" i="376"/>
  <c r="M8" i="376"/>
  <c r="M10" i="376"/>
  <c r="M12" i="376"/>
  <c r="M14" i="376"/>
  <c r="M16" i="378"/>
  <c r="M21" i="378"/>
  <c r="M32" i="378"/>
  <c r="M16" i="377"/>
  <c r="M22" i="377"/>
  <c r="M24" i="377"/>
  <c r="M26" i="377"/>
  <c r="M28" i="377"/>
  <c r="M30" i="377"/>
  <c r="M32" i="377"/>
  <c r="M34" i="377"/>
  <c r="M20" i="378"/>
  <c r="L44" i="378"/>
  <c r="C288" i="1" s="1"/>
  <c r="M35" i="377"/>
  <c r="M14" i="375"/>
  <c r="M30" i="375"/>
  <c r="M34" i="375"/>
  <c r="M35" i="376"/>
  <c r="L36" i="377"/>
  <c r="C35" i="1" s="1"/>
  <c r="M11" i="377"/>
  <c r="M13" i="377"/>
  <c r="M6" i="377"/>
  <c r="M8" i="377"/>
  <c r="M10" i="377"/>
  <c r="M12" i="377"/>
  <c r="M15" i="377"/>
  <c r="M17" i="377"/>
  <c r="M31" i="377"/>
  <c r="M33" i="377"/>
  <c r="M7" i="377"/>
  <c r="M9" i="377"/>
  <c r="M23" i="377"/>
  <c r="M25" i="377"/>
  <c r="M20" i="377"/>
  <c r="M5" i="377"/>
  <c r="M16" i="374"/>
  <c r="M19" i="376"/>
  <c r="M21" i="376"/>
  <c r="M23" i="376"/>
  <c r="M25" i="376"/>
  <c r="M27" i="376"/>
  <c r="M29" i="376"/>
  <c r="M27" i="375"/>
  <c r="M29" i="375"/>
  <c r="M16" i="376"/>
  <c r="M20" i="376"/>
  <c r="M22" i="376"/>
  <c r="M24" i="376"/>
  <c r="M26" i="376"/>
  <c r="M28" i="376"/>
  <c r="M30" i="376"/>
  <c r="M32" i="376"/>
  <c r="M16" i="375"/>
  <c r="M18" i="375"/>
  <c r="L45" i="376"/>
  <c r="C164" i="1" s="1"/>
  <c r="M15" i="376"/>
  <c r="M17" i="376"/>
  <c r="M31" i="376"/>
  <c r="M33" i="376"/>
  <c r="M5" i="376"/>
  <c r="M10" i="374"/>
  <c r="M14" i="374"/>
  <c r="M28" i="374"/>
  <c r="M20" i="375"/>
  <c r="M22" i="375"/>
  <c r="M24" i="375"/>
  <c r="M26" i="375"/>
  <c r="M28" i="375"/>
  <c r="M32" i="375"/>
  <c r="M6" i="375"/>
  <c r="M8" i="375"/>
  <c r="M10" i="375"/>
  <c r="M12" i="375"/>
  <c r="L45" i="375"/>
  <c r="C270" i="1" s="1"/>
  <c r="M15" i="375"/>
  <c r="M17" i="375"/>
  <c r="M31" i="375"/>
  <c r="M33" i="375"/>
  <c r="M5" i="375"/>
  <c r="M12" i="370"/>
  <c r="M14" i="370"/>
  <c r="M18" i="370"/>
  <c r="M20" i="370"/>
  <c r="M24" i="370"/>
  <c r="M26" i="370"/>
  <c r="M6" i="371"/>
  <c r="M18" i="371"/>
  <c r="M10" i="373"/>
  <c r="M32" i="373"/>
  <c r="M9" i="374"/>
  <c r="M11" i="374"/>
  <c r="M13" i="374"/>
  <c r="M15" i="374"/>
  <c r="M26" i="374"/>
  <c r="M30" i="374"/>
  <c r="M12" i="374"/>
  <c r="M17" i="374"/>
  <c r="M19" i="374"/>
  <c r="M21" i="374"/>
  <c r="M23" i="374"/>
  <c r="M34" i="374"/>
  <c r="M20" i="374"/>
  <c r="M31" i="374"/>
  <c r="M22" i="371"/>
  <c r="M26" i="371"/>
  <c r="M34" i="371"/>
  <c r="M18" i="372"/>
  <c r="M22" i="372"/>
  <c r="M30" i="373"/>
  <c r="M34" i="373"/>
  <c r="M6" i="374"/>
  <c r="M10" i="370"/>
  <c r="M30" i="372"/>
  <c r="M20" i="373"/>
  <c r="M22" i="373"/>
  <c r="M31" i="373"/>
  <c r="M33" i="373"/>
  <c r="M35" i="373"/>
  <c r="M5" i="374"/>
  <c r="M7" i="374"/>
  <c r="L44" i="374"/>
  <c r="C114" i="1" s="1"/>
  <c r="M8" i="368"/>
  <c r="M10" i="368"/>
  <c r="M8" i="371"/>
  <c r="M10" i="371"/>
  <c r="M23" i="371"/>
  <c r="M25" i="371"/>
  <c r="M27" i="371"/>
  <c r="M29" i="371"/>
  <c r="M12" i="372"/>
  <c r="M14" i="372"/>
  <c r="M27" i="372"/>
  <c r="M29" i="372"/>
  <c r="M31" i="372"/>
  <c r="M33" i="372"/>
  <c r="M35" i="372"/>
  <c r="M5" i="373"/>
  <c r="M7" i="373"/>
  <c r="M9" i="373"/>
  <c r="M16" i="373"/>
  <c r="M23" i="373"/>
  <c r="M25" i="373"/>
  <c r="M32" i="372"/>
  <c r="M34" i="372"/>
  <c r="M24" i="373"/>
  <c r="M27" i="373"/>
  <c r="M29" i="373"/>
  <c r="M6" i="373"/>
  <c r="M8" i="373"/>
  <c r="M28" i="373"/>
  <c r="L50" i="373"/>
  <c r="C147" i="1" s="1"/>
  <c r="M27" i="370"/>
  <c r="M31" i="370"/>
  <c r="M33" i="370"/>
  <c r="M35" i="370"/>
  <c r="M5" i="371"/>
  <c r="M7" i="371"/>
  <c r="M9" i="371"/>
  <c r="M7" i="372"/>
  <c r="M9" i="372"/>
  <c r="M16" i="372"/>
  <c r="M20" i="372"/>
  <c r="M23" i="372"/>
  <c r="M25" i="372"/>
  <c r="M6" i="370"/>
  <c r="M8" i="370"/>
  <c r="M24" i="372"/>
  <c r="M14" i="371"/>
  <c r="M24" i="371"/>
  <c r="M28" i="371"/>
  <c r="M30" i="371"/>
  <c r="M8" i="372"/>
  <c r="M28" i="372"/>
  <c r="L36" i="372"/>
  <c r="C245" i="1" s="1"/>
  <c r="M31" i="368"/>
  <c r="M35" i="368"/>
  <c r="M7" i="369"/>
  <c r="M11" i="369"/>
  <c r="M5" i="370"/>
  <c r="M30" i="370"/>
  <c r="M34" i="370"/>
  <c r="M11" i="371"/>
  <c r="M13" i="371"/>
  <c r="M22" i="370"/>
  <c r="M20" i="371"/>
  <c r="M33" i="368"/>
  <c r="M9" i="369"/>
  <c r="M13" i="369"/>
  <c r="M35" i="369"/>
  <c r="M28" i="370"/>
  <c r="M15" i="371"/>
  <c r="M17" i="371"/>
  <c r="M31" i="371"/>
  <c r="M33" i="371"/>
  <c r="M32" i="368"/>
  <c r="M6" i="369"/>
  <c r="M10" i="369"/>
  <c r="M18" i="369"/>
  <c r="M34" i="369"/>
  <c r="M11" i="370"/>
  <c r="M15" i="370"/>
  <c r="M17" i="370"/>
  <c r="M19" i="370"/>
  <c r="M21" i="370"/>
  <c r="M16" i="371"/>
  <c r="M19" i="371"/>
  <c r="M21" i="371"/>
  <c r="M32" i="371"/>
  <c r="M35" i="371"/>
  <c r="M12" i="371"/>
  <c r="L36" i="371"/>
  <c r="C75" i="1" s="1"/>
  <c r="M12" i="366"/>
  <c r="M12" i="368"/>
  <c r="M14" i="368"/>
  <c r="M18" i="368"/>
  <c r="M26" i="368"/>
  <c r="M14" i="369"/>
  <c r="M20" i="369"/>
  <c r="M7" i="370"/>
  <c r="M9" i="370"/>
  <c r="M16" i="370"/>
  <c r="M23" i="370"/>
  <c r="M25" i="370"/>
  <c r="M32" i="370"/>
  <c r="M13" i="370"/>
  <c r="M29" i="370"/>
  <c r="L49" i="370"/>
  <c r="C259" i="1" s="1"/>
  <c r="M30" i="368"/>
  <c r="M34" i="368"/>
  <c r="M19" i="369"/>
  <c r="M23" i="369"/>
  <c r="M25" i="369"/>
  <c r="M27" i="369"/>
  <c r="M29" i="369"/>
  <c r="M6" i="368"/>
  <c r="M15" i="368"/>
  <c r="M17" i="368"/>
  <c r="M19" i="368"/>
  <c r="M21" i="368"/>
  <c r="M16" i="369"/>
  <c r="M22" i="369"/>
  <c r="M26" i="369"/>
  <c r="M30" i="369"/>
  <c r="M22" i="368"/>
  <c r="M8" i="369"/>
  <c r="M15" i="369"/>
  <c r="M17" i="369"/>
  <c r="M24" i="369"/>
  <c r="M31" i="369"/>
  <c r="M33" i="369"/>
  <c r="M5" i="369"/>
  <c r="M12" i="369"/>
  <c r="M21" i="369"/>
  <c r="M28" i="369"/>
  <c r="M32" i="369"/>
  <c r="L45" i="369"/>
  <c r="C279" i="1" s="1"/>
  <c r="M7" i="368"/>
  <c r="M9" i="368"/>
  <c r="M16" i="368"/>
  <c r="M23" i="368"/>
  <c r="M25" i="368"/>
  <c r="M27" i="365"/>
  <c r="M11" i="368"/>
  <c r="M13" i="368"/>
  <c r="M20" i="368"/>
  <c r="M24" i="368"/>
  <c r="M27" i="368"/>
  <c r="M29" i="368"/>
  <c r="M28" i="368"/>
  <c r="L47" i="368"/>
  <c r="C345" i="1" s="1"/>
  <c r="M6" i="365"/>
  <c r="M6" i="364"/>
  <c r="M29" i="365"/>
  <c r="M8" i="365"/>
  <c r="M10" i="365"/>
  <c r="M30" i="365"/>
  <c r="M34" i="365"/>
  <c r="M25" i="166"/>
  <c r="M21" i="166"/>
  <c r="M17" i="166"/>
  <c r="M34" i="364"/>
  <c r="M30" i="366"/>
  <c r="M36" i="366"/>
  <c r="M7" i="364"/>
  <c r="M9" i="364"/>
  <c r="M11" i="364"/>
  <c r="M13" i="364"/>
  <c r="M17" i="366"/>
  <c r="M21" i="366"/>
  <c r="M5" i="364"/>
  <c r="M31" i="365"/>
  <c r="M33" i="365"/>
  <c r="M35" i="365"/>
  <c r="M16" i="366"/>
  <c r="M32" i="366"/>
  <c r="M12" i="364"/>
  <c r="M14" i="364"/>
  <c r="M18" i="364"/>
  <c r="M18" i="365"/>
  <c r="M26" i="365"/>
  <c r="M20" i="166"/>
  <c r="M16" i="166"/>
  <c r="M28" i="366"/>
  <c r="M23" i="366"/>
  <c r="M22" i="364"/>
  <c r="M30" i="364"/>
  <c r="M11" i="365"/>
  <c r="M13" i="365"/>
  <c r="M15" i="365"/>
  <c r="M17" i="365"/>
  <c r="M19" i="365"/>
  <c r="M21" i="365"/>
  <c r="M33" i="166"/>
  <c r="M29" i="166"/>
  <c r="M27" i="166"/>
  <c r="M14" i="366"/>
  <c r="M20" i="366"/>
  <c r="M22" i="366"/>
  <c r="M24" i="366"/>
  <c r="M26" i="366"/>
  <c r="M37" i="366"/>
  <c r="L53" i="366"/>
  <c r="C167" i="1" s="1"/>
  <c r="M34" i="366"/>
  <c r="M19" i="364"/>
  <c r="M21" i="364"/>
  <c r="M23" i="364"/>
  <c r="M27" i="364"/>
  <c r="M29" i="364"/>
  <c r="M35" i="364"/>
  <c r="M5" i="365"/>
  <c r="M12" i="365"/>
  <c r="M14" i="365"/>
  <c r="M20" i="365"/>
  <c r="M22" i="365"/>
  <c r="M32" i="166"/>
  <c r="M8" i="366"/>
  <c r="M13" i="366"/>
  <c r="M15" i="366"/>
  <c r="M29" i="366"/>
  <c r="M31" i="366"/>
  <c r="M10" i="366"/>
  <c r="M19" i="366"/>
  <c r="M33" i="366"/>
  <c r="M35" i="366"/>
  <c r="M9" i="366"/>
  <c r="M11" i="366"/>
  <c r="M18" i="366"/>
  <c r="M25" i="366"/>
  <c r="M27" i="366"/>
  <c r="M7" i="366"/>
  <c r="M10" i="364"/>
  <c r="M7" i="365"/>
  <c r="M9" i="365"/>
  <c r="M16" i="365"/>
  <c r="M23" i="365"/>
  <c r="M25" i="365"/>
  <c r="M23" i="166"/>
  <c r="M35" i="166"/>
  <c r="M28" i="166"/>
  <c r="M19" i="166"/>
  <c r="M16" i="364"/>
  <c r="M32" i="365"/>
  <c r="M31" i="166"/>
  <c r="M24" i="166"/>
  <c r="M15" i="166"/>
  <c r="M13" i="166"/>
  <c r="M24" i="365"/>
  <c r="M28" i="365"/>
  <c r="M24" i="364"/>
  <c r="M30" i="166"/>
  <c r="M22" i="166"/>
  <c r="M14" i="166"/>
  <c r="M34" i="166"/>
  <c r="M26" i="166"/>
  <c r="M18" i="166"/>
  <c r="M26" i="364"/>
  <c r="L51" i="365"/>
  <c r="C78" i="1" s="1"/>
  <c r="M8" i="364"/>
  <c r="M15" i="364"/>
  <c r="M17" i="364"/>
  <c r="M31" i="364"/>
  <c r="M33" i="364"/>
  <c r="M32" i="364"/>
  <c r="M20" i="364"/>
  <c r="M25" i="364"/>
  <c r="M28" i="364"/>
  <c r="L36" i="364"/>
  <c r="C198" i="1" s="1"/>
  <c r="D40" i="363"/>
  <c r="L35" i="363"/>
  <c r="K35" i="363"/>
  <c r="L34" i="363"/>
  <c r="K34" i="363"/>
  <c r="L33" i="363"/>
  <c r="K33" i="363"/>
  <c r="L32" i="363"/>
  <c r="K32" i="363"/>
  <c r="L31" i="363"/>
  <c r="K31" i="363"/>
  <c r="L30" i="363"/>
  <c r="K30" i="363"/>
  <c r="L29" i="363"/>
  <c r="K29" i="363"/>
  <c r="L28" i="363"/>
  <c r="K28" i="363"/>
  <c r="L27" i="363"/>
  <c r="K27" i="363"/>
  <c r="L26" i="363"/>
  <c r="K26" i="363"/>
  <c r="L25" i="363"/>
  <c r="K25" i="363"/>
  <c r="L24" i="363"/>
  <c r="L23" i="363"/>
  <c r="L22" i="363"/>
  <c r="M22" i="363" s="1"/>
  <c r="L21" i="363"/>
  <c r="L20" i="363"/>
  <c r="M20" i="363" s="1"/>
  <c r="L19" i="363"/>
  <c r="L18" i="363"/>
  <c r="L17" i="363"/>
  <c r="L16" i="363"/>
  <c r="L15" i="363"/>
  <c r="L14" i="363"/>
  <c r="M14" i="363" s="1"/>
  <c r="L13" i="363"/>
  <c r="L12" i="363"/>
  <c r="K12" i="363"/>
  <c r="L11" i="363"/>
  <c r="K11" i="363"/>
  <c r="L10" i="363"/>
  <c r="K10" i="363"/>
  <c r="L9" i="363"/>
  <c r="K9" i="363"/>
  <c r="L8" i="363"/>
  <c r="K8" i="363"/>
  <c r="L7" i="363"/>
  <c r="K7" i="363"/>
  <c r="L6" i="363"/>
  <c r="K6" i="363"/>
  <c r="L5" i="363"/>
  <c r="K5" i="363"/>
  <c r="M2" i="363"/>
  <c r="M40" i="363" s="1"/>
  <c r="D40" i="362"/>
  <c r="L35" i="362"/>
  <c r="K35" i="362"/>
  <c r="L34" i="362"/>
  <c r="K34" i="362"/>
  <c r="L33" i="362"/>
  <c r="K33" i="362"/>
  <c r="L32" i="362"/>
  <c r="K32" i="362"/>
  <c r="L31" i="362"/>
  <c r="K31" i="362"/>
  <c r="L30" i="362"/>
  <c r="K30" i="362"/>
  <c r="L29" i="362"/>
  <c r="K29" i="362"/>
  <c r="L28" i="362"/>
  <c r="K28" i="362"/>
  <c r="L27" i="362"/>
  <c r="K27" i="362"/>
  <c r="L26" i="362"/>
  <c r="K26" i="362"/>
  <c r="L25" i="362"/>
  <c r="K25" i="362"/>
  <c r="L24" i="362"/>
  <c r="K24" i="362"/>
  <c r="L23" i="362"/>
  <c r="K23" i="362"/>
  <c r="L22" i="362"/>
  <c r="K22" i="362"/>
  <c r="L21" i="362"/>
  <c r="K21" i="362"/>
  <c r="L20" i="362"/>
  <c r="K20" i="362"/>
  <c r="L19" i="362"/>
  <c r="K19" i="362"/>
  <c r="L18" i="362"/>
  <c r="K18" i="362"/>
  <c r="L17" i="362"/>
  <c r="K17" i="362"/>
  <c r="L16" i="362"/>
  <c r="K16" i="362"/>
  <c r="L15" i="362"/>
  <c r="K15" i="362"/>
  <c r="L14" i="362"/>
  <c r="K14" i="362"/>
  <c r="L13" i="362"/>
  <c r="K13" i="362"/>
  <c r="L12" i="362"/>
  <c r="K12" i="362"/>
  <c r="L11" i="362"/>
  <c r="K11" i="362"/>
  <c r="L10" i="362"/>
  <c r="K10" i="362"/>
  <c r="L9" i="362"/>
  <c r="K9" i="362"/>
  <c r="L8" i="362"/>
  <c r="K8" i="362"/>
  <c r="L7" i="362"/>
  <c r="K7" i="362"/>
  <c r="L6" i="362"/>
  <c r="K6" i="362"/>
  <c r="L5" i="362"/>
  <c r="K5" i="362"/>
  <c r="M2" i="362"/>
  <c r="M40" i="362" s="1"/>
  <c r="D40" i="361"/>
  <c r="L35" i="361"/>
  <c r="L34" i="361"/>
  <c r="L33" i="361"/>
  <c r="L32" i="361"/>
  <c r="K32" i="361"/>
  <c r="L31" i="361"/>
  <c r="K31" i="361"/>
  <c r="L30" i="361"/>
  <c r="K30" i="361"/>
  <c r="L29" i="361"/>
  <c r="K29" i="361"/>
  <c r="L28" i="361"/>
  <c r="K28" i="361"/>
  <c r="L27" i="361"/>
  <c r="K27" i="361"/>
  <c r="L26" i="361"/>
  <c r="K26" i="361"/>
  <c r="L25" i="361"/>
  <c r="K25" i="361"/>
  <c r="L24" i="361"/>
  <c r="K24" i="361"/>
  <c r="L23" i="361"/>
  <c r="K23" i="361"/>
  <c r="L22" i="361"/>
  <c r="K22" i="361"/>
  <c r="L21" i="361"/>
  <c r="K21" i="361"/>
  <c r="L20" i="361"/>
  <c r="K20" i="361"/>
  <c r="L19" i="361"/>
  <c r="K19" i="361"/>
  <c r="L18" i="361"/>
  <c r="K18" i="361"/>
  <c r="L17" i="361"/>
  <c r="K17" i="361"/>
  <c r="L16" i="361"/>
  <c r="K16" i="361"/>
  <c r="L15" i="361"/>
  <c r="K15" i="361"/>
  <c r="L14" i="361"/>
  <c r="K14" i="361"/>
  <c r="L13" i="361"/>
  <c r="K13" i="361"/>
  <c r="L12" i="361"/>
  <c r="K12" i="361"/>
  <c r="L11" i="361"/>
  <c r="K11" i="361"/>
  <c r="L10" i="361"/>
  <c r="K10" i="361"/>
  <c r="L9" i="361"/>
  <c r="K9" i="361"/>
  <c r="L8" i="361"/>
  <c r="K8" i="361"/>
  <c r="L7" i="361"/>
  <c r="K7" i="361"/>
  <c r="L6" i="361"/>
  <c r="K6" i="361"/>
  <c r="L5" i="361"/>
  <c r="K5" i="361"/>
  <c r="M2" i="361"/>
  <c r="M40" i="361" s="1"/>
  <c r="D40" i="360"/>
  <c r="L35" i="360"/>
  <c r="K35" i="360"/>
  <c r="L34" i="360"/>
  <c r="K34" i="360"/>
  <c r="L33" i="360"/>
  <c r="K33" i="360"/>
  <c r="L32" i="360"/>
  <c r="K32" i="360"/>
  <c r="L31" i="360"/>
  <c r="K31" i="360"/>
  <c r="L30" i="360"/>
  <c r="K30" i="360"/>
  <c r="L29" i="360"/>
  <c r="K29" i="360"/>
  <c r="L28" i="360"/>
  <c r="K28" i="360"/>
  <c r="L27" i="360"/>
  <c r="K27" i="360"/>
  <c r="L26" i="360"/>
  <c r="K26" i="360"/>
  <c r="L25" i="360"/>
  <c r="K25" i="360"/>
  <c r="L24" i="360"/>
  <c r="K24" i="360"/>
  <c r="L23" i="360"/>
  <c r="K23" i="360"/>
  <c r="L22" i="360"/>
  <c r="K22" i="360"/>
  <c r="L21" i="360"/>
  <c r="K21" i="360"/>
  <c r="L20" i="360"/>
  <c r="K20" i="360"/>
  <c r="L19" i="360"/>
  <c r="K19" i="360"/>
  <c r="L18" i="360"/>
  <c r="K18" i="360"/>
  <c r="L17" i="360"/>
  <c r="K17" i="360"/>
  <c r="L16" i="360"/>
  <c r="K16" i="360"/>
  <c r="L15" i="360"/>
  <c r="K15" i="360"/>
  <c r="L14" i="360"/>
  <c r="K14" i="360"/>
  <c r="L13" i="360"/>
  <c r="K13" i="360"/>
  <c r="L12" i="360"/>
  <c r="K12" i="360"/>
  <c r="L11" i="360"/>
  <c r="K11" i="360"/>
  <c r="L10" i="360"/>
  <c r="K10" i="360"/>
  <c r="L9" i="360"/>
  <c r="K9" i="360"/>
  <c r="L8" i="360"/>
  <c r="K8" i="360"/>
  <c r="L7" i="360"/>
  <c r="K7" i="360"/>
  <c r="L6" i="360"/>
  <c r="K6" i="360"/>
  <c r="L5" i="360"/>
  <c r="K5" i="360"/>
  <c r="M2" i="360"/>
  <c r="M40" i="360" s="1"/>
  <c r="D40" i="359"/>
  <c r="L35" i="359"/>
  <c r="K35" i="359"/>
  <c r="L34" i="359"/>
  <c r="K34" i="359"/>
  <c r="L33" i="359"/>
  <c r="K33" i="359"/>
  <c r="L32" i="359"/>
  <c r="K32" i="359"/>
  <c r="L31" i="359"/>
  <c r="K31" i="359"/>
  <c r="L30" i="359"/>
  <c r="K30" i="359"/>
  <c r="L29" i="359"/>
  <c r="K29" i="359"/>
  <c r="L28" i="359"/>
  <c r="K28" i="359"/>
  <c r="L27" i="359"/>
  <c r="K27" i="359"/>
  <c r="L26" i="359"/>
  <c r="K26" i="359"/>
  <c r="L25" i="359"/>
  <c r="K25" i="359"/>
  <c r="L24" i="359"/>
  <c r="K24" i="359"/>
  <c r="L23" i="359"/>
  <c r="K23" i="359"/>
  <c r="L22" i="359"/>
  <c r="K22" i="359"/>
  <c r="L21" i="359"/>
  <c r="K21" i="359"/>
  <c r="L20" i="359"/>
  <c r="K20" i="359"/>
  <c r="L19" i="359"/>
  <c r="K19" i="359"/>
  <c r="L18" i="359"/>
  <c r="K18" i="359"/>
  <c r="L17" i="359"/>
  <c r="K17" i="359"/>
  <c r="L16" i="359"/>
  <c r="K16" i="359"/>
  <c r="L15" i="359"/>
  <c r="K15" i="359"/>
  <c r="L14" i="359"/>
  <c r="K14" i="359"/>
  <c r="L13" i="359"/>
  <c r="K13" i="359"/>
  <c r="L12" i="359"/>
  <c r="K12" i="359"/>
  <c r="L11" i="359"/>
  <c r="K11" i="359"/>
  <c r="L10" i="359"/>
  <c r="K10" i="359"/>
  <c r="L9" i="359"/>
  <c r="K9" i="359"/>
  <c r="L8" i="359"/>
  <c r="K8" i="359"/>
  <c r="L7" i="359"/>
  <c r="K7" i="359"/>
  <c r="L6" i="359"/>
  <c r="K6" i="359"/>
  <c r="L5" i="359"/>
  <c r="K5" i="359"/>
  <c r="M2" i="359"/>
  <c r="M40" i="359" s="1"/>
  <c r="D40" i="358"/>
  <c r="L35" i="358"/>
  <c r="K35" i="358"/>
  <c r="L34" i="358"/>
  <c r="K34" i="358"/>
  <c r="L33" i="358"/>
  <c r="K33" i="358"/>
  <c r="L32" i="358"/>
  <c r="K32" i="358"/>
  <c r="L31" i="358"/>
  <c r="K31" i="358"/>
  <c r="L30" i="358"/>
  <c r="K30" i="358"/>
  <c r="L29" i="358"/>
  <c r="K29" i="358"/>
  <c r="L28" i="358"/>
  <c r="K28" i="358"/>
  <c r="L27" i="358"/>
  <c r="K27" i="358"/>
  <c r="L26" i="358"/>
  <c r="K26" i="358"/>
  <c r="L25" i="358"/>
  <c r="K25" i="358"/>
  <c r="L24" i="358"/>
  <c r="K24" i="358"/>
  <c r="L23" i="358"/>
  <c r="K23" i="358"/>
  <c r="L22" i="358"/>
  <c r="K22" i="358"/>
  <c r="L21" i="358"/>
  <c r="K21" i="358"/>
  <c r="L20" i="358"/>
  <c r="K20" i="358"/>
  <c r="L19" i="358"/>
  <c r="K19" i="358"/>
  <c r="L18" i="358"/>
  <c r="K18" i="358"/>
  <c r="L17" i="358"/>
  <c r="K17" i="358"/>
  <c r="L16" i="358"/>
  <c r="K16" i="358"/>
  <c r="L15" i="358"/>
  <c r="K15" i="358"/>
  <c r="L14" i="358"/>
  <c r="K14" i="358"/>
  <c r="L13" i="358"/>
  <c r="K13" i="358"/>
  <c r="L12" i="358"/>
  <c r="K12" i="358"/>
  <c r="L11" i="358"/>
  <c r="K11" i="358"/>
  <c r="L10" i="358"/>
  <c r="K10" i="358"/>
  <c r="L9" i="358"/>
  <c r="K9" i="358"/>
  <c r="L8" i="358"/>
  <c r="K8" i="358"/>
  <c r="L7" i="358"/>
  <c r="K7" i="358"/>
  <c r="L6" i="358"/>
  <c r="K6" i="358"/>
  <c r="L5" i="358"/>
  <c r="K5" i="358"/>
  <c r="M2" i="358"/>
  <c r="M40" i="358" s="1"/>
  <c r="D40" i="357"/>
  <c r="L35" i="357"/>
  <c r="K35" i="357"/>
  <c r="L34" i="357"/>
  <c r="K34" i="357"/>
  <c r="L33" i="357"/>
  <c r="K33" i="357"/>
  <c r="L32" i="357"/>
  <c r="K32" i="357"/>
  <c r="L31" i="357"/>
  <c r="K31" i="357"/>
  <c r="L30" i="357"/>
  <c r="K30" i="357"/>
  <c r="L29" i="357"/>
  <c r="K29" i="357"/>
  <c r="L28" i="357"/>
  <c r="K28" i="357"/>
  <c r="L27" i="357"/>
  <c r="K27" i="357"/>
  <c r="L26" i="357"/>
  <c r="K26" i="357"/>
  <c r="L25" i="357"/>
  <c r="K25" i="357"/>
  <c r="L24" i="357"/>
  <c r="K24" i="357"/>
  <c r="K23" i="357"/>
  <c r="M23" i="357" s="1"/>
  <c r="L22" i="357"/>
  <c r="K22" i="357"/>
  <c r="L21" i="357"/>
  <c r="K21" i="357"/>
  <c r="L20" i="357"/>
  <c r="K20" i="357"/>
  <c r="L19" i="357"/>
  <c r="K19" i="357"/>
  <c r="L18" i="357"/>
  <c r="K18" i="357"/>
  <c r="L17" i="357"/>
  <c r="K17" i="357"/>
  <c r="L16" i="357"/>
  <c r="K16" i="357"/>
  <c r="L15" i="357"/>
  <c r="K15" i="357"/>
  <c r="L14" i="357"/>
  <c r="K14" i="357"/>
  <c r="L13" i="357"/>
  <c r="K13" i="357"/>
  <c r="L12" i="357"/>
  <c r="K12" i="357"/>
  <c r="L11" i="357"/>
  <c r="K11" i="357"/>
  <c r="L10" i="357"/>
  <c r="K10" i="357"/>
  <c r="L9" i="357"/>
  <c r="K9" i="357"/>
  <c r="L8" i="357"/>
  <c r="K8" i="357"/>
  <c r="L7" i="357"/>
  <c r="K7" i="357"/>
  <c r="L6" i="357"/>
  <c r="K6" i="357"/>
  <c r="L5" i="357"/>
  <c r="K5" i="357"/>
  <c r="M2" i="357"/>
  <c r="M40" i="357" s="1"/>
  <c r="D40" i="356"/>
  <c r="L35" i="356"/>
  <c r="K35" i="356"/>
  <c r="L34" i="356"/>
  <c r="K34" i="356"/>
  <c r="L33" i="356"/>
  <c r="K33" i="356"/>
  <c r="L32" i="356"/>
  <c r="K32" i="356"/>
  <c r="L31" i="356"/>
  <c r="K31" i="356"/>
  <c r="L30" i="356"/>
  <c r="K30" i="356"/>
  <c r="L29" i="356"/>
  <c r="K29" i="356"/>
  <c r="L28" i="356"/>
  <c r="K28" i="356"/>
  <c r="L27" i="356"/>
  <c r="K27" i="356"/>
  <c r="L26" i="356"/>
  <c r="K26" i="356"/>
  <c r="L25" i="356"/>
  <c r="K25" i="356"/>
  <c r="L24" i="356"/>
  <c r="K24" i="356"/>
  <c r="L23" i="356"/>
  <c r="K23" i="356"/>
  <c r="L22" i="356"/>
  <c r="K22" i="356"/>
  <c r="L21" i="356"/>
  <c r="K21" i="356"/>
  <c r="L20" i="356"/>
  <c r="K20" i="356"/>
  <c r="L19" i="356"/>
  <c r="K19" i="356"/>
  <c r="L18" i="356"/>
  <c r="K18" i="356"/>
  <c r="L17" i="356"/>
  <c r="K17" i="356"/>
  <c r="L16" i="356"/>
  <c r="K16" i="356"/>
  <c r="L15" i="356"/>
  <c r="K15" i="356"/>
  <c r="L14" i="356"/>
  <c r="K14" i="356"/>
  <c r="L13" i="356"/>
  <c r="K13" i="356"/>
  <c r="L12" i="356"/>
  <c r="K12" i="356"/>
  <c r="L11" i="356"/>
  <c r="K11" i="356"/>
  <c r="L10" i="356"/>
  <c r="K10" i="356"/>
  <c r="L9" i="356"/>
  <c r="K9" i="356"/>
  <c r="L8" i="356"/>
  <c r="K8" i="356"/>
  <c r="L7" i="356"/>
  <c r="K7" i="356"/>
  <c r="L6" i="356"/>
  <c r="K6" i="356"/>
  <c r="L5" i="356"/>
  <c r="K5" i="356"/>
  <c r="M2" i="356"/>
  <c r="M40" i="356" s="1"/>
  <c r="D40" i="355"/>
  <c r="L35" i="355"/>
  <c r="K35" i="355"/>
  <c r="L34" i="355"/>
  <c r="K34" i="355"/>
  <c r="L33" i="355"/>
  <c r="K33" i="355"/>
  <c r="L32" i="355"/>
  <c r="K32" i="355"/>
  <c r="L31" i="355"/>
  <c r="K31" i="355"/>
  <c r="L30" i="355"/>
  <c r="K30" i="355"/>
  <c r="L29" i="355"/>
  <c r="K29" i="355"/>
  <c r="L28" i="355"/>
  <c r="K28" i="355"/>
  <c r="L27" i="355"/>
  <c r="K27" i="355"/>
  <c r="L26" i="355"/>
  <c r="K26" i="355"/>
  <c r="L25" i="355"/>
  <c r="K25" i="355"/>
  <c r="L24" i="355"/>
  <c r="K24" i="355"/>
  <c r="L23" i="355"/>
  <c r="K23" i="355"/>
  <c r="L22" i="355"/>
  <c r="K22" i="355"/>
  <c r="L21" i="355"/>
  <c r="K21" i="355"/>
  <c r="L20" i="355"/>
  <c r="K20" i="355"/>
  <c r="L19" i="355"/>
  <c r="K19" i="355"/>
  <c r="L18" i="355"/>
  <c r="K18" i="355"/>
  <c r="L17" i="355"/>
  <c r="K17" i="355"/>
  <c r="L16" i="355"/>
  <c r="K16" i="355"/>
  <c r="L15" i="355"/>
  <c r="K15" i="355"/>
  <c r="L14" i="355"/>
  <c r="K14" i="355"/>
  <c r="L13" i="355"/>
  <c r="K13" i="355"/>
  <c r="L12" i="355"/>
  <c r="K12" i="355"/>
  <c r="L11" i="355"/>
  <c r="K11" i="355"/>
  <c r="L10" i="355"/>
  <c r="K10" i="355"/>
  <c r="L9" i="355"/>
  <c r="K9" i="355"/>
  <c r="L8" i="355"/>
  <c r="K8" i="355"/>
  <c r="L7" i="355"/>
  <c r="K7" i="355"/>
  <c r="L6" i="355"/>
  <c r="K6" i="355"/>
  <c r="L5" i="355"/>
  <c r="K5" i="355"/>
  <c r="M2" i="355"/>
  <c r="M40" i="355" s="1"/>
  <c r="D40" i="353"/>
  <c r="L35" i="353"/>
  <c r="K35" i="353"/>
  <c r="L34" i="353"/>
  <c r="K34" i="353"/>
  <c r="L33" i="353"/>
  <c r="K33" i="353"/>
  <c r="L32" i="353"/>
  <c r="K32" i="353"/>
  <c r="L31" i="353"/>
  <c r="K31" i="353"/>
  <c r="L30" i="353"/>
  <c r="K30" i="353"/>
  <c r="L29" i="353"/>
  <c r="K29" i="353"/>
  <c r="L28" i="353"/>
  <c r="K28" i="353"/>
  <c r="L27" i="353"/>
  <c r="K27" i="353"/>
  <c r="L26" i="353"/>
  <c r="K26" i="353"/>
  <c r="L25" i="353"/>
  <c r="K25" i="353"/>
  <c r="L24" i="353"/>
  <c r="K24" i="353"/>
  <c r="L23" i="353"/>
  <c r="K23" i="353"/>
  <c r="L22" i="353"/>
  <c r="K22" i="353"/>
  <c r="L21" i="353"/>
  <c r="K21" i="353"/>
  <c r="L20" i="353"/>
  <c r="K20" i="353"/>
  <c r="L19" i="353"/>
  <c r="K19" i="353"/>
  <c r="L18" i="353"/>
  <c r="K18" i="353"/>
  <c r="L17" i="353"/>
  <c r="K17" i="353"/>
  <c r="L16" i="353"/>
  <c r="K16" i="353"/>
  <c r="L15" i="353"/>
  <c r="K15" i="353"/>
  <c r="L14" i="353"/>
  <c r="K14" i="353"/>
  <c r="L13" i="353"/>
  <c r="K13" i="353"/>
  <c r="L12" i="353"/>
  <c r="K12" i="353"/>
  <c r="L11" i="353"/>
  <c r="K11" i="353"/>
  <c r="L10" i="353"/>
  <c r="K10" i="353"/>
  <c r="L9" i="353"/>
  <c r="K9" i="353"/>
  <c r="L8" i="353"/>
  <c r="K8" i="353"/>
  <c r="L7" i="353"/>
  <c r="K7" i="353"/>
  <c r="L6" i="353"/>
  <c r="K6" i="353"/>
  <c r="L5" i="353"/>
  <c r="K5" i="353"/>
  <c r="M2" i="353"/>
  <c r="M40" i="353" s="1"/>
  <c r="M2" i="348"/>
  <c r="M40" i="348" s="1"/>
  <c r="K5" i="348"/>
  <c r="L5" i="348"/>
  <c r="K6" i="348"/>
  <c r="L6" i="348"/>
  <c r="K7" i="348"/>
  <c r="L7" i="348"/>
  <c r="K8" i="348"/>
  <c r="L8" i="348"/>
  <c r="K9" i="348"/>
  <c r="L9" i="348"/>
  <c r="K10" i="348"/>
  <c r="L10" i="348"/>
  <c r="K11" i="348"/>
  <c r="L11" i="348"/>
  <c r="K12" i="348"/>
  <c r="L12" i="348"/>
  <c r="K13" i="348"/>
  <c r="L13" i="348"/>
  <c r="K14" i="348"/>
  <c r="L14" i="348"/>
  <c r="K15" i="348"/>
  <c r="L15" i="348"/>
  <c r="K16" i="348"/>
  <c r="L16" i="348"/>
  <c r="K17" i="348"/>
  <c r="L17" i="348"/>
  <c r="K18" i="348"/>
  <c r="L18" i="348"/>
  <c r="K19" i="348"/>
  <c r="L19" i="348"/>
  <c r="K20" i="348"/>
  <c r="L20" i="348"/>
  <c r="K21" i="348"/>
  <c r="L21" i="348"/>
  <c r="K22" i="348"/>
  <c r="L22" i="348"/>
  <c r="K23" i="348"/>
  <c r="L23" i="348"/>
  <c r="K24" i="348"/>
  <c r="L24" i="348"/>
  <c r="K25" i="348"/>
  <c r="L25" i="348"/>
  <c r="K26" i="348"/>
  <c r="L26" i="348"/>
  <c r="K27" i="348"/>
  <c r="L27" i="348"/>
  <c r="K28" i="348"/>
  <c r="L28" i="348"/>
  <c r="K29" i="348"/>
  <c r="L29" i="348"/>
  <c r="K30" i="348"/>
  <c r="L30" i="348"/>
  <c r="K31" i="348"/>
  <c r="L31" i="348"/>
  <c r="K32" i="348"/>
  <c r="L32" i="348"/>
  <c r="K33" i="348"/>
  <c r="L33" i="348"/>
  <c r="K34" i="348"/>
  <c r="L34" i="348"/>
  <c r="K35" i="348"/>
  <c r="L35" i="348"/>
  <c r="D40" i="348"/>
  <c r="D40" i="352"/>
  <c r="L35" i="352"/>
  <c r="K35" i="352"/>
  <c r="L34" i="352"/>
  <c r="K34" i="352"/>
  <c r="L33" i="352"/>
  <c r="K33" i="352"/>
  <c r="L32" i="352"/>
  <c r="K32" i="352"/>
  <c r="L31" i="352"/>
  <c r="K31" i="352"/>
  <c r="L30" i="352"/>
  <c r="K30" i="352"/>
  <c r="L29" i="352"/>
  <c r="K29" i="352"/>
  <c r="L28" i="352"/>
  <c r="K28" i="352"/>
  <c r="L27" i="352"/>
  <c r="K27" i="352"/>
  <c r="L26" i="352"/>
  <c r="K26" i="352"/>
  <c r="L25" i="352"/>
  <c r="K25" i="352"/>
  <c r="L24" i="352"/>
  <c r="K24" i="352"/>
  <c r="L23" i="352"/>
  <c r="K23" i="352"/>
  <c r="L22" i="352"/>
  <c r="K22" i="352"/>
  <c r="L21" i="352"/>
  <c r="K21" i="352"/>
  <c r="L20" i="352"/>
  <c r="K20" i="352"/>
  <c r="L19" i="352"/>
  <c r="K19" i="352"/>
  <c r="L18" i="352"/>
  <c r="K18" i="352"/>
  <c r="L17" i="352"/>
  <c r="K17" i="352"/>
  <c r="L16" i="352"/>
  <c r="K16" i="352"/>
  <c r="L15" i="352"/>
  <c r="K15" i="352"/>
  <c r="L14" i="352"/>
  <c r="K14" i="352"/>
  <c r="L13" i="352"/>
  <c r="K13" i="352"/>
  <c r="L12" i="352"/>
  <c r="K12" i="352"/>
  <c r="L11" i="352"/>
  <c r="K11" i="352"/>
  <c r="L10" i="352"/>
  <c r="K10" i="352"/>
  <c r="L9" i="352"/>
  <c r="K9" i="352"/>
  <c r="K8" i="352"/>
  <c r="K7" i="352"/>
  <c r="K6" i="352"/>
  <c r="K5" i="352"/>
  <c r="M2" i="352"/>
  <c r="M40" i="352" s="1"/>
  <c r="D40" i="351"/>
  <c r="L35" i="351"/>
  <c r="K35" i="351"/>
  <c r="L34" i="351"/>
  <c r="K34" i="351"/>
  <c r="L33" i="351"/>
  <c r="K33" i="351"/>
  <c r="L32" i="351"/>
  <c r="K32" i="351"/>
  <c r="L31" i="351"/>
  <c r="K31" i="351"/>
  <c r="L30" i="351"/>
  <c r="K30" i="351"/>
  <c r="L29" i="351"/>
  <c r="K29" i="351"/>
  <c r="L28" i="351"/>
  <c r="K28" i="351"/>
  <c r="L27" i="351"/>
  <c r="K27" i="351"/>
  <c r="L26" i="351"/>
  <c r="K26" i="351"/>
  <c r="L25" i="351"/>
  <c r="K25" i="351"/>
  <c r="L24" i="351"/>
  <c r="K24" i="351"/>
  <c r="L23" i="351"/>
  <c r="K23" i="351"/>
  <c r="L22" i="351"/>
  <c r="K22" i="351"/>
  <c r="L21" i="351"/>
  <c r="K21" i="351"/>
  <c r="L20" i="351"/>
  <c r="K20" i="351"/>
  <c r="L19" i="351"/>
  <c r="K19" i="351"/>
  <c r="L18" i="351"/>
  <c r="K18" i="351"/>
  <c r="L17" i="351"/>
  <c r="K17" i="351"/>
  <c r="L16" i="351"/>
  <c r="K16" i="351"/>
  <c r="L15" i="351"/>
  <c r="K15" i="351"/>
  <c r="L14" i="351"/>
  <c r="K14" i="351"/>
  <c r="L13" i="351"/>
  <c r="K13" i="351"/>
  <c r="L12" i="351"/>
  <c r="K12" i="351"/>
  <c r="L11" i="351"/>
  <c r="K11" i="351"/>
  <c r="L10" i="351"/>
  <c r="K10" i="351"/>
  <c r="L9" i="351"/>
  <c r="K9" i="351"/>
  <c r="L8" i="351"/>
  <c r="K8" i="351"/>
  <c r="L7" i="351"/>
  <c r="K7" i="351"/>
  <c r="L6" i="351"/>
  <c r="K6" i="351"/>
  <c r="L5" i="351"/>
  <c r="M5" i="351" s="1"/>
  <c r="M2" i="351"/>
  <c r="M40" i="351" s="1"/>
  <c r="D40" i="350"/>
  <c r="L35" i="350"/>
  <c r="K35" i="350"/>
  <c r="L34" i="350"/>
  <c r="K34" i="350"/>
  <c r="L33" i="350"/>
  <c r="K33" i="350"/>
  <c r="L32" i="350"/>
  <c r="K32" i="350"/>
  <c r="L31" i="350"/>
  <c r="K31" i="350"/>
  <c r="L30" i="350"/>
  <c r="K30" i="350"/>
  <c r="L29" i="350"/>
  <c r="K29" i="350"/>
  <c r="L28" i="350"/>
  <c r="K28" i="350"/>
  <c r="L27" i="350"/>
  <c r="K27" i="350"/>
  <c r="L26" i="350"/>
  <c r="K26" i="350"/>
  <c r="L25" i="350"/>
  <c r="K25" i="350"/>
  <c r="L24" i="350"/>
  <c r="K24" i="350"/>
  <c r="L23" i="350"/>
  <c r="K23" i="350"/>
  <c r="L22" i="350"/>
  <c r="K22" i="350"/>
  <c r="L21" i="350"/>
  <c r="K21" i="350"/>
  <c r="L20" i="350"/>
  <c r="K20" i="350"/>
  <c r="L19" i="350"/>
  <c r="K19" i="350"/>
  <c r="L18" i="350"/>
  <c r="K18" i="350"/>
  <c r="L17" i="350"/>
  <c r="K17" i="350"/>
  <c r="L16" i="350"/>
  <c r="K16" i="350"/>
  <c r="L15" i="350"/>
  <c r="K15" i="350"/>
  <c r="L14" i="350"/>
  <c r="K14" i="350"/>
  <c r="L13" i="350"/>
  <c r="K13" i="350"/>
  <c r="L12" i="350"/>
  <c r="K12" i="350"/>
  <c r="L11" i="350"/>
  <c r="K11" i="350"/>
  <c r="L10" i="350"/>
  <c r="K10" i="350"/>
  <c r="L9" i="350"/>
  <c r="K9" i="350"/>
  <c r="L8" i="350"/>
  <c r="K8" i="350"/>
  <c r="L7" i="350"/>
  <c r="K7" i="350"/>
  <c r="L6" i="350"/>
  <c r="K6" i="350"/>
  <c r="L5" i="350"/>
  <c r="K5" i="350"/>
  <c r="M2" i="350"/>
  <c r="M40" i="350" s="1"/>
  <c r="L43" i="74"/>
  <c r="K43" i="74"/>
  <c r="L43" i="32"/>
  <c r="K43" i="32"/>
  <c r="L43" i="38"/>
  <c r="K43" i="38"/>
  <c r="L43" i="26"/>
  <c r="K43" i="26"/>
  <c r="L36" i="357" l="1"/>
  <c r="M36" i="387"/>
  <c r="D50" i="1" s="1"/>
  <c r="M36" i="388"/>
  <c r="D227" i="1" s="1"/>
  <c r="M44" i="385"/>
  <c r="D287" i="1" s="1"/>
  <c r="M46" i="384"/>
  <c r="D187" i="1" s="1"/>
  <c r="M36" i="386"/>
  <c r="S36" i="381"/>
  <c r="D303" i="1" s="1"/>
  <c r="M47" i="383"/>
  <c r="D62" i="1" s="1"/>
  <c r="M50" i="379"/>
  <c r="D125" i="1" s="1"/>
  <c r="M48" i="380"/>
  <c r="D322" i="1" s="1"/>
  <c r="M36" i="377"/>
  <c r="M44" i="378"/>
  <c r="D288" i="1" s="1"/>
  <c r="M45" i="376"/>
  <c r="D164" i="1" s="1"/>
  <c r="M44" i="374"/>
  <c r="D114" i="1" s="1"/>
  <c r="M45" i="375"/>
  <c r="D270" i="1" s="1"/>
  <c r="M50" i="373"/>
  <c r="M7" i="351"/>
  <c r="M13" i="351"/>
  <c r="M9" i="352"/>
  <c r="M13" i="356"/>
  <c r="M17" i="356"/>
  <c r="M21" i="356"/>
  <c r="M23" i="356"/>
  <c r="M25" i="356"/>
  <c r="M29" i="356"/>
  <c r="M33" i="356"/>
  <c r="M5" i="357"/>
  <c r="M7" i="357"/>
  <c r="M9" i="357"/>
  <c r="M11" i="357"/>
  <c r="M13" i="357"/>
  <c r="M19" i="357"/>
  <c r="M21" i="357"/>
  <c r="M25" i="357"/>
  <c r="M27" i="357"/>
  <c r="M29" i="357"/>
  <c r="M35" i="357"/>
  <c r="M11" i="358"/>
  <c r="M13" i="358"/>
  <c r="M27" i="358"/>
  <c r="M29" i="358"/>
  <c r="M5" i="359"/>
  <c r="M19" i="359"/>
  <c r="M6" i="360"/>
  <c r="M22" i="360"/>
  <c r="M34" i="360"/>
  <c r="M14" i="361"/>
  <c r="M18" i="361"/>
  <c r="M11" i="352"/>
  <c r="M11" i="356"/>
  <c r="M36" i="371"/>
  <c r="D75" i="1" s="1"/>
  <c r="M36" i="372"/>
  <c r="D245" i="1" s="1"/>
  <c r="M49" i="370"/>
  <c r="D259" i="1" s="1"/>
  <c r="M47" i="368"/>
  <c r="D345" i="1" s="1"/>
  <c r="M45" i="369"/>
  <c r="D279" i="1" s="1"/>
  <c r="M24" i="353"/>
  <c r="M8" i="355"/>
  <c r="M12" i="355"/>
  <c r="M16" i="355"/>
  <c r="M18" i="355"/>
  <c r="M20" i="355"/>
  <c r="M24" i="355"/>
  <c r="M26" i="355"/>
  <c r="M28" i="355"/>
  <c r="M30" i="355"/>
  <c r="M32" i="355"/>
  <c r="M8" i="356"/>
  <c r="M12" i="356"/>
  <c r="M16" i="356"/>
  <c r="M20" i="356"/>
  <c r="M24" i="356"/>
  <c r="M28" i="356"/>
  <c r="M6" i="357"/>
  <c r="M10" i="357"/>
  <c r="M12" i="357"/>
  <c r="M14" i="357"/>
  <c r="M20" i="357"/>
  <c r="M22" i="357"/>
  <c r="M26" i="357"/>
  <c r="M28" i="357"/>
  <c r="M30" i="357"/>
  <c r="M34" i="357"/>
  <c r="M22" i="358"/>
  <c r="M20" i="359"/>
  <c r="M22" i="359"/>
  <c r="M28" i="359"/>
  <c r="M30" i="359"/>
  <c r="M27" i="360"/>
  <c r="M29" i="360"/>
  <c r="M7" i="361"/>
  <c r="M9" i="361"/>
  <c r="M11" i="361"/>
  <c r="M13" i="361"/>
  <c r="M16" i="353"/>
  <c r="M20" i="353"/>
  <c r="M6" i="355"/>
  <c r="M10" i="355"/>
  <c r="M14" i="355"/>
  <c r="M22" i="355"/>
  <c r="M34" i="361"/>
  <c r="M18" i="362"/>
  <c r="M22" i="362"/>
  <c r="M19" i="362"/>
  <c r="M23" i="362"/>
  <c r="M25" i="362"/>
  <c r="M26" i="362"/>
  <c r="M30" i="362"/>
  <c r="M34" i="362"/>
  <c r="M6" i="363"/>
  <c r="M51" i="365"/>
  <c r="D78" i="1" s="1"/>
  <c r="M53" i="366"/>
  <c r="D167" i="1" s="1"/>
  <c r="M27" i="362"/>
  <c r="M29" i="362"/>
  <c r="M35" i="362"/>
  <c r="M34" i="363"/>
  <c r="M6" i="362"/>
  <c r="M10" i="362"/>
  <c r="M10" i="363"/>
  <c r="M12" i="363"/>
  <c r="M18" i="363"/>
  <c r="M35" i="361"/>
  <c r="M5" i="362"/>
  <c r="M7" i="362"/>
  <c r="M9" i="362"/>
  <c r="M36" i="364"/>
  <c r="D198" i="1" s="1"/>
  <c r="M11" i="363"/>
  <c r="M13" i="363"/>
  <c r="M16" i="363"/>
  <c r="M27" i="363"/>
  <c r="M29" i="363"/>
  <c r="M8" i="363"/>
  <c r="M24" i="363"/>
  <c r="M26" i="363"/>
  <c r="M28" i="363"/>
  <c r="M30" i="363"/>
  <c r="M32" i="363"/>
  <c r="M12" i="362"/>
  <c r="M14" i="362"/>
  <c r="M28" i="362"/>
  <c r="M15" i="363"/>
  <c r="M17" i="363"/>
  <c r="M31" i="363"/>
  <c r="M33" i="363"/>
  <c r="M5" i="363"/>
  <c r="M19" i="363"/>
  <c r="M21" i="363"/>
  <c r="M35" i="363"/>
  <c r="M7" i="363"/>
  <c r="M9" i="363"/>
  <c r="M23" i="363"/>
  <c r="M25" i="363"/>
  <c r="L53" i="363"/>
  <c r="C338" i="1" s="1"/>
  <c r="M11" i="362"/>
  <c r="M13" i="362"/>
  <c r="M15" i="362"/>
  <c r="M17" i="362"/>
  <c r="M24" i="362"/>
  <c r="M31" i="362"/>
  <c r="M33" i="362"/>
  <c r="M8" i="362"/>
  <c r="M16" i="362"/>
  <c r="M21" i="362"/>
  <c r="M32" i="362"/>
  <c r="M18" i="360"/>
  <c r="M20" i="362"/>
  <c r="L36" i="362"/>
  <c r="C258" i="1" s="1"/>
  <c r="M24" i="360"/>
  <c r="M26" i="360"/>
  <c r="M28" i="360"/>
  <c r="M30" i="360"/>
  <c r="M32" i="360"/>
  <c r="M6" i="361"/>
  <c r="M10" i="361"/>
  <c r="M12" i="361"/>
  <c r="M16" i="361"/>
  <c r="M19" i="361"/>
  <c r="M21" i="361"/>
  <c r="M23" i="361"/>
  <c r="M27" i="361"/>
  <c r="M29" i="361"/>
  <c r="M20" i="361"/>
  <c r="M22" i="361"/>
  <c r="M24" i="361"/>
  <c r="M26" i="361"/>
  <c r="M28" i="361"/>
  <c r="M30" i="361"/>
  <c r="M32" i="361"/>
  <c r="M8" i="361"/>
  <c r="M15" i="361"/>
  <c r="M17" i="361"/>
  <c r="M31" i="361"/>
  <c r="M33" i="361"/>
  <c r="M5" i="361"/>
  <c r="M25" i="361"/>
  <c r="L55" i="361"/>
  <c r="C90" i="1" s="1"/>
  <c r="M23" i="359"/>
  <c r="M27" i="359"/>
  <c r="M31" i="359"/>
  <c r="M35" i="359"/>
  <c r="M11" i="360"/>
  <c r="M13" i="360"/>
  <c r="M8" i="360"/>
  <c r="M10" i="360"/>
  <c r="M12" i="360"/>
  <c r="M14" i="360"/>
  <c r="M16" i="360"/>
  <c r="M20" i="360"/>
  <c r="M15" i="360"/>
  <c r="M5" i="360"/>
  <c r="M19" i="360"/>
  <c r="M21" i="360"/>
  <c r="M35" i="360"/>
  <c r="M17" i="360"/>
  <c r="M31" i="360"/>
  <c r="M33" i="360"/>
  <c r="M7" i="360"/>
  <c r="M9" i="360"/>
  <c r="M23" i="360"/>
  <c r="M25" i="360"/>
  <c r="L36" i="360"/>
  <c r="C32" i="1" s="1"/>
  <c r="M6" i="358"/>
  <c r="M18" i="358"/>
  <c r="M20" i="358"/>
  <c r="M21" i="359"/>
  <c r="M29" i="359"/>
  <c r="M34" i="358"/>
  <c r="M12" i="359"/>
  <c r="M14" i="359"/>
  <c r="M18" i="357"/>
  <c r="M7" i="359"/>
  <c r="M11" i="359"/>
  <c r="M15" i="359"/>
  <c r="M8" i="359"/>
  <c r="M10" i="359"/>
  <c r="M17" i="359"/>
  <c r="M24" i="359"/>
  <c r="M26" i="359"/>
  <c r="M33" i="359"/>
  <c r="M9" i="359"/>
  <c r="M16" i="359"/>
  <c r="M18" i="359"/>
  <c r="M25" i="359"/>
  <c r="M32" i="359"/>
  <c r="M34" i="359"/>
  <c r="M6" i="359"/>
  <c r="M13" i="359"/>
  <c r="L47" i="359"/>
  <c r="C285" i="1" s="1"/>
  <c r="M34" i="356"/>
  <c r="M32" i="357"/>
  <c r="M10" i="358"/>
  <c r="M14" i="358"/>
  <c r="M9" i="356"/>
  <c r="M16" i="357"/>
  <c r="M26" i="358"/>
  <c r="M30" i="358"/>
  <c r="M8" i="358"/>
  <c r="M15" i="358"/>
  <c r="M17" i="358"/>
  <c r="M24" i="358"/>
  <c r="M31" i="358"/>
  <c r="M33" i="358"/>
  <c r="M5" i="358"/>
  <c r="M12" i="358"/>
  <c r="M19" i="358"/>
  <c r="M21" i="358"/>
  <c r="M28" i="358"/>
  <c r="M35" i="358"/>
  <c r="M7" i="358"/>
  <c r="M9" i="358"/>
  <c r="M16" i="358"/>
  <c r="M23" i="358"/>
  <c r="M25" i="358"/>
  <c r="M32" i="358"/>
  <c r="L47" i="358"/>
  <c r="C89" i="1" s="1"/>
  <c r="M10" i="356"/>
  <c r="M22" i="356"/>
  <c r="M32" i="356"/>
  <c r="M7" i="356"/>
  <c r="M8" i="357"/>
  <c r="M15" i="357"/>
  <c r="M17" i="357"/>
  <c r="M24" i="357"/>
  <c r="M31" i="357"/>
  <c r="M33" i="357"/>
  <c r="C317" i="1"/>
  <c r="M6" i="356"/>
  <c r="M14" i="356"/>
  <c r="M19" i="356"/>
  <c r="M30" i="356"/>
  <c r="M35" i="356"/>
  <c r="M31" i="348"/>
  <c r="M29" i="348"/>
  <c r="M23" i="348"/>
  <c r="M15" i="348"/>
  <c r="M5" i="355"/>
  <c r="M9" i="355"/>
  <c r="M13" i="355"/>
  <c r="M17" i="355"/>
  <c r="M21" i="355"/>
  <c r="M25" i="355"/>
  <c r="M18" i="356"/>
  <c r="L47" i="356"/>
  <c r="C194" i="1" s="1"/>
  <c r="M27" i="356"/>
  <c r="M5" i="356"/>
  <c r="M15" i="356"/>
  <c r="M26" i="356"/>
  <c r="M31" i="356"/>
  <c r="L53" i="353"/>
  <c r="C141" i="1" s="1"/>
  <c r="M7" i="355"/>
  <c r="M11" i="355"/>
  <c r="M15" i="355"/>
  <c r="M19" i="355"/>
  <c r="M23" i="355"/>
  <c r="M27" i="355"/>
  <c r="M29" i="355"/>
  <c r="M33" i="355"/>
  <c r="M20" i="348"/>
  <c r="M16" i="348"/>
  <c r="M14" i="348"/>
  <c r="M10" i="348"/>
  <c r="M8" i="348"/>
  <c r="M6" i="348"/>
  <c r="M12" i="353"/>
  <c r="M34" i="355"/>
  <c r="M16" i="350"/>
  <c r="M35" i="355"/>
  <c r="M17" i="352"/>
  <c r="M8" i="353"/>
  <c r="M25" i="353"/>
  <c r="M29" i="353"/>
  <c r="M33" i="353"/>
  <c r="M35" i="353"/>
  <c r="M31" i="355"/>
  <c r="M7" i="353"/>
  <c r="M9" i="353"/>
  <c r="M28" i="353"/>
  <c r="M32" i="353"/>
  <c r="L54" i="355"/>
  <c r="C146" i="1" s="1"/>
  <c r="M25" i="352"/>
  <c r="M27" i="352"/>
  <c r="M28" i="348"/>
  <c r="M14" i="353"/>
  <c r="M10" i="350"/>
  <c r="M24" i="351"/>
  <c r="M14" i="352"/>
  <c r="M16" i="352"/>
  <c r="M11" i="348"/>
  <c r="M7" i="348"/>
  <c r="M5" i="353"/>
  <c r="M30" i="353"/>
  <c r="M34" i="353"/>
  <c r="M20" i="352"/>
  <c r="M24" i="352"/>
  <c r="M24" i="350"/>
  <c r="M6" i="353"/>
  <c r="M13" i="353"/>
  <c r="M15" i="353"/>
  <c r="M17" i="353"/>
  <c r="M19" i="353"/>
  <c r="M12" i="352"/>
  <c r="M32" i="348"/>
  <c r="M30" i="348"/>
  <c r="M24" i="348"/>
  <c r="M22" i="348"/>
  <c r="M17" i="348"/>
  <c r="M10" i="353"/>
  <c r="M22" i="353"/>
  <c r="M27" i="353"/>
  <c r="M9" i="350"/>
  <c r="M5" i="352"/>
  <c r="M26" i="353"/>
  <c r="M31" i="353"/>
  <c r="M15" i="352"/>
  <c r="M12" i="348"/>
  <c r="M20" i="351"/>
  <c r="M19" i="352"/>
  <c r="M5" i="348"/>
  <c r="M11" i="353"/>
  <c r="M18" i="353"/>
  <c r="M21" i="353"/>
  <c r="M23" i="353"/>
  <c r="M6" i="352"/>
  <c r="M8" i="352"/>
  <c r="M13" i="352"/>
  <c r="M22" i="352"/>
  <c r="M29" i="352"/>
  <c r="M31" i="352"/>
  <c r="M33" i="352"/>
  <c r="M35" i="352"/>
  <c r="M34" i="348"/>
  <c r="M27" i="348"/>
  <c r="M25" i="348"/>
  <c r="M18" i="348"/>
  <c r="M13" i="348"/>
  <c r="M10" i="352"/>
  <c r="M26" i="352"/>
  <c r="M28" i="352"/>
  <c r="M30" i="352"/>
  <c r="M32" i="352"/>
  <c r="M34" i="352"/>
  <c r="M17" i="350"/>
  <c r="M27" i="350"/>
  <c r="M15" i="351"/>
  <c r="M17" i="351"/>
  <c r="M19" i="351"/>
  <c r="M35" i="348"/>
  <c r="M33" i="348"/>
  <c r="M26" i="348"/>
  <c r="M21" i="348"/>
  <c r="M19" i="348"/>
  <c r="M9" i="348"/>
  <c r="M43" i="26"/>
  <c r="M25" i="350"/>
  <c r="M8" i="350"/>
  <c r="M12" i="351"/>
  <c r="M14" i="351"/>
  <c r="M16" i="351"/>
  <c r="M18" i="351"/>
  <c r="M22" i="351"/>
  <c r="L36" i="352"/>
  <c r="C17" i="1" s="1"/>
  <c r="M18" i="352"/>
  <c r="L36" i="348"/>
  <c r="M7" i="352"/>
  <c r="M21" i="352"/>
  <c r="M23" i="352"/>
  <c r="M25" i="351"/>
  <c r="M27" i="351"/>
  <c r="M29" i="351"/>
  <c r="M31" i="351"/>
  <c r="M33" i="351"/>
  <c r="M35" i="351"/>
  <c r="M26" i="350"/>
  <c r="M28" i="350"/>
  <c r="M30" i="350"/>
  <c r="M32" i="350"/>
  <c r="M34" i="350"/>
  <c r="M6" i="351"/>
  <c r="M8" i="351"/>
  <c r="M10" i="351"/>
  <c r="M26" i="351"/>
  <c r="M28" i="351"/>
  <c r="M30" i="351"/>
  <c r="M32" i="351"/>
  <c r="M34" i="351"/>
  <c r="M43" i="32"/>
  <c r="M21" i="350"/>
  <c r="L36" i="351"/>
  <c r="C236" i="1" s="1"/>
  <c r="M9" i="351"/>
  <c r="M11" i="351"/>
  <c r="M21" i="351"/>
  <c r="M23" i="351"/>
  <c r="M6" i="350"/>
  <c r="M13" i="350"/>
  <c r="M18" i="350"/>
  <c r="M20" i="350"/>
  <c r="M22" i="350"/>
  <c r="M33" i="350"/>
  <c r="M35" i="350"/>
  <c r="M43" i="38"/>
  <c r="M43" i="74"/>
  <c r="M5" i="350"/>
  <c r="M12" i="350"/>
  <c r="M14" i="350"/>
  <c r="L36" i="350"/>
  <c r="C262" i="1" s="1"/>
  <c r="M11" i="350"/>
  <c r="M19" i="350"/>
  <c r="M29" i="350"/>
  <c r="M31" i="350"/>
  <c r="M7" i="350"/>
  <c r="M15" i="350"/>
  <c r="M23" i="350"/>
  <c r="D40" i="349"/>
  <c r="L35" i="349"/>
  <c r="K35" i="349"/>
  <c r="L34" i="349"/>
  <c r="K34" i="349"/>
  <c r="L33" i="349"/>
  <c r="K33" i="349"/>
  <c r="L32" i="349"/>
  <c r="K32" i="349"/>
  <c r="L31" i="349"/>
  <c r="K31" i="349"/>
  <c r="L30" i="349"/>
  <c r="K30" i="349"/>
  <c r="L29" i="349"/>
  <c r="K29" i="349"/>
  <c r="L28" i="349"/>
  <c r="K28" i="349"/>
  <c r="L27" i="349"/>
  <c r="K27" i="349"/>
  <c r="L26" i="349"/>
  <c r="K26" i="349"/>
  <c r="L25" i="349"/>
  <c r="K25" i="349"/>
  <c r="L24" i="349"/>
  <c r="K24" i="349"/>
  <c r="L23" i="349"/>
  <c r="K23" i="349"/>
  <c r="L22" i="349"/>
  <c r="K22" i="349"/>
  <c r="L21" i="349"/>
  <c r="K21" i="349"/>
  <c r="L20" i="349"/>
  <c r="K20" i="349"/>
  <c r="L19" i="349"/>
  <c r="K19" i="349"/>
  <c r="L18" i="349"/>
  <c r="K18" i="349"/>
  <c r="L17" i="349"/>
  <c r="K17" i="349"/>
  <c r="L16" i="349"/>
  <c r="K16" i="349"/>
  <c r="L15" i="349"/>
  <c r="K15" i="349"/>
  <c r="L14" i="349"/>
  <c r="K14" i="349"/>
  <c r="L13" i="349"/>
  <c r="K13" i="349"/>
  <c r="L12" i="349"/>
  <c r="K12" i="349"/>
  <c r="L11" i="349"/>
  <c r="K11" i="349"/>
  <c r="L10" i="349"/>
  <c r="K10" i="349"/>
  <c r="L9" i="349"/>
  <c r="K9" i="349"/>
  <c r="L8" i="349"/>
  <c r="K8" i="349"/>
  <c r="L7" i="349"/>
  <c r="K7" i="349"/>
  <c r="L6" i="349"/>
  <c r="K6" i="349"/>
  <c r="L5" i="349"/>
  <c r="K5" i="349"/>
  <c r="M2" i="349"/>
  <c r="M40" i="349" s="1"/>
  <c r="L43" i="21"/>
  <c r="K43" i="21"/>
  <c r="L43" i="118"/>
  <c r="K43" i="118"/>
  <c r="L43" i="327"/>
  <c r="K43" i="327"/>
  <c r="L45" i="346"/>
  <c r="K45" i="346"/>
  <c r="L44" i="346"/>
  <c r="K44" i="346"/>
  <c r="L43" i="346"/>
  <c r="K43" i="346"/>
  <c r="L43" i="144"/>
  <c r="K43" i="144"/>
  <c r="D40" i="248"/>
  <c r="L43" i="266"/>
  <c r="K43" i="266"/>
  <c r="L43" i="112"/>
  <c r="K43" i="112"/>
  <c r="M36" i="362" l="1"/>
  <c r="D258" i="1" s="1"/>
  <c r="M53" i="363"/>
  <c r="D338" i="1" s="1"/>
  <c r="M55" i="361"/>
  <c r="D90" i="1" s="1"/>
  <c r="M36" i="360"/>
  <c r="D32" i="1" s="1"/>
  <c r="M47" i="358"/>
  <c r="M47" i="359"/>
  <c r="D285" i="1" s="1"/>
  <c r="M54" i="355"/>
  <c r="D146" i="1" s="1"/>
  <c r="M47" i="356"/>
  <c r="D194" i="1" s="1"/>
  <c r="M36" i="357"/>
  <c r="D317" i="1" s="1"/>
  <c r="M53" i="353"/>
  <c r="D141" i="1" s="1"/>
  <c r="M36" i="352"/>
  <c r="D17" i="1" s="1"/>
  <c r="M36" i="348"/>
  <c r="M28" i="349"/>
  <c r="M30" i="349"/>
  <c r="M32" i="349"/>
  <c r="M34" i="349"/>
  <c r="M36" i="351"/>
  <c r="D236" i="1" s="1"/>
  <c r="M10" i="349"/>
  <c r="M14" i="349"/>
  <c r="M35" i="349"/>
  <c r="M36" i="350"/>
  <c r="D262" i="1" s="1"/>
  <c r="M6" i="349"/>
  <c r="M43" i="112"/>
  <c r="M26" i="349"/>
  <c r="M15" i="349"/>
  <c r="M19" i="349"/>
  <c r="M21" i="349"/>
  <c r="M12" i="349"/>
  <c r="M18" i="349"/>
  <c r="M20" i="349"/>
  <c r="M22" i="349"/>
  <c r="M24" i="349"/>
  <c r="L52" i="349"/>
  <c r="C211" i="1" s="1"/>
  <c r="M11" i="349"/>
  <c r="M13" i="349"/>
  <c r="M27" i="349"/>
  <c r="M29" i="349"/>
  <c r="M8" i="349"/>
  <c r="M17" i="349"/>
  <c r="M31" i="349"/>
  <c r="M33" i="349"/>
  <c r="M7" i="349"/>
  <c r="M9" i="349"/>
  <c r="M16" i="349"/>
  <c r="M23" i="349"/>
  <c r="M25" i="349"/>
  <c r="M5" i="349"/>
  <c r="M43" i="144"/>
  <c r="M43" i="118"/>
  <c r="M43" i="266"/>
  <c r="M44" i="346"/>
  <c r="C3" i="1"/>
  <c r="M43" i="327"/>
  <c r="M43" i="21"/>
  <c r="M43" i="346"/>
  <c r="M45" i="346"/>
  <c r="L44" i="170"/>
  <c r="K44" i="170"/>
  <c r="L43" i="170"/>
  <c r="K43" i="170"/>
  <c r="D40" i="85"/>
  <c r="L35" i="85"/>
  <c r="K35" i="85"/>
  <c r="L34" i="85"/>
  <c r="K34" i="85"/>
  <c r="L33" i="85"/>
  <c r="K33" i="85"/>
  <c r="L32" i="85"/>
  <c r="K32" i="85"/>
  <c r="L31" i="85"/>
  <c r="K31" i="85"/>
  <c r="L30" i="85"/>
  <c r="K30" i="85"/>
  <c r="L29" i="85"/>
  <c r="K29" i="85"/>
  <c r="L28" i="85"/>
  <c r="K28" i="85"/>
  <c r="L27" i="85"/>
  <c r="K27" i="85"/>
  <c r="L26" i="85"/>
  <c r="K26" i="85"/>
  <c r="L25" i="85"/>
  <c r="K25" i="85"/>
  <c r="L24" i="85"/>
  <c r="K24" i="85"/>
  <c r="L23" i="85"/>
  <c r="K23" i="85"/>
  <c r="L22" i="85"/>
  <c r="K22" i="85"/>
  <c r="L21" i="85"/>
  <c r="K21" i="85"/>
  <c r="L20" i="85"/>
  <c r="K20" i="85"/>
  <c r="L19" i="85"/>
  <c r="K19" i="85"/>
  <c r="L18" i="85"/>
  <c r="K18" i="85"/>
  <c r="L17" i="85"/>
  <c r="K17" i="85"/>
  <c r="L16" i="85"/>
  <c r="K16" i="85"/>
  <c r="L15" i="85"/>
  <c r="K15" i="85"/>
  <c r="L14" i="85"/>
  <c r="K14" i="85"/>
  <c r="L13" i="85"/>
  <c r="K13" i="85"/>
  <c r="L12" i="85"/>
  <c r="K12" i="85"/>
  <c r="L11" i="85"/>
  <c r="K11" i="85"/>
  <c r="L10" i="85"/>
  <c r="K10" i="85"/>
  <c r="L9" i="85"/>
  <c r="K9" i="85"/>
  <c r="L8" i="85"/>
  <c r="K8" i="85"/>
  <c r="L7" i="85"/>
  <c r="K7" i="85"/>
  <c r="L6" i="85"/>
  <c r="K6" i="85"/>
  <c r="L5" i="85"/>
  <c r="K5" i="85"/>
  <c r="M2" i="85"/>
  <c r="M40" i="85" s="1"/>
  <c r="M43" i="170" l="1"/>
  <c r="M35" i="85"/>
  <c r="M34" i="85"/>
  <c r="M26" i="85"/>
  <c r="M22" i="85"/>
  <c r="M24" i="85"/>
  <c r="M28" i="85"/>
  <c r="D3" i="1"/>
  <c r="M52" i="349"/>
  <c r="M5" i="85"/>
  <c r="M11" i="85"/>
  <c r="M15" i="85"/>
  <c r="M21" i="85"/>
  <c r="M44" i="170"/>
  <c r="M16" i="85"/>
  <c r="M9" i="85"/>
  <c r="M13" i="85"/>
  <c r="M23" i="85"/>
  <c r="M25" i="85"/>
  <c r="M27" i="85"/>
  <c r="M29" i="85"/>
  <c r="M31" i="85"/>
  <c r="M33" i="85"/>
  <c r="M6" i="85"/>
  <c r="M20" i="85"/>
  <c r="M32" i="85"/>
  <c r="M18" i="85"/>
  <c r="M30" i="85"/>
  <c r="M8" i="85"/>
  <c r="M10" i="85"/>
  <c r="M12" i="85"/>
  <c r="M14" i="85"/>
  <c r="M17" i="85"/>
  <c r="M19" i="85"/>
  <c r="M7" i="85"/>
  <c r="L36" i="85"/>
  <c r="D40" i="347"/>
  <c r="L35" i="347"/>
  <c r="K35" i="347"/>
  <c r="L34" i="347"/>
  <c r="K34" i="347"/>
  <c r="L33" i="347"/>
  <c r="K33" i="347"/>
  <c r="L32" i="347"/>
  <c r="K32" i="347"/>
  <c r="L31" i="347"/>
  <c r="K31" i="347"/>
  <c r="L30" i="347"/>
  <c r="K30" i="347"/>
  <c r="L29" i="347"/>
  <c r="K29" i="347"/>
  <c r="L28" i="347"/>
  <c r="K28" i="347"/>
  <c r="L27" i="347"/>
  <c r="K27" i="347"/>
  <c r="L26" i="347"/>
  <c r="K26" i="347"/>
  <c r="L25" i="347"/>
  <c r="K25" i="347"/>
  <c r="L24" i="347"/>
  <c r="K24" i="347"/>
  <c r="L23" i="347"/>
  <c r="K23" i="347"/>
  <c r="L22" i="347"/>
  <c r="K22" i="347"/>
  <c r="L21" i="347"/>
  <c r="K21" i="347"/>
  <c r="L20" i="347"/>
  <c r="K20" i="347"/>
  <c r="L19" i="347"/>
  <c r="K19" i="347"/>
  <c r="L18" i="347"/>
  <c r="K18" i="347"/>
  <c r="L17" i="347"/>
  <c r="K17" i="347"/>
  <c r="L16" i="347"/>
  <c r="K16" i="347"/>
  <c r="L15" i="347"/>
  <c r="K15" i="347"/>
  <c r="L14" i="347"/>
  <c r="K14" i="347"/>
  <c r="L13" i="347"/>
  <c r="K13" i="347"/>
  <c r="L12" i="347"/>
  <c r="K12" i="347"/>
  <c r="L11" i="347"/>
  <c r="K11" i="347"/>
  <c r="L10" i="347"/>
  <c r="K10" i="347"/>
  <c r="L9" i="347"/>
  <c r="K9" i="347"/>
  <c r="L8" i="347"/>
  <c r="K8" i="347"/>
  <c r="L7" i="347"/>
  <c r="K7" i="347"/>
  <c r="L6" i="347"/>
  <c r="K6" i="347"/>
  <c r="L5" i="347"/>
  <c r="K5" i="347"/>
  <c r="M2" i="347"/>
  <c r="M40" i="347" s="1"/>
  <c r="D40" i="346"/>
  <c r="L35" i="346"/>
  <c r="K35" i="346"/>
  <c r="L34" i="346"/>
  <c r="K34" i="346"/>
  <c r="L33" i="346"/>
  <c r="K33" i="346"/>
  <c r="L32" i="346"/>
  <c r="K32" i="346"/>
  <c r="L31" i="346"/>
  <c r="K31" i="346"/>
  <c r="L30" i="346"/>
  <c r="K30" i="346"/>
  <c r="L29" i="346"/>
  <c r="K29" i="346"/>
  <c r="L28" i="346"/>
  <c r="K28" i="346"/>
  <c r="L27" i="346"/>
  <c r="K27" i="346"/>
  <c r="L26" i="346"/>
  <c r="K26" i="346"/>
  <c r="L25" i="346"/>
  <c r="K25" i="346"/>
  <c r="L24" i="346"/>
  <c r="K24" i="346"/>
  <c r="L23" i="346"/>
  <c r="K23" i="346"/>
  <c r="L22" i="346"/>
  <c r="K22" i="346"/>
  <c r="L21" i="346"/>
  <c r="K21" i="346"/>
  <c r="L20" i="346"/>
  <c r="K20" i="346"/>
  <c r="L19" i="346"/>
  <c r="K19" i="346"/>
  <c r="L18" i="346"/>
  <c r="K18" i="346"/>
  <c r="L17" i="346"/>
  <c r="K17" i="346"/>
  <c r="L16" i="346"/>
  <c r="K16" i="346"/>
  <c r="L15" i="346"/>
  <c r="K15" i="346"/>
  <c r="L14" i="346"/>
  <c r="K14" i="346"/>
  <c r="L13" i="346"/>
  <c r="K13" i="346"/>
  <c r="L12" i="346"/>
  <c r="K12" i="346"/>
  <c r="L11" i="346"/>
  <c r="K11" i="346"/>
  <c r="L10" i="346"/>
  <c r="K10" i="346"/>
  <c r="L9" i="346"/>
  <c r="K9" i="346"/>
  <c r="L8" i="346"/>
  <c r="K8" i="346"/>
  <c r="L7" i="346"/>
  <c r="K7" i="346"/>
  <c r="L6" i="346"/>
  <c r="K6" i="346"/>
  <c r="L5" i="346"/>
  <c r="K5" i="346"/>
  <c r="M2" i="346"/>
  <c r="M40" i="346" s="1"/>
  <c r="D40" i="345"/>
  <c r="L35" i="345"/>
  <c r="K35" i="345"/>
  <c r="L34" i="345"/>
  <c r="K34" i="345"/>
  <c r="L33" i="345"/>
  <c r="K33" i="345"/>
  <c r="L32" i="345"/>
  <c r="K32" i="345"/>
  <c r="L31" i="345"/>
  <c r="K31" i="345"/>
  <c r="L30" i="345"/>
  <c r="K30" i="345"/>
  <c r="L29" i="345"/>
  <c r="K29" i="345"/>
  <c r="L28" i="345"/>
  <c r="K28" i="345"/>
  <c r="L27" i="345"/>
  <c r="K27" i="345"/>
  <c r="L26" i="345"/>
  <c r="K26" i="345"/>
  <c r="L25" i="345"/>
  <c r="K25" i="345"/>
  <c r="L24" i="345"/>
  <c r="K24" i="345"/>
  <c r="L23" i="345"/>
  <c r="K23" i="345"/>
  <c r="L22" i="345"/>
  <c r="K22" i="345"/>
  <c r="L21" i="345"/>
  <c r="K21" i="345"/>
  <c r="L20" i="345"/>
  <c r="K20" i="345"/>
  <c r="L19" i="345"/>
  <c r="K19" i="345"/>
  <c r="L18" i="345"/>
  <c r="K18" i="345"/>
  <c r="L17" i="345"/>
  <c r="K17" i="345"/>
  <c r="L16" i="345"/>
  <c r="K16" i="345"/>
  <c r="L15" i="345"/>
  <c r="K15" i="345"/>
  <c r="L14" i="345"/>
  <c r="K14" i="345"/>
  <c r="L13" i="345"/>
  <c r="K13" i="345"/>
  <c r="L12" i="345"/>
  <c r="K12" i="345"/>
  <c r="L11" i="345"/>
  <c r="K11" i="345"/>
  <c r="L10" i="345"/>
  <c r="K10" i="345"/>
  <c r="L9" i="345"/>
  <c r="K9" i="345"/>
  <c r="L8" i="345"/>
  <c r="K8" i="345"/>
  <c r="L7" i="345"/>
  <c r="K7" i="345"/>
  <c r="L6" i="345"/>
  <c r="K6" i="345"/>
  <c r="L5" i="345"/>
  <c r="K5" i="345"/>
  <c r="M2" i="345"/>
  <c r="M40" i="345" s="1"/>
  <c r="D40" i="344"/>
  <c r="L35" i="344"/>
  <c r="K35" i="344"/>
  <c r="L34" i="344"/>
  <c r="K34" i="344"/>
  <c r="L33" i="344"/>
  <c r="K33" i="344"/>
  <c r="L32" i="344"/>
  <c r="K32" i="344"/>
  <c r="L31" i="344"/>
  <c r="K31" i="344"/>
  <c r="L30" i="344"/>
  <c r="K30" i="344"/>
  <c r="L29" i="344"/>
  <c r="K29" i="344"/>
  <c r="L28" i="344"/>
  <c r="K28" i="344"/>
  <c r="L27" i="344"/>
  <c r="K27" i="344"/>
  <c r="L26" i="344"/>
  <c r="K26" i="344"/>
  <c r="L25" i="344"/>
  <c r="K25" i="344"/>
  <c r="L24" i="344"/>
  <c r="K24" i="344"/>
  <c r="L23" i="344"/>
  <c r="K23" i="344"/>
  <c r="L22" i="344"/>
  <c r="K22" i="344"/>
  <c r="L21" i="344"/>
  <c r="K21" i="344"/>
  <c r="L20" i="344"/>
  <c r="K20" i="344"/>
  <c r="L19" i="344"/>
  <c r="K19" i="344"/>
  <c r="L18" i="344"/>
  <c r="K18" i="344"/>
  <c r="L17" i="344"/>
  <c r="K17" i="344"/>
  <c r="L16" i="344"/>
  <c r="K16" i="344"/>
  <c r="L15" i="344"/>
  <c r="K15" i="344"/>
  <c r="L14" i="344"/>
  <c r="K14" i="344"/>
  <c r="L13" i="344"/>
  <c r="K13" i="344"/>
  <c r="L12" i="344"/>
  <c r="K12" i="344"/>
  <c r="L11" i="344"/>
  <c r="K11" i="344"/>
  <c r="L10" i="344"/>
  <c r="K10" i="344"/>
  <c r="L9" i="344"/>
  <c r="K9" i="344"/>
  <c r="L8" i="344"/>
  <c r="K8" i="344"/>
  <c r="L7" i="344"/>
  <c r="K7" i="344"/>
  <c r="L6" i="344"/>
  <c r="K6" i="344"/>
  <c r="L5" i="344"/>
  <c r="K5" i="344"/>
  <c r="M2" i="344"/>
  <c r="M40" i="344" s="1"/>
  <c r="D40" i="343"/>
  <c r="L35" i="343"/>
  <c r="K35" i="343"/>
  <c r="L34" i="343"/>
  <c r="K34" i="343"/>
  <c r="L33" i="343"/>
  <c r="K33" i="343"/>
  <c r="L32" i="343"/>
  <c r="K32" i="343"/>
  <c r="L31" i="343"/>
  <c r="K31" i="343"/>
  <c r="L30" i="343"/>
  <c r="K30" i="343"/>
  <c r="L29" i="343"/>
  <c r="K29" i="343"/>
  <c r="L28" i="343"/>
  <c r="K28" i="343"/>
  <c r="L27" i="343"/>
  <c r="K27" i="343"/>
  <c r="L26" i="343"/>
  <c r="K26" i="343"/>
  <c r="L25" i="343"/>
  <c r="K25" i="343"/>
  <c r="L24" i="343"/>
  <c r="K24" i="343"/>
  <c r="L23" i="343"/>
  <c r="K23" i="343"/>
  <c r="L22" i="343"/>
  <c r="K22" i="343"/>
  <c r="L21" i="343"/>
  <c r="K21" i="343"/>
  <c r="L20" i="343"/>
  <c r="K20" i="343"/>
  <c r="L19" i="343"/>
  <c r="K19" i="343"/>
  <c r="L18" i="343"/>
  <c r="K18" i="343"/>
  <c r="L17" i="343"/>
  <c r="K17" i="343"/>
  <c r="L16" i="343"/>
  <c r="K16" i="343"/>
  <c r="L15" i="343"/>
  <c r="K15" i="343"/>
  <c r="L14" i="343"/>
  <c r="K14" i="343"/>
  <c r="L13" i="343"/>
  <c r="K13" i="343"/>
  <c r="L12" i="343"/>
  <c r="K12" i="343"/>
  <c r="L11" i="343"/>
  <c r="K11" i="343"/>
  <c r="L10" i="343"/>
  <c r="K10" i="343"/>
  <c r="L9" i="343"/>
  <c r="K9" i="343"/>
  <c r="L8" i="343"/>
  <c r="K8" i="343"/>
  <c r="L7" i="343"/>
  <c r="K7" i="343"/>
  <c r="L6" i="343"/>
  <c r="K6" i="343"/>
  <c r="L5" i="343"/>
  <c r="M2" i="343"/>
  <c r="M40" i="343" s="1"/>
  <c r="D40" i="342"/>
  <c r="L35" i="342"/>
  <c r="K35" i="342"/>
  <c r="L34" i="342"/>
  <c r="K34" i="342"/>
  <c r="L33" i="342"/>
  <c r="K33" i="342"/>
  <c r="L32" i="342"/>
  <c r="K32" i="342"/>
  <c r="L31" i="342"/>
  <c r="K31" i="342"/>
  <c r="L30" i="342"/>
  <c r="K30" i="342"/>
  <c r="L29" i="342"/>
  <c r="K29" i="342"/>
  <c r="L28" i="342"/>
  <c r="K28" i="342"/>
  <c r="L27" i="342"/>
  <c r="K27" i="342"/>
  <c r="L26" i="342"/>
  <c r="K26" i="342"/>
  <c r="L25" i="342"/>
  <c r="K25" i="342"/>
  <c r="L24" i="342"/>
  <c r="K24" i="342"/>
  <c r="L23" i="342"/>
  <c r="K23" i="342"/>
  <c r="L22" i="342"/>
  <c r="K22" i="342"/>
  <c r="L21" i="342"/>
  <c r="K21" i="342"/>
  <c r="L20" i="342"/>
  <c r="K20" i="342"/>
  <c r="L19" i="342"/>
  <c r="K19" i="342"/>
  <c r="L18" i="342"/>
  <c r="K18" i="342"/>
  <c r="L17" i="342"/>
  <c r="K17" i="342"/>
  <c r="L16" i="342"/>
  <c r="K16" i="342"/>
  <c r="L15" i="342"/>
  <c r="K15" i="342"/>
  <c r="L14" i="342"/>
  <c r="K14" i="342"/>
  <c r="L13" i="342"/>
  <c r="K13" i="342"/>
  <c r="L12" i="342"/>
  <c r="K12" i="342"/>
  <c r="L11" i="342"/>
  <c r="K11" i="342"/>
  <c r="L10" i="342"/>
  <c r="K10" i="342"/>
  <c r="L9" i="342"/>
  <c r="K9" i="342"/>
  <c r="L8" i="342"/>
  <c r="K8" i="342"/>
  <c r="L7" i="342"/>
  <c r="K7" i="342"/>
  <c r="L6" i="342"/>
  <c r="K6" i="342"/>
  <c r="L5" i="342"/>
  <c r="K5" i="342"/>
  <c r="M2" i="342"/>
  <c r="M40" i="342" s="1"/>
  <c r="D40" i="341"/>
  <c r="L35" i="341"/>
  <c r="K35" i="341"/>
  <c r="L34" i="341"/>
  <c r="K34" i="341"/>
  <c r="L33" i="341"/>
  <c r="K33" i="341"/>
  <c r="L32" i="341"/>
  <c r="K32" i="341"/>
  <c r="L31" i="341"/>
  <c r="K31" i="341"/>
  <c r="L30" i="341"/>
  <c r="K30" i="341"/>
  <c r="L29" i="341"/>
  <c r="K29" i="341"/>
  <c r="L28" i="341"/>
  <c r="K28" i="341"/>
  <c r="L27" i="341"/>
  <c r="K27" i="341"/>
  <c r="L26" i="341"/>
  <c r="K26" i="341"/>
  <c r="L25" i="341"/>
  <c r="K25" i="341"/>
  <c r="L24" i="341"/>
  <c r="K24" i="341"/>
  <c r="L23" i="341"/>
  <c r="K23" i="341"/>
  <c r="L22" i="341"/>
  <c r="K22" i="341"/>
  <c r="L21" i="341"/>
  <c r="K21" i="341"/>
  <c r="L20" i="341"/>
  <c r="K20" i="341"/>
  <c r="L19" i="341"/>
  <c r="K19" i="341"/>
  <c r="L18" i="341"/>
  <c r="K18" i="341"/>
  <c r="L17" i="341"/>
  <c r="K17" i="341"/>
  <c r="L16" i="341"/>
  <c r="K16" i="341"/>
  <c r="L15" i="341"/>
  <c r="K15" i="341"/>
  <c r="L14" i="341"/>
  <c r="K14" i="341"/>
  <c r="L13" i="341"/>
  <c r="K13" i="341"/>
  <c r="L12" i="341"/>
  <c r="K12" i="341"/>
  <c r="L11" i="341"/>
  <c r="K11" i="341"/>
  <c r="L10" i="341"/>
  <c r="K10" i="341"/>
  <c r="L9" i="341"/>
  <c r="K9" i="341"/>
  <c r="L8" i="341"/>
  <c r="K8" i="341"/>
  <c r="L7" i="341"/>
  <c r="K7" i="341"/>
  <c r="L6" i="341"/>
  <c r="K6" i="341"/>
  <c r="L5" i="341"/>
  <c r="K5" i="341"/>
  <c r="M2" i="341"/>
  <c r="M40" i="341" s="1"/>
  <c r="D40" i="340"/>
  <c r="L35" i="340"/>
  <c r="K35" i="340"/>
  <c r="L34" i="340"/>
  <c r="K34" i="340"/>
  <c r="L33" i="340"/>
  <c r="K33" i="340"/>
  <c r="L32" i="340"/>
  <c r="K32" i="340"/>
  <c r="L31" i="340"/>
  <c r="K31" i="340"/>
  <c r="L30" i="340"/>
  <c r="K30" i="340"/>
  <c r="L29" i="340"/>
  <c r="K29" i="340"/>
  <c r="L28" i="340"/>
  <c r="K28" i="340"/>
  <c r="L27" i="340"/>
  <c r="K27" i="340"/>
  <c r="L26" i="340"/>
  <c r="K26" i="340"/>
  <c r="L25" i="340"/>
  <c r="K25" i="340"/>
  <c r="L24" i="340"/>
  <c r="K24" i="340"/>
  <c r="L23" i="340"/>
  <c r="K23" i="340"/>
  <c r="L22" i="340"/>
  <c r="K22" i="340"/>
  <c r="L21" i="340"/>
  <c r="K21" i="340"/>
  <c r="L20" i="340"/>
  <c r="K20" i="340"/>
  <c r="L19" i="340"/>
  <c r="K19" i="340"/>
  <c r="L18" i="340"/>
  <c r="K18" i="340"/>
  <c r="L17" i="340"/>
  <c r="K17" i="340"/>
  <c r="L16" i="340"/>
  <c r="K16" i="340"/>
  <c r="L15" i="340"/>
  <c r="K15" i="340"/>
  <c r="L14" i="340"/>
  <c r="K14" i="340"/>
  <c r="L13" i="340"/>
  <c r="K13" i="340"/>
  <c r="L12" i="340"/>
  <c r="K12" i="340"/>
  <c r="L11" i="340"/>
  <c r="K11" i="340"/>
  <c r="L10" i="340"/>
  <c r="K10" i="340"/>
  <c r="L9" i="340"/>
  <c r="K9" i="340"/>
  <c r="L8" i="340"/>
  <c r="K8" i="340"/>
  <c r="L7" i="340"/>
  <c r="K7" i="340"/>
  <c r="L6" i="340"/>
  <c r="K6" i="340"/>
  <c r="L5" i="340"/>
  <c r="K5" i="340"/>
  <c r="M2" i="340"/>
  <c r="M40" i="340" s="1"/>
  <c r="D40" i="339"/>
  <c r="L35" i="339"/>
  <c r="K35" i="339"/>
  <c r="L34" i="339"/>
  <c r="K34" i="339"/>
  <c r="L33" i="339"/>
  <c r="K33" i="339"/>
  <c r="L32" i="339"/>
  <c r="K32" i="339"/>
  <c r="L31" i="339"/>
  <c r="K31" i="339"/>
  <c r="L30" i="339"/>
  <c r="K30" i="339"/>
  <c r="L29" i="339"/>
  <c r="K29" i="339"/>
  <c r="L28" i="339"/>
  <c r="K28" i="339"/>
  <c r="L27" i="339"/>
  <c r="K27" i="339"/>
  <c r="L26" i="339"/>
  <c r="K26" i="339"/>
  <c r="L25" i="339"/>
  <c r="K25" i="339"/>
  <c r="L24" i="339"/>
  <c r="K24" i="339"/>
  <c r="L23" i="339"/>
  <c r="K23" i="339"/>
  <c r="L22" i="339"/>
  <c r="K22" i="339"/>
  <c r="L21" i="339"/>
  <c r="K21" i="339"/>
  <c r="L20" i="339"/>
  <c r="K20" i="339"/>
  <c r="L19" i="339"/>
  <c r="K19" i="339"/>
  <c r="L18" i="339"/>
  <c r="K18" i="339"/>
  <c r="L17" i="339"/>
  <c r="K17" i="339"/>
  <c r="L16" i="339"/>
  <c r="K16" i="339"/>
  <c r="L15" i="339"/>
  <c r="K15" i="339"/>
  <c r="L14" i="339"/>
  <c r="K14" i="339"/>
  <c r="L13" i="339"/>
  <c r="K13" i="339"/>
  <c r="L12" i="339"/>
  <c r="K12" i="339"/>
  <c r="L11" i="339"/>
  <c r="K11" i="339"/>
  <c r="L10" i="339"/>
  <c r="K10" i="339"/>
  <c r="L9" i="339"/>
  <c r="K9" i="339"/>
  <c r="L8" i="339"/>
  <c r="K8" i="339"/>
  <c r="L7" i="339"/>
  <c r="K7" i="339"/>
  <c r="L6" i="339"/>
  <c r="K6" i="339"/>
  <c r="L5" i="339"/>
  <c r="K5" i="339"/>
  <c r="M2" i="339"/>
  <c r="M40" i="339" s="1"/>
  <c r="D40" i="338"/>
  <c r="L35" i="338"/>
  <c r="K35" i="338"/>
  <c r="L34" i="338"/>
  <c r="K34" i="338"/>
  <c r="L33" i="338"/>
  <c r="K33" i="338"/>
  <c r="L32" i="338"/>
  <c r="K32" i="338"/>
  <c r="L31" i="338"/>
  <c r="K31" i="338"/>
  <c r="L30" i="338"/>
  <c r="K30" i="338"/>
  <c r="L29" i="338"/>
  <c r="K29" i="338"/>
  <c r="L28" i="338"/>
  <c r="K28" i="338"/>
  <c r="L27" i="338"/>
  <c r="K27" i="338"/>
  <c r="L26" i="338"/>
  <c r="K26" i="338"/>
  <c r="L25" i="338"/>
  <c r="K25" i="338"/>
  <c r="L24" i="338"/>
  <c r="K24" i="338"/>
  <c r="L23" i="338"/>
  <c r="K23" i="338"/>
  <c r="L22" i="338"/>
  <c r="K22" i="338"/>
  <c r="L21" i="338"/>
  <c r="K21" i="338"/>
  <c r="L20" i="338"/>
  <c r="K20" i="338"/>
  <c r="L19" i="338"/>
  <c r="K19" i="338"/>
  <c r="L18" i="338"/>
  <c r="K18" i="338"/>
  <c r="L17" i="338"/>
  <c r="K17" i="338"/>
  <c r="L16" i="338"/>
  <c r="K16" i="338"/>
  <c r="L15" i="338"/>
  <c r="K15" i="338"/>
  <c r="L14" i="338"/>
  <c r="K14" i="338"/>
  <c r="L13" i="338"/>
  <c r="K13" i="338"/>
  <c r="L12" i="338"/>
  <c r="K12" i="338"/>
  <c r="L11" i="338"/>
  <c r="K11" i="338"/>
  <c r="L10" i="338"/>
  <c r="K10" i="338"/>
  <c r="L9" i="338"/>
  <c r="K9" i="338"/>
  <c r="L8" i="338"/>
  <c r="K8" i="338"/>
  <c r="L7" i="338"/>
  <c r="K7" i="338"/>
  <c r="L6" i="338"/>
  <c r="K6" i="338"/>
  <c r="L5" i="338"/>
  <c r="K5" i="338"/>
  <c r="M2" i="338"/>
  <c r="M40" i="338" s="1"/>
  <c r="B266" i="1"/>
  <c r="B44" i="1"/>
  <c r="D40" i="337"/>
  <c r="L35" i="337"/>
  <c r="K35" i="337"/>
  <c r="L34" i="337"/>
  <c r="K34" i="337"/>
  <c r="L33" i="337"/>
  <c r="K33" i="337"/>
  <c r="L32" i="337"/>
  <c r="K32" i="337"/>
  <c r="L31" i="337"/>
  <c r="K31" i="337"/>
  <c r="L30" i="337"/>
  <c r="K30" i="337"/>
  <c r="L29" i="337"/>
  <c r="K29" i="337"/>
  <c r="L28" i="337"/>
  <c r="K28" i="337"/>
  <c r="L27" i="337"/>
  <c r="K27" i="337"/>
  <c r="L26" i="337"/>
  <c r="K26" i="337"/>
  <c r="L25" i="337"/>
  <c r="K25" i="337"/>
  <c r="L24" i="337"/>
  <c r="K24" i="337"/>
  <c r="L23" i="337"/>
  <c r="K23" i="337"/>
  <c r="L22" i="337"/>
  <c r="K22" i="337"/>
  <c r="L21" i="337"/>
  <c r="K21" i="337"/>
  <c r="L20" i="337"/>
  <c r="K20" i="337"/>
  <c r="L19" i="337"/>
  <c r="K19" i="337"/>
  <c r="L18" i="337"/>
  <c r="K18" i="337"/>
  <c r="L17" i="337"/>
  <c r="K17" i="337"/>
  <c r="L16" i="337"/>
  <c r="K16" i="337"/>
  <c r="L15" i="337"/>
  <c r="K15" i="337"/>
  <c r="L14" i="337"/>
  <c r="K14" i="337"/>
  <c r="L13" i="337"/>
  <c r="K13" i="337"/>
  <c r="L12" i="337"/>
  <c r="K12" i="337"/>
  <c r="L11" i="337"/>
  <c r="K11" i="337"/>
  <c r="L10" i="337"/>
  <c r="K10" i="337"/>
  <c r="L9" i="337"/>
  <c r="K9" i="337"/>
  <c r="L8" i="337"/>
  <c r="K8" i="337"/>
  <c r="L7" i="337"/>
  <c r="K7" i="337"/>
  <c r="L6" i="337"/>
  <c r="K6" i="337"/>
  <c r="L5" i="337"/>
  <c r="K5" i="337"/>
  <c r="M2" i="337"/>
  <c r="M40" i="337" s="1"/>
  <c r="L44" i="336"/>
  <c r="K44" i="336"/>
  <c r="D41" i="336"/>
  <c r="L36" i="336"/>
  <c r="K36" i="336"/>
  <c r="L35" i="336"/>
  <c r="K35" i="336"/>
  <c r="L34" i="336"/>
  <c r="K34" i="336"/>
  <c r="L33" i="336"/>
  <c r="K33" i="336"/>
  <c r="L32" i="336"/>
  <c r="K32" i="336"/>
  <c r="L31" i="336"/>
  <c r="K31" i="336"/>
  <c r="L30" i="336"/>
  <c r="K30" i="336"/>
  <c r="L29" i="336"/>
  <c r="K29" i="336"/>
  <c r="L28" i="336"/>
  <c r="K28" i="336"/>
  <c r="L27" i="336"/>
  <c r="K27" i="336"/>
  <c r="L26" i="336"/>
  <c r="K26" i="336"/>
  <c r="L25" i="336"/>
  <c r="K25" i="336"/>
  <c r="L24" i="336"/>
  <c r="K24" i="336"/>
  <c r="L23" i="336"/>
  <c r="K23" i="336"/>
  <c r="L22" i="336"/>
  <c r="K22" i="336"/>
  <c r="L21" i="336"/>
  <c r="K21" i="336"/>
  <c r="L20" i="336"/>
  <c r="K20" i="336"/>
  <c r="L19" i="336"/>
  <c r="K19" i="336"/>
  <c r="L18" i="336"/>
  <c r="K18" i="336"/>
  <c r="L17" i="336"/>
  <c r="K17" i="336"/>
  <c r="L16" i="336"/>
  <c r="K16" i="336"/>
  <c r="L15" i="336"/>
  <c r="K15" i="336"/>
  <c r="L14" i="336"/>
  <c r="K14" i="336"/>
  <c r="L13" i="336"/>
  <c r="K13" i="336"/>
  <c r="L12" i="336"/>
  <c r="K12" i="336"/>
  <c r="L11" i="336"/>
  <c r="K11" i="336"/>
  <c r="L10" i="336"/>
  <c r="K10" i="336"/>
  <c r="L9" i="336"/>
  <c r="K9" i="336"/>
  <c r="L8" i="336"/>
  <c r="K8" i="336"/>
  <c r="L7" i="336"/>
  <c r="K7" i="336"/>
  <c r="L6" i="336"/>
  <c r="K6" i="336"/>
  <c r="M3" i="336"/>
  <c r="M41" i="336" s="1"/>
  <c r="D40" i="335"/>
  <c r="L35" i="335"/>
  <c r="K35" i="335"/>
  <c r="L34" i="335"/>
  <c r="K34" i="335"/>
  <c r="L33" i="335"/>
  <c r="K33" i="335"/>
  <c r="L32" i="335"/>
  <c r="K32" i="335"/>
  <c r="L31" i="335"/>
  <c r="K31" i="335"/>
  <c r="L30" i="335"/>
  <c r="K30" i="335"/>
  <c r="L29" i="335"/>
  <c r="K29" i="335"/>
  <c r="L28" i="335"/>
  <c r="K28" i="335"/>
  <c r="L27" i="335"/>
  <c r="K27" i="335"/>
  <c r="L26" i="335"/>
  <c r="K26" i="335"/>
  <c r="L25" i="335"/>
  <c r="K25" i="335"/>
  <c r="L24" i="335"/>
  <c r="K24" i="335"/>
  <c r="L23" i="335"/>
  <c r="K23" i="335"/>
  <c r="L22" i="335"/>
  <c r="K22" i="335"/>
  <c r="L21" i="335"/>
  <c r="K21" i="335"/>
  <c r="L20" i="335"/>
  <c r="K20" i="335"/>
  <c r="L19" i="335"/>
  <c r="K19" i="335"/>
  <c r="L18" i="335"/>
  <c r="K18" i="335"/>
  <c r="L17" i="335"/>
  <c r="K17" i="335"/>
  <c r="L16" i="335"/>
  <c r="K16" i="335"/>
  <c r="L15" i="335"/>
  <c r="K15" i="335"/>
  <c r="L14" i="335"/>
  <c r="K14" i="335"/>
  <c r="L13" i="335"/>
  <c r="K13" i="335"/>
  <c r="L12" i="335"/>
  <c r="K12" i="335"/>
  <c r="L11" i="335"/>
  <c r="K11" i="335"/>
  <c r="L10" i="335"/>
  <c r="K10" i="335"/>
  <c r="L9" i="335"/>
  <c r="K9" i="335"/>
  <c r="L8" i="335"/>
  <c r="K8" i="335"/>
  <c r="L7" i="335"/>
  <c r="K7" i="335"/>
  <c r="L6" i="335"/>
  <c r="K6" i="335"/>
  <c r="L5" i="335"/>
  <c r="K5" i="335"/>
  <c r="M2" i="335"/>
  <c r="M40" i="335" s="1"/>
  <c r="L43" i="334"/>
  <c r="K43" i="334"/>
  <c r="D40" i="334"/>
  <c r="L35" i="334"/>
  <c r="K35" i="334"/>
  <c r="L34" i="334"/>
  <c r="K34" i="334"/>
  <c r="L33" i="334"/>
  <c r="K33" i="334"/>
  <c r="L32" i="334"/>
  <c r="K32" i="334"/>
  <c r="L31" i="334"/>
  <c r="K31" i="334"/>
  <c r="L30" i="334"/>
  <c r="K30" i="334"/>
  <c r="L29" i="334"/>
  <c r="K29" i="334"/>
  <c r="L28" i="334"/>
  <c r="K28" i="334"/>
  <c r="L27" i="334"/>
  <c r="K27" i="334"/>
  <c r="L26" i="334"/>
  <c r="K26" i="334"/>
  <c r="L25" i="334"/>
  <c r="K25" i="334"/>
  <c r="L24" i="334"/>
  <c r="K24" i="334"/>
  <c r="L23" i="334"/>
  <c r="K23" i="334"/>
  <c r="L22" i="334"/>
  <c r="K22" i="334"/>
  <c r="L21" i="334"/>
  <c r="K21" i="334"/>
  <c r="L20" i="334"/>
  <c r="K20" i="334"/>
  <c r="L19" i="334"/>
  <c r="K19" i="334"/>
  <c r="L18" i="334"/>
  <c r="K18" i="334"/>
  <c r="L17" i="334"/>
  <c r="K17" i="334"/>
  <c r="L16" i="334"/>
  <c r="K16" i="334"/>
  <c r="L15" i="334"/>
  <c r="K15" i="334"/>
  <c r="L14" i="334"/>
  <c r="K14" i="334"/>
  <c r="L13" i="334"/>
  <c r="K13" i="334"/>
  <c r="L12" i="334"/>
  <c r="K12" i="334"/>
  <c r="L11" i="334"/>
  <c r="K11" i="334"/>
  <c r="L10" i="334"/>
  <c r="K10" i="334"/>
  <c r="L9" i="334"/>
  <c r="K9" i="334"/>
  <c r="L8" i="334"/>
  <c r="K8" i="334"/>
  <c r="L7" i="334"/>
  <c r="K7" i="334"/>
  <c r="L6" i="334"/>
  <c r="K6" i="334"/>
  <c r="L5" i="334"/>
  <c r="M5" i="334" s="1"/>
  <c r="M2" i="334"/>
  <c r="M40" i="334" s="1"/>
  <c r="D40" i="333"/>
  <c r="L35" i="333"/>
  <c r="K35" i="333"/>
  <c r="L34" i="333"/>
  <c r="K34" i="333"/>
  <c r="L33" i="333"/>
  <c r="K33" i="333"/>
  <c r="L32" i="333"/>
  <c r="K32" i="333"/>
  <c r="L31" i="333"/>
  <c r="K31" i="333"/>
  <c r="L30" i="333"/>
  <c r="K30" i="333"/>
  <c r="L29" i="333"/>
  <c r="K29" i="333"/>
  <c r="L28" i="333"/>
  <c r="K28" i="333"/>
  <c r="L27" i="333"/>
  <c r="K27" i="333"/>
  <c r="L26" i="333"/>
  <c r="K26" i="333"/>
  <c r="L25" i="333"/>
  <c r="K25" i="333"/>
  <c r="L24" i="333"/>
  <c r="K24" i="333"/>
  <c r="L23" i="333"/>
  <c r="K23" i="333"/>
  <c r="L22" i="333"/>
  <c r="K22" i="333"/>
  <c r="L21" i="333"/>
  <c r="K21" i="333"/>
  <c r="L20" i="333"/>
  <c r="K20" i="333"/>
  <c r="L19" i="333"/>
  <c r="K19" i="333"/>
  <c r="L18" i="333"/>
  <c r="K18" i="333"/>
  <c r="L17" i="333"/>
  <c r="K17" i="333"/>
  <c r="L16" i="333"/>
  <c r="K16" i="333"/>
  <c r="L15" i="333"/>
  <c r="K15" i="333"/>
  <c r="L14" i="333"/>
  <c r="K14" i="333"/>
  <c r="L13" i="333"/>
  <c r="K13" i="333"/>
  <c r="L12" i="333"/>
  <c r="K12" i="333"/>
  <c r="L11" i="333"/>
  <c r="K11" i="333"/>
  <c r="L10" i="333"/>
  <c r="K10" i="333"/>
  <c r="L9" i="333"/>
  <c r="K9" i="333"/>
  <c r="L8" i="333"/>
  <c r="K8" i="333"/>
  <c r="L7" i="333"/>
  <c r="K7" i="333"/>
  <c r="L6" i="333"/>
  <c r="K6" i="333"/>
  <c r="L5" i="333"/>
  <c r="K5" i="333"/>
  <c r="M2" i="333"/>
  <c r="D40" i="332"/>
  <c r="L35" i="332"/>
  <c r="K35" i="332"/>
  <c r="L34" i="332"/>
  <c r="K34" i="332"/>
  <c r="L33" i="332"/>
  <c r="K33" i="332"/>
  <c r="L32" i="332"/>
  <c r="K32" i="332"/>
  <c r="L31" i="332"/>
  <c r="K31" i="332"/>
  <c r="L30" i="332"/>
  <c r="K30" i="332"/>
  <c r="L29" i="332"/>
  <c r="K29" i="332"/>
  <c r="L28" i="332"/>
  <c r="K28" i="332"/>
  <c r="L27" i="332"/>
  <c r="K27" i="332"/>
  <c r="L26" i="332"/>
  <c r="K26" i="332"/>
  <c r="L25" i="332"/>
  <c r="K25" i="332"/>
  <c r="L24" i="332"/>
  <c r="K24" i="332"/>
  <c r="L23" i="332"/>
  <c r="K23" i="332"/>
  <c r="L22" i="332"/>
  <c r="K22" i="332"/>
  <c r="L21" i="332"/>
  <c r="K21" i="332"/>
  <c r="L20" i="332"/>
  <c r="K20" i="332"/>
  <c r="L19" i="332"/>
  <c r="K19" i="332"/>
  <c r="L18" i="332"/>
  <c r="K18" i="332"/>
  <c r="L17" i="332"/>
  <c r="K17" i="332"/>
  <c r="L16" i="332"/>
  <c r="K16" i="332"/>
  <c r="L15" i="332"/>
  <c r="K15" i="332"/>
  <c r="L14" i="332"/>
  <c r="K14" i="332"/>
  <c r="L13" i="332"/>
  <c r="K13" i="332"/>
  <c r="L12" i="332"/>
  <c r="K12" i="332"/>
  <c r="L11" i="332"/>
  <c r="K11" i="332"/>
  <c r="L10" i="332"/>
  <c r="K10" i="332"/>
  <c r="L9" i="332"/>
  <c r="K9" i="332"/>
  <c r="L8" i="332"/>
  <c r="K8" i="332"/>
  <c r="L7" i="332"/>
  <c r="K7" i="332"/>
  <c r="L6" i="332"/>
  <c r="K6" i="332"/>
  <c r="L5" i="332"/>
  <c r="K5" i="332"/>
  <c r="M2" i="332"/>
  <c r="M40" i="332" s="1"/>
  <c r="D40" i="331"/>
  <c r="L35" i="331"/>
  <c r="K35" i="331"/>
  <c r="L34" i="331"/>
  <c r="K34" i="331"/>
  <c r="L33" i="331"/>
  <c r="K33" i="331"/>
  <c r="L32" i="331"/>
  <c r="K32" i="331"/>
  <c r="L31" i="331"/>
  <c r="K31" i="331"/>
  <c r="L30" i="331"/>
  <c r="K30" i="331"/>
  <c r="L29" i="331"/>
  <c r="K29" i="331"/>
  <c r="L28" i="331"/>
  <c r="K28" i="331"/>
  <c r="L27" i="331"/>
  <c r="K27" i="331"/>
  <c r="L26" i="331"/>
  <c r="K26" i="331"/>
  <c r="L25" i="331"/>
  <c r="K25" i="331"/>
  <c r="L24" i="331"/>
  <c r="K24" i="331"/>
  <c r="L23" i="331"/>
  <c r="K23" i="331"/>
  <c r="L22" i="331"/>
  <c r="K22" i="331"/>
  <c r="L21" i="331"/>
  <c r="K21" i="331"/>
  <c r="L20" i="331"/>
  <c r="K20" i="331"/>
  <c r="L19" i="331"/>
  <c r="K19" i="331"/>
  <c r="L18" i="331"/>
  <c r="K18" i="331"/>
  <c r="L17" i="331"/>
  <c r="K17" i="331"/>
  <c r="L16" i="331"/>
  <c r="K16" i="331"/>
  <c r="L15" i="331"/>
  <c r="K15" i="331"/>
  <c r="L14" i="331"/>
  <c r="K14" i="331"/>
  <c r="L13" i="331"/>
  <c r="K13" i="331"/>
  <c r="L12" i="331"/>
  <c r="K12" i="331"/>
  <c r="L11" i="331"/>
  <c r="K11" i="331"/>
  <c r="L10" i="331"/>
  <c r="K10" i="331"/>
  <c r="L9" i="331"/>
  <c r="K9" i="331"/>
  <c r="L8" i="331"/>
  <c r="K8" i="331"/>
  <c r="L7" i="331"/>
  <c r="K7" i="331"/>
  <c r="L6" i="331"/>
  <c r="K6" i="331"/>
  <c r="L5" i="331"/>
  <c r="K5" i="331"/>
  <c r="M2" i="331"/>
  <c r="M40" i="331" s="1"/>
  <c r="D40" i="330"/>
  <c r="L35" i="330"/>
  <c r="K35" i="330"/>
  <c r="L34" i="330"/>
  <c r="K34" i="330"/>
  <c r="L33" i="330"/>
  <c r="K33" i="330"/>
  <c r="L32" i="330"/>
  <c r="K32" i="330"/>
  <c r="L31" i="330"/>
  <c r="K31" i="330"/>
  <c r="L30" i="330"/>
  <c r="K30" i="330"/>
  <c r="L29" i="330"/>
  <c r="K29" i="330"/>
  <c r="L28" i="330"/>
  <c r="K28" i="330"/>
  <c r="L27" i="330"/>
  <c r="K27" i="330"/>
  <c r="L26" i="330"/>
  <c r="K26" i="330"/>
  <c r="L25" i="330"/>
  <c r="K25" i="330"/>
  <c r="L24" i="330"/>
  <c r="K24" i="330"/>
  <c r="L23" i="330"/>
  <c r="K23" i="330"/>
  <c r="L22" i="330"/>
  <c r="K22" i="330"/>
  <c r="L21" i="330"/>
  <c r="K21" i="330"/>
  <c r="L20" i="330"/>
  <c r="K20" i="330"/>
  <c r="L19" i="330"/>
  <c r="K19" i="330"/>
  <c r="L18" i="330"/>
  <c r="K18" i="330"/>
  <c r="L17" i="330"/>
  <c r="K17" i="330"/>
  <c r="L16" i="330"/>
  <c r="K16" i="330"/>
  <c r="L15" i="330"/>
  <c r="K15" i="330"/>
  <c r="L14" i="330"/>
  <c r="K14" i="330"/>
  <c r="L13" i="330"/>
  <c r="K13" i="330"/>
  <c r="L12" i="330"/>
  <c r="K12" i="330"/>
  <c r="L11" i="330"/>
  <c r="K11" i="330"/>
  <c r="L10" i="330"/>
  <c r="K10" i="330"/>
  <c r="L9" i="330"/>
  <c r="K9" i="330"/>
  <c r="L8" i="330"/>
  <c r="K8" i="330"/>
  <c r="L7" i="330"/>
  <c r="K7" i="330"/>
  <c r="L6" i="330"/>
  <c r="K6" i="330"/>
  <c r="L5" i="330"/>
  <c r="K5" i="330"/>
  <c r="M2" i="330"/>
  <c r="M40" i="330" s="1"/>
  <c r="M6" i="343" l="1"/>
  <c r="M10" i="343"/>
  <c r="M12" i="343"/>
  <c r="M16" i="343"/>
  <c r="M18" i="343"/>
  <c r="M22" i="343"/>
  <c r="M24" i="343"/>
  <c r="M28" i="343"/>
  <c r="M34" i="343"/>
  <c r="M6" i="344"/>
  <c r="M8" i="344"/>
  <c r="M10" i="344"/>
  <c r="M12" i="344"/>
  <c r="M14" i="344"/>
  <c r="M16" i="344"/>
  <c r="M18" i="344"/>
  <c r="M20" i="344"/>
  <c r="M22" i="344"/>
  <c r="M24" i="344"/>
  <c r="M26" i="344"/>
  <c r="M28" i="344"/>
  <c r="M30" i="344"/>
  <c r="M32" i="344"/>
  <c r="M34" i="344"/>
  <c r="M6" i="345"/>
  <c r="M8" i="345"/>
  <c r="M10" i="345"/>
  <c r="M12" i="345"/>
  <c r="M14" i="345"/>
  <c r="M16" i="345"/>
  <c r="M18" i="345"/>
  <c r="M20" i="345"/>
  <c r="M22" i="345"/>
  <c r="M24" i="345"/>
  <c r="M26" i="345"/>
  <c r="M28" i="345"/>
  <c r="M32" i="345"/>
  <c r="M6" i="347"/>
  <c r="M14" i="347"/>
  <c r="M16" i="347"/>
  <c r="M9" i="343"/>
  <c r="M11" i="343"/>
  <c r="M15" i="343"/>
  <c r="M17" i="343"/>
  <c r="M21" i="343"/>
  <c r="M23" i="343"/>
  <c r="M27" i="343"/>
  <c r="M29" i="343"/>
  <c r="M35" i="343"/>
  <c r="M7" i="344"/>
  <c r="M9" i="344"/>
  <c r="M13" i="344"/>
  <c r="M15" i="344"/>
  <c r="M19" i="344"/>
  <c r="M21" i="344"/>
  <c r="M27" i="344"/>
  <c r="M33" i="344"/>
  <c r="M5" i="345"/>
  <c r="M7" i="345"/>
  <c r="M11" i="345"/>
  <c r="M13" i="345"/>
  <c r="M19" i="345"/>
  <c r="M23" i="345"/>
  <c r="M25" i="347"/>
  <c r="M34" i="337"/>
  <c r="M25" i="338"/>
  <c r="M7" i="339"/>
  <c r="M11" i="339"/>
  <c r="M20" i="347"/>
  <c r="M11" i="347"/>
  <c r="M36" i="85"/>
  <c r="M35" i="345"/>
  <c r="M7" i="347"/>
  <c r="M9" i="347"/>
  <c r="M15" i="347"/>
  <c r="M24" i="347"/>
  <c r="M8" i="347"/>
  <c r="M19" i="347"/>
  <c r="M12" i="347"/>
  <c r="M23" i="347"/>
  <c r="M27" i="347"/>
  <c r="M28" i="347"/>
  <c r="M32" i="347"/>
  <c r="M6" i="346"/>
  <c r="M10" i="346"/>
  <c r="M12" i="346"/>
  <c r="M16" i="346"/>
  <c r="M18" i="346"/>
  <c r="M22" i="346"/>
  <c r="M24" i="346"/>
  <c r="M30" i="346"/>
  <c r="M7" i="346"/>
  <c r="M9" i="346"/>
  <c r="M11" i="346"/>
  <c r="M13" i="346"/>
  <c r="M15" i="346"/>
  <c r="M17" i="346"/>
  <c r="M19" i="346"/>
  <c r="M21" i="346"/>
  <c r="M23" i="346"/>
  <c r="M27" i="346"/>
  <c r="L44" i="347"/>
  <c r="C87" i="1" s="1"/>
  <c r="M21" i="347"/>
  <c r="M26" i="347"/>
  <c r="M31" i="347"/>
  <c r="M17" i="347"/>
  <c r="M22" i="347"/>
  <c r="M13" i="347"/>
  <c r="M18" i="347"/>
  <c r="M33" i="347"/>
  <c r="M34" i="347"/>
  <c r="M10" i="347"/>
  <c r="M29" i="347"/>
  <c r="M35" i="347"/>
  <c r="M30" i="347"/>
  <c r="M5" i="347"/>
  <c r="M25" i="346"/>
  <c r="M17" i="339"/>
  <c r="M23" i="339"/>
  <c r="M31" i="345"/>
  <c r="M33" i="345"/>
  <c r="M21" i="345"/>
  <c r="L36" i="346"/>
  <c r="C348" i="1" s="1"/>
  <c r="M31" i="346"/>
  <c r="M8" i="346"/>
  <c r="M14" i="346"/>
  <c r="M20" i="346"/>
  <c r="M26" i="346"/>
  <c r="M32" i="346"/>
  <c r="M33" i="346"/>
  <c r="M28" i="346"/>
  <c r="M34" i="346"/>
  <c r="M29" i="346"/>
  <c r="M35" i="346"/>
  <c r="M5" i="346"/>
  <c r="M7" i="343"/>
  <c r="M13" i="343"/>
  <c r="M19" i="343"/>
  <c r="M25" i="343"/>
  <c r="M31" i="343"/>
  <c r="M11" i="344"/>
  <c r="M17" i="344"/>
  <c r="M23" i="344"/>
  <c r="M29" i="344"/>
  <c r="M35" i="344"/>
  <c r="M9" i="345"/>
  <c r="M15" i="345"/>
  <c r="M27" i="345"/>
  <c r="M14" i="337"/>
  <c r="M34" i="345"/>
  <c r="M9" i="339"/>
  <c r="M29" i="339"/>
  <c r="M35" i="339"/>
  <c r="M9" i="340"/>
  <c r="M15" i="340"/>
  <c r="M17" i="345"/>
  <c r="M17" i="337"/>
  <c r="M23" i="337"/>
  <c r="M29" i="337"/>
  <c r="M35" i="337"/>
  <c r="M8" i="338"/>
  <c r="M14" i="338"/>
  <c r="M20" i="338"/>
  <c r="M6" i="339"/>
  <c r="M12" i="339"/>
  <c r="M30" i="345"/>
  <c r="M25" i="345"/>
  <c r="M29" i="345"/>
  <c r="L46" i="345"/>
  <c r="C232" i="1" s="1"/>
  <c r="M27" i="340"/>
  <c r="M6" i="341"/>
  <c r="M12" i="341"/>
  <c r="M18" i="341"/>
  <c r="M24" i="341"/>
  <c r="M30" i="341"/>
  <c r="M25" i="344"/>
  <c r="M31" i="344"/>
  <c r="M24" i="339"/>
  <c r="M18" i="339"/>
  <c r="M13" i="339"/>
  <c r="M15" i="339"/>
  <c r="L36" i="344"/>
  <c r="C134" i="1" s="1"/>
  <c r="M5" i="344"/>
  <c r="M10" i="339"/>
  <c r="M22" i="339"/>
  <c r="M28" i="339"/>
  <c r="M34" i="339"/>
  <c r="M8" i="340"/>
  <c r="M14" i="340"/>
  <c r="M20" i="340"/>
  <c r="M26" i="340"/>
  <c r="M11" i="341"/>
  <c r="M17" i="341"/>
  <c r="M23" i="341"/>
  <c r="M29" i="341"/>
  <c r="M35" i="341"/>
  <c r="M9" i="342"/>
  <c r="M15" i="342"/>
  <c r="M15" i="337"/>
  <c r="M6" i="338"/>
  <c r="M24" i="338"/>
  <c r="M16" i="339"/>
  <c r="M8" i="343"/>
  <c r="M14" i="343"/>
  <c r="M20" i="343"/>
  <c r="M26" i="343"/>
  <c r="M32" i="343"/>
  <c r="M10" i="342"/>
  <c r="M16" i="342"/>
  <c r="M33" i="343"/>
  <c r="M10" i="340"/>
  <c r="M16" i="340"/>
  <c r="M22" i="340"/>
  <c r="M28" i="340"/>
  <c r="M34" i="340"/>
  <c r="M7" i="341"/>
  <c r="M13" i="341"/>
  <c r="M19" i="341"/>
  <c r="M25" i="341"/>
  <c r="M31" i="341"/>
  <c r="M19" i="339"/>
  <c r="M25" i="339"/>
  <c r="M31" i="339"/>
  <c r="M5" i="340"/>
  <c r="M11" i="340"/>
  <c r="M17" i="340"/>
  <c r="M23" i="340"/>
  <c r="M35" i="340"/>
  <c r="M8" i="341"/>
  <c r="M14" i="341"/>
  <c r="M20" i="341"/>
  <c r="M26" i="341"/>
  <c r="M32" i="341"/>
  <c r="M6" i="342"/>
  <c r="M12" i="342"/>
  <c r="M18" i="342"/>
  <c r="M30" i="343"/>
  <c r="M21" i="339"/>
  <c r="M27" i="339"/>
  <c r="M7" i="340"/>
  <c r="M13" i="340"/>
  <c r="M19" i="340"/>
  <c r="M31" i="340"/>
  <c r="M10" i="341"/>
  <c r="M8" i="342"/>
  <c r="M14" i="342"/>
  <c r="L36" i="343"/>
  <c r="C144" i="1" s="1"/>
  <c r="M5" i="343"/>
  <c r="M8" i="339"/>
  <c r="M14" i="339"/>
  <c r="M20" i="339"/>
  <c r="M26" i="339"/>
  <c r="M32" i="339"/>
  <c r="M6" i="340"/>
  <c r="M12" i="340"/>
  <c r="M18" i="340"/>
  <c r="M24" i="340"/>
  <c r="M30" i="340"/>
  <c r="M9" i="341"/>
  <c r="M15" i="341"/>
  <c r="M21" i="341"/>
  <c r="M27" i="341"/>
  <c r="M33" i="341"/>
  <c r="M7" i="342"/>
  <c r="M13" i="342"/>
  <c r="M19" i="342"/>
  <c r="M25" i="342"/>
  <c r="M31" i="342"/>
  <c r="M20" i="342"/>
  <c r="M26" i="342"/>
  <c r="M24" i="342"/>
  <c r="M32" i="342"/>
  <c r="M21" i="342"/>
  <c r="M27" i="342"/>
  <c r="M33" i="342"/>
  <c r="M22" i="342"/>
  <c r="M28" i="342"/>
  <c r="M34" i="342"/>
  <c r="M11" i="342"/>
  <c r="M17" i="342"/>
  <c r="M23" i="342"/>
  <c r="M29" i="342"/>
  <c r="M35" i="342"/>
  <c r="M30" i="342"/>
  <c r="L36" i="342"/>
  <c r="C217" i="1" s="1"/>
  <c r="M5" i="342"/>
  <c r="M16" i="341"/>
  <c r="M22" i="341"/>
  <c r="M28" i="341"/>
  <c r="M34" i="341"/>
  <c r="L48" i="341"/>
  <c r="C59" i="1" s="1"/>
  <c r="M5" i="341"/>
  <c r="M32" i="340"/>
  <c r="M21" i="340"/>
  <c r="M33" i="340"/>
  <c r="M29" i="340"/>
  <c r="M25" i="340"/>
  <c r="L36" i="340"/>
  <c r="C326" i="1" s="1"/>
  <c r="M16" i="338"/>
  <c r="M28" i="338"/>
  <c r="M33" i="339"/>
  <c r="M44" i="336"/>
  <c r="L47" i="339"/>
  <c r="C99" i="1" s="1"/>
  <c r="M32" i="338"/>
  <c r="M30" i="339"/>
  <c r="M5" i="339"/>
  <c r="M11" i="335"/>
  <c r="M17" i="335"/>
  <c r="M23" i="335"/>
  <c r="M29" i="335"/>
  <c r="M10" i="336"/>
  <c r="M12" i="337"/>
  <c r="M18" i="337"/>
  <c r="M24" i="337"/>
  <c r="M30" i="337"/>
  <c r="M9" i="338"/>
  <c r="M6" i="335"/>
  <c r="M12" i="335"/>
  <c r="M18" i="335"/>
  <c r="M24" i="335"/>
  <c r="M30" i="335"/>
  <c r="M11" i="336"/>
  <c r="M17" i="336"/>
  <c r="M13" i="337"/>
  <c r="M19" i="337"/>
  <c r="M25" i="337"/>
  <c r="M31" i="337"/>
  <c r="M33" i="338"/>
  <c r="M20" i="337"/>
  <c r="M26" i="337"/>
  <c r="M32" i="337"/>
  <c r="L49" i="338"/>
  <c r="C84" i="1" s="1"/>
  <c r="M17" i="338"/>
  <c r="M12" i="338"/>
  <c r="M30" i="334"/>
  <c r="M9" i="335"/>
  <c r="M15" i="335"/>
  <c r="M21" i="335"/>
  <c r="M27" i="335"/>
  <c r="M33" i="335"/>
  <c r="M8" i="336"/>
  <c r="M16" i="337"/>
  <c r="M22" i="337"/>
  <c r="M28" i="337"/>
  <c r="M19" i="338"/>
  <c r="M30" i="338"/>
  <c r="M26" i="338"/>
  <c r="M10" i="338"/>
  <c r="M11" i="338"/>
  <c r="M27" i="338"/>
  <c r="M21" i="338"/>
  <c r="M22" i="338"/>
  <c r="M23" i="338"/>
  <c r="M31" i="338"/>
  <c r="M7" i="338"/>
  <c r="M18" i="338"/>
  <c r="M34" i="338"/>
  <c r="M13" i="338"/>
  <c r="M29" i="338"/>
  <c r="M35" i="338"/>
  <c r="M15" i="338"/>
  <c r="M5" i="338"/>
  <c r="M6" i="336"/>
  <c r="M12" i="336"/>
  <c r="M18" i="336"/>
  <c r="M24" i="336"/>
  <c r="M30" i="336"/>
  <c r="M36" i="336"/>
  <c r="M8" i="337"/>
  <c r="M8" i="335"/>
  <c r="M9" i="337"/>
  <c r="M21" i="337"/>
  <c r="M27" i="337"/>
  <c r="M33" i="337"/>
  <c r="M14" i="336"/>
  <c r="M20" i="336"/>
  <c r="M26" i="336"/>
  <c r="M32" i="336"/>
  <c r="M10" i="337"/>
  <c r="M10" i="335"/>
  <c r="M16" i="335"/>
  <c r="M22" i="335"/>
  <c r="M28" i="335"/>
  <c r="M9" i="336"/>
  <c r="M15" i="336"/>
  <c r="M21" i="336"/>
  <c r="M27" i="336"/>
  <c r="M33" i="336"/>
  <c r="M5" i="337"/>
  <c r="M11" i="337"/>
  <c r="M16" i="336"/>
  <c r="M22" i="336"/>
  <c r="M28" i="336"/>
  <c r="M6" i="337"/>
  <c r="M10" i="330"/>
  <c r="M22" i="330"/>
  <c r="M34" i="330"/>
  <c r="M8" i="331"/>
  <c r="M14" i="331"/>
  <c r="M20" i="331"/>
  <c r="M26" i="331"/>
  <c r="M6" i="332"/>
  <c r="M12" i="332"/>
  <c r="M18" i="332"/>
  <c r="M24" i="332"/>
  <c r="M30" i="332"/>
  <c r="M22" i="333"/>
  <c r="M28" i="333"/>
  <c r="M16" i="330"/>
  <c r="M28" i="330"/>
  <c r="M7" i="337"/>
  <c r="M26" i="334"/>
  <c r="L52" i="337"/>
  <c r="C133" i="1" s="1"/>
  <c r="M7" i="334"/>
  <c r="M13" i="334"/>
  <c r="M19" i="334"/>
  <c r="M34" i="336"/>
  <c r="M23" i="336"/>
  <c r="M29" i="336"/>
  <c r="M35" i="336"/>
  <c r="M11" i="334"/>
  <c r="M17" i="334"/>
  <c r="M14" i="335"/>
  <c r="M20" i="335"/>
  <c r="M26" i="335"/>
  <c r="M32" i="335"/>
  <c r="M7" i="336"/>
  <c r="M13" i="336"/>
  <c r="M19" i="336"/>
  <c r="M25" i="336"/>
  <c r="M31" i="336"/>
  <c r="L37" i="336"/>
  <c r="C36" i="1" s="1"/>
  <c r="M6" i="333"/>
  <c r="M12" i="333"/>
  <c r="M24" i="333"/>
  <c r="M30" i="333"/>
  <c r="M28" i="334"/>
  <c r="M34" i="334"/>
  <c r="M7" i="335"/>
  <c r="M13" i="335"/>
  <c r="M19" i="335"/>
  <c r="M25" i="335"/>
  <c r="M31" i="335"/>
  <c r="M7" i="333"/>
  <c r="M19" i="333"/>
  <c r="M23" i="334"/>
  <c r="M25" i="334"/>
  <c r="M34" i="335"/>
  <c r="M35" i="335"/>
  <c r="M11" i="333"/>
  <c r="M29" i="333"/>
  <c r="L51" i="335"/>
  <c r="C85" i="1" s="1"/>
  <c r="M5" i="335"/>
  <c r="M32" i="334"/>
  <c r="M27" i="334"/>
  <c r="M10" i="334"/>
  <c r="M16" i="334"/>
  <c r="M22" i="334"/>
  <c r="M33" i="334"/>
  <c r="M15" i="334"/>
  <c r="M29" i="334"/>
  <c r="M6" i="334"/>
  <c r="M12" i="334"/>
  <c r="M18" i="334"/>
  <c r="M24" i="334"/>
  <c r="M21" i="334"/>
  <c r="M35" i="334"/>
  <c r="M9" i="334"/>
  <c r="M8" i="334"/>
  <c r="M14" i="334"/>
  <c r="M20" i="334"/>
  <c r="M31" i="334"/>
  <c r="M43" i="334"/>
  <c r="L36" i="334"/>
  <c r="C341" i="1" s="1"/>
  <c r="M25" i="330"/>
  <c r="M11" i="331"/>
  <c r="M17" i="331"/>
  <c r="M23" i="331"/>
  <c r="M29" i="331"/>
  <c r="M35" i="331"/>
  <c r="M13" i="333"/>
  <c r="M19" i="330"/>
  <c r="M26" i="333"/>
  <c r="M7" i="330"/>
  <c r="M31" i="330"/>
  <c r="M20" i="333"/>
  <c r="M15" i="333"/>
  <c r="M33" i="333"/>
  <c r="M23" i="333"/>
  <c r="L53" i="333"/>
  <c r="C108" i="1" s="1"/>
  <c r="M31" i="333"/>
  <c r="M8" i="333"/>
  <c r="M9" i="333"/>
  <c r="M32" i="333"/>
  <c r="M10" i="333"/>
  <c r="M21" i="333"/>
  <c r="M27" i="333"/>
  <c r="M16" i="333"/>
  <c r="M14" i="333"/>
  <c r="M34" i="333"/>
  <c r="M17" i="333"/>
  <c r="M25" i="333"/>
  <c r="M35" i="333"/>
  <c r="M18" i="333"/>
  <c r="M5" i="333"/>
  <c r="M13" i="330"/>
  <c r="M17" i="330"/>
  <c r="M23" i="330"/>
  <c r="M29" i="330"/>
  <c r="M35" i="330"/>
  <c r="M9" i="331"/>
  <c r="M15" i="331"/>
  <c r="M21" i="331"/>
  <c r="M27" i="331"/>
  <c r="M33" i="331"/>
  <c r="M6" i="330"/>
  <c r="M10" i="331"/>
  <c r="M16" i="331"/>
  <c r="M22" i="331"/>
  <c r="M18" i="330"/>
  <c r="M34" i="331"/>
  <c r="M12" i="330"/>
  <c r="M28" i="331"/>
  <c r="M6" i="331"/>
  <c r="M12" i="331"/>
  <c r="M18" i="331"/>
  <c r="M24" i="331"/>
  <c r="M10" i="332"/>
  <c r="M16" i="332"/>
  <c r="M22" i="332"/>
  <c r="M28" i="332"/>
  <c r="M7" i="331"/>
  <c r="M13" i="331"/>
  <c r="M25" i="331"/>
  <c r="M17" i="332"/>
  <c r="M23" i="332"/>
  <c r="M19" i="331"/>
  <c r="M31" i="331"/>
  <c r="M11" i="332"/>
  <c r="M29" i="332"/>
  <c r="L36" i="332"/>
  <c r="C155" i="1" s="1"/>
  <c r="M13" i="332"/>
  <c r="M14" i="332"/>
  <c r="M20" i="332"/>
  <c r="M26" i="332"/>
  <c r="M32" i="332"/>
  <c r="M19" i="332"/>
  <c r="M9" i="332"/>
  <c r="M15" i="332"/>
  <c r="M21" i="332"/>
  <c r="M27" i="332"/>
  <c r="M33" i="332"/>
  <c r="M31" i="332"/>
  <c r="M8" i="332"/>
  <c r="M34" i="332"/>
  <c r="M7" i="332"/>
  <c r="M35" i="332"/>
  <c r="M25" i="332"/>
  <c r="M5" i="332"/>
  <c r="M32" i="331"/>
  <c r="M30" i="331"/>
  <c r="L48" i="331"/>
  <c r="C135" i="1" s="1"/>
  <c r="M5" i="331"/>
  <c r="M14" i="330"/>
  <c r="M9" i="330"/>
  <c r="M15" i="330"/>
  <c r="M21" i="330"/>
  <c r="M27" i="330"/>
  <c r="M33" i="330"/>
  <c r="M8" i="330"/>
  <c r="M32" i="330"/>
  <c r="M26" i="330"/>
  <c r="M20" i="330"/>
  <c r="M24" i="330"/>
  <c r="M30" i="330"/>
  <c r="L36" i="330"/>
  <c r="C226" i="1" s="1"/>
  <c r="M5" i="330"/>
  <c r="D40" i="328"/>
  <c r="L35" i="328"/>
  <c r="K35" i="328"/>
  <c r="L34" i="328"/>
  <c r="K34" i="328"/>
  <c r="L33" i="328"/>
  <c r="K33" i="328"/>
  <c r="L32" i="328"/>
  <c r="K32" i="328"/>
  <c r="L31" i="328"/>
  <c r="K31" i="328"/>
  <c r="L30" i="328"/>
  <c r="K30" i="328"/>
  <c r="L29" i="328"/>
  <c r="K29" i="328"/>
  <c r="L28" i="328"/>
  <c r="K28" i="328"/>
  <c r="L27" i="328"/>
  <c r="K27" i="328"/>
  <c r="L26" i="328"/>
  <c r="K26" i="328"/>
  <c r="L25" i="328"/>
  <c r="K25" i="328"/>
  <c r="L24" i="328"/>
  <c r="K24" i="328"/>
  <c r="L23" i="328"/>
  <c r="K23" i="328"/>
  <c r="L22" i="328"/>
  <c r="K22" i="328"/>
  <c r="L21" i="328"/>
  <c r="K21" i="328"/>
  <c r="L20" i="328"/>
  <c r="K20" i="328"/>
  <c r="L19" i="328"/>
  <c r="K19" i="328"/>
  <c r="L18" i="328"/>
  <c r="K18" i="328"/>
  <c r="L17" i="328"/>
  <c r="K17" i="328"/>
  <c r="L16" i="328"/>
  <c r="K16" i="328"/>
  <c r="L15" i="328"/>
  <c r="K15" i="328"/>
  <c r="L14" i="328"/>
  <c r="K14" i="328"/>
  <c r="L13" i="328"/>
  <c r="K13" i="328"/>
  <c r="L12" i="328"/>
  <c r="K12" i="328"/>
  <c r="L11" i="328"/>
  <c r="K11" i="328"/>
  <c r="L10" i="328"/>
  <c r="K10" i="328"/>
  <c r="L9" i="328"/>
  <c r="K9" i="328"/>
  <c r="L8" i="328"/>
  <c r="K8" i="328"/>
  <c r="L7" i="328"/>
  <c r="K7" i="328"/>
  <c r="L6" i="328"/>
  <c r="K6" i="328"/>
  <c r="L5" i="328"/>
  <c r="K5" i="328"/>
  <c r="M2" i="328"/>
  <c r="M40" i="328" s="1"/>
  <c r="D40" i="327"/>
  <c r="L35" i="327"/>
  <c r="K35" i="327"/>
  <c r="L34" i="327"/>
  <c r="K34" i="327"/>
  <c r="L33" i="327"/>
  <c r="K33" i="327"/>
  <c r="L32" i="327"/>
  <c r="K32" i="327"/>
  <c r="L31" i="327"/>
  <c r="K31" i="327"/>
  <c r="L30" i="327"/>
  <c r="K30" i="327"/>
  <c r="L29" i="327"/>
  <c r="K29" i="327"/>
  <c r="L28" i="327"/>
  <c r="K28" i="327"/>
  <c r="L27" i="327"/>
  <c r="K27" i="327"/>
  <c r="L26" i="327"/>
  <c r="K26" i="327"/>
  <c r="L25" i="327"/>
  <c r="K25" i="327"/>
  <c r="L24" i="327"/>
  <c r="K24" i="327"/>
  <c r="L23" i="327"/>
  <c r="K23" i="327"/>
  <c r="L22" i="327"/>
  <c r="K22" i="327"/>
  <c r="L21" i="327"/>
  <c r="K21" i="327"/>
  <c r="L20" i="327"/>
  <c r="K20" i="327"/>
  <c r="L19" i="327"/>
  <c r="K19" i="327"/>
  <c r="L18" i="327"/>
  <c r="K18" i="327"/>
  <c r="L17" i="327"/>
  <c r="K17" i="327"/>
  <c r="L16" i="327"/>
  <c r="K16" i="327"/>
  <c r="L15" i="327"/>
  <c r="K15" i="327"/>
  <c r="L14" i="327"/>
  <c r="K14" i="327"/>
  <c r="L13" i="327"/>
  <c r="K13" i="327"/>
  <c r="L12" i="327"/>
  <c r="K12" i="327"/>
  <c r="L11" i="327"/>
  <c r="K11" i="327"/>
  <c r="L10" i="327"/>
  <c r="K10" i="327"/>
  <c r="L9" i="327"/>
  <c r="K9" i="327"/>
  <c r="L8" i="327"/>
  <c r="K8" i="327"/>
  <c r="L7" i="327"/>
  <c r="K7" i="327"/>
  <c r="L6" i="327"/>
  <c r="K6" i="327"/>
  <c r="L5" i="327"/>
  <c r="K5" i="327"/>
  <c r="M2" i="327"/>
  <c r="M40" i="327" s="1"/>
  <c r="D40" i="326"/>
  <c r="L35" i="326"/>
  <c r="K35" i="326"/>
  <c r="L34" i="326"/>
  <c r="K34" i="326"/>
  <c r="L33" i="326"/>
  <c r="K33" i="326"/>
  <c r="L32" i="326"/>
  <c r="K32" i="326"/>
  <c r="L31" i="326"/>
  <c r="K31" i="326"/>
  <c r="L30" i="326"/>
  <c r="K30" i="326"/>
  <c r="L29" i="326"/>
  <c r="K29" i="326"/>
  <c r="L28" i="326"/>
  <c r="K28" i="326"/>
  <c r="L27" i="326"/>
  <c r="K27" i="326"/>
  <c r="L26" i="326"/>
  <c r="K26" i="326"/>
  <c r="L25" i="326"/>
  <c r="K25" i="326"/>
  <c r="L24" i="326"/>
  <c r="K24" i="326"/>
  <c r="L23" i="326"/>
  <c r="K23" i="326"/>
  <c r="L22" i="326"/>
  <c r="K22" i="326"/>
  <c r="L21" i="326"/>
  <c r="K21" i="326"/>
  <c r="L20" i="326"/>
  <c r="K20" i="326"/>
  <c r="L19" i="326"/>
  <c r="K19" i="326"/>
  <c r="L18" i="326"/>
  <c r="K18" i="326"/>
  <c r="L17" i="326"/>
  <c r="K17" i="326"/>
  <c r="L16" i="326"/>
  <c r="K16" i="326"/>
  <c r="L15" i="326"/>
  <c r="K15" i="326"/>
  <c r="L14" i="326"/>
  <c r="K14" i="326"/>
  <c r="L13" i="326"/>
  <c r="K13" i="326"/>
  <c r="L12" i="326"/>
  <c r="K12" i="326"/>
  <c r="L11" i="326"/>
  <c r="K11" i="326"/>
  <c r="L10" i="326"/>
  <c r="K10" i="326"/>
  <c r="L9" i="326"/>
  <c r="K9" i="326"/>
  <c r="L8" i="326"/>
  <c r="K8" i="326"/>
  <c r="L7" i="326"/>
  <c r="K7" i="326"/>
  <c r="L6" i="326"/>
  <c r="K6" i="326"/>
  <c r="L5" i="326"/>
  <c r="K5" i="326"/>
  <c r="M2" i="326"/>
  <c r="M40" i="326" s="1"/>
  <c r="D40" i="325"/>
  <c r="L35" i="325"/>
  <c r="K35" i="325"/>
  <c r="L34" i="325"/>
  <c r="K34" i="325"/>
  <c r="L33" i="325"/>
  <c r="K33" i="325"/>
  <c r="L32" i="325"/>
  <c r="K32" i="325"/>
  <c r="L31" i="325"/>
  <c r="K31" i="325"/>
  <c r="L30" i="325"/>
  <c r="K30" i="325"/>
  <c r="L29" i="325"/>
  <c r="K29" i="325"/>
  <c r="L28" i="325"/>
  <c r="K28" i="325"/>
  <c r="L27" i="325"/>
  <c r="K27" i="325"/>
  <c r="L26" i="325"/>
  <c r="K26" i="325"/>
  <c r="L25" i="325"/>
  <c r="K25" i="325"/>
  <c r="L24" i="325"/>
  <c r="K24" i="325"/>
  <c r="L23" i="325"/>
  <c r="K23" i="325"/>
  <c r="L22" i="325"/>
  <c r="K22" i="325"/>
  <c r="L21" i="325"/>
  <c r="K21" i="325"/>
  <c r="L20" i="325"/>
  <c r="K20" i="325"/>
  <c r="L19" i="325"/>
  <c r="K19" i="325"/>
  <c r="L18" i="325"/>
  <c r="K18" i="325"/>
  <c r="L17" i="325"/>
  <c r="K17" i="325"/>
  <c r="L16" i="325"/>
  <c r="K16" i="325"/>
  <c r="L15" i="325"/>
  <c r="K15" i="325"/>
  <c r="L14" i="325"/>
  <c r="K14" i="325"/>
  <c r="L13" i="325"/>
  <c r="K13" i="325"/>
  <c r="L12" i="325"/>
  <c r="K12" i="325"/>
  <c r="L11" i="325"/>
  <c r="K11" i="325"/>
  <c r="L10" i="325"/>
  <c r="K10" i="325"/>
  <c r="L9" i="325"/>
  <c r="K9" i="325"/>
  <c r="L8" i="325"/>
  <c r="K8" i="325"/>
  <c r="L7" i="325"/>
  <c r="K7" i="325"/>
  <c r="L6" i="325"/>
  <c r="K6" i="325"/>
  <c r="L5" i="325"/>
  <c r="K5" i="325"/>
  <c r="M2" i="325"/>
  <c r="M40" i="325" s="1"/>
  <c r="D40" i="324"/>
  <c r="L35" i="324"/>
  <c r="K35" i="324"/>
  <c r="L34" i="324"/>
  <c r="K34" i="324"/>
  <c r="L33" i="324"/>
  <c r="K33" i="324"/>
  <c r="L32" i="324"/>
  <c r="K32" i="324"/>
  <c r="L31" i="324"/>
  <c r="K31" i="324"/>
  <c r="L30" i="324"/>
  <c r="K30" i="324"/>
  <c r="L29" i="324"/>
  <c r="K29" i="324"/>
  <c r="L28" i="324"/>
  <c r="K28" i="324"/>
  <c r="L27" i="324"/>
  <c r="K27" i="324"/>
  <c r="L26" i="324"/>
  <c r="K26" i="324"/>
  <c r="L25" i="324"/>
  <c r="K25" i="324"/>
  <c r="L24" i="324"/>
  <c r="K24" i="324"/>
  <c r="L23" i="324"/>
  <c r="K23" i="324"/>
  <c r="L22" i="324"/>
  <c r="K22" i="324"/>
  <c r="L21" i="324"/>
  <c r="K21" i="324"/>
  <c r="L20" i="324"/>
  <c r="K20" i="324"/>
  <c r="L19" i="324"/>
  <c r="K19" i="324"/>
  <c r="L18" i="324"/>
  <c r="K18" i="324"/>
  <c r="L17" i="324"/>
  <c r="K17" i="324"/>
  <c r="L16" i="324"/>
  <c r="K16" i="324"/>
  <c r="L15" i="324"/>
  <c r="K15" i="324"/>
  <c r="L14" i="324"/>
  <c r="K14" i="324"/>
  <c r="L13" i="324"/>
  <c r="K13" i="324"/>
  <c r="L12" i="324"/>
  <c r="K12" i="324"/>
  <c r="L11" i="324"/>
  <c r="K11" i="324"/>
  <c r="L10" i="324"/>
  <c r="K10" i="324"/>
  <c r="L9" i="324"/>
  <c r="K9" i="324"/>
  <c r="L8" i="324"/>
  <c r="K8" i="324"/>
  <c r="L7" i="324"/>
  <c r="K7" i="324"/>
  <c r="L6" i="324"/>
  <c r="K6" i="324"/>
  <c r="L5" i="324"/>
  <c r="K5" i="324"/>
  <c r="M2" i="324"/>
  <c r="M40" i="324" s="1"/>
  <c r="K21" i="112"/>
  <c r="L21" i="112"/>
  <c r="K22" i="112"/>
  <c r="L22" i="112"/>
  <c r="K23" i="112"/>
  <c r="L23" i="112"/>
  <c r="K24" i="112"/>
  <c r="L24" i="112"/>
  <c r="K25" i="112"/>
  <c r="L25" i="112"/>
  <c r="K26" i="112"/>
  <c r="L26" i="112"/>
  <c r="K27" i="112"/>
  <c r="L27" i="112"/>
  <c r="K28" i="112"/>
  <c r="L28" i="112"/>
  <c r="K29" i="112"/>
  <c r="L29" i="112"/>
  <c r="K30" i="112"/>
  <c r="L30" i="112"/>
  <c r="K31" i="112"/>
  <c r="L31" i="112"/>
  <c r="K32" i="112"/>
  <c r="L32" i="112"/>
  <c r="K33" i="112"/>
  <c r="L33" i="112"/>
  <c r="K34" i="112"/>
  <c r="L34" i="112"/>
  <c r="K35" i="112"/>
  <c r="L35" i="112"/>
  <c r="K7" i="307"/>
  <c r="L7" i="307"/>
  <c r="K8" i="307"/>
  <c r="L8" i="307"/>
  <c r="K9" i="307"/>
  <c r="L9" i="307"/>
  <c r="K10" i="307"/>
  <c r="L10" i="307"/>
  <c r="K11" i="307"/>
  <c r="L11" i="307"/>
  <c r="K12" i="307"/>
  <c r="L12" i="307"/>
  <c r="K13" i="307"/>
  <c r="L13" i="307"/>
  <c r="K14" i="307"/>
  <c r="L14" i="307"/>
  <c r="K15" i="307"/>
  <c r="L15" i="307"/>
  <c r="K16" i="307"/>
  <c r="L16" i="307"/>
  <c r="K17" i="307"/>
  <c r="L17" i="307"/>
  <c r="K18" i="307"/>
  <c r="L18" i="307"/>
  <c r="K19" i="307"/>
  <c r="L19" i="307"/>
  <c r="K20" i="307"/>
  <c r="L20" i="307"/>
  <c r="K21" i="307"/>
  <c r="L21" i="307"/>
  <c r="K22" i="307"/>
  <c r="L22" i="307"/>
  <c r="K23" i="307"/>
  <c r="L23" i="307"/>
  <c r="K24" i="307"/>
  <c r="L24" i="307"/>
  <c r="K25" i="307"/>
  <c r="L25" i="307"/>
  <c r="K26" i="307"/>
  <c r="L26" i="307"/>
  <c r="K27" i="307"/>
  <c r="L27" i="307"/>
  <c r="K28" i="307"/>
  <c r="L28" i="307"/>
  <c r="K29" i="307"/>
  <c r="L29" i="307"/>
  <c r="K30" i="307"/>
  <c r="L30" i="307"/>
  <c r="K31" i="307"/>
  <c r="L31" i="307"/>
  <c r="K32" i="307"/>
  <c r="L32" i="307"/>
  <c r="K33" i="307"/>
  <c r="L33" i="307"/>
  <c r="K34" i="307"/>
  <c r="L34" i="307"/>
  <c r="K35" i="307"/>
  <c r="L35" i="307"/>
  <c r="L43" i="306"/>
  <c r="K43" i="306"/>
  <c r="L43" i="323"/>
  <c r="K43" i="323"/>
  <c r="L43" i="322"/>
  <c r="K43" i="322"/>
  <c r="L43" i="310"/>
  <c r="K43" i="310"/>
  <c r="L43" i="313"/>
  <c r="K43" i="313"/>
  <c r="L43" i="317"/>
  <c r="M43" i="317" s="1"/>
  <c r="L44" i="315"/>
  <c r="K44" i="315"/>
  <c r="K43" i="315"/>
  <c r="M43" i="315" s="1"/>
  <c r="M44" i="347" l="1"/>
  <c r="D87" i="1" s="1"/>
  <c r="M46" i="345"/>
  <c r="D232" i="1" s="1"/>
  <c r="M36" i="346"/>
  <c r="D348" i="1" s="1"/>
  <c r="M36" i="344"/>
  <c r="D134" i="1" s="1"/>
  <c r="M36" i="343"/>
  <c r="D144" i="1" s="1"/>
  <c r="M36" i="340"/>
  <c r="D326" i="1" s="1"/>
  <c r="M48" i="341"/>
  <c r="D59" i="1" s="1"/>
  <c r="M36" i="342"/>
  <c r="D217" i="1" s="1"/>
  <c r="M47" i="339"/>
  <c r="D99" i="1" s="1"/>
  <c r="M28" i="112"/>
  <c r="M37" i="336"/>
  <c r="D36" i="1" s="1"/>
  <c r="M52" i="337"/>
  <c r="D133" i="1" s="1"/>
  <c r="M49" i="338"/>
  <c r="D84" i="1" s="1"/>
  <c r="M51" i="335"/>
  <c r="D85" i="1" s="1"/>
  <c r="M36" i="334"/>
  <c r="D341" i="1" s="1"/>
  <c r="M8" i="324"/>
  <c r="M6" i="325"/>
  <c r="M20" i="307"/>
  <c r="M14" i="307"/>
  <c r="M31" i="112"/>
  <c r="M32" i="324"/>
  <c r="M33" i="324"/>
  <c r="M29" i="326"/>
  <c r="M15" i="327"/>
  <c r="M11" i="326"/>
  <c r="M35" i="326"/>
  <c r="M20" i="324"/>
  <c r="M21" i="324"/>
  <c r="M14" i="324"/>
  <c r="M53" i="333"/>
  <c r="D108" i="1" s="1"/>
  <c r="M21" i="307"/>
  <c r="M9" i="307"/>
  <c r="M6" i="324"/>
  <c r="M44" i="315"/>
  <c r="M30" i="307"/>
  <c r="M24" i="307"/>
  <c r="M18" i="307"/>
  <c r="M12" i="307"/>
  <c r="M35" i="112"/>
  <c r="M29" i="112"/>
  <c r="M23" i="112"/>
  <c r="M17" i="325"/>
  <c r="M23" i="325"/>
  <c r="M29" i="325"/>
  <c r="M27" i="326"/>
  <c r="M11" i="325"/>
  <c r="M25" i="324"/>
  <c r="M7" i="324"/>
  <c r="M36" i="332"/>
  <c r="D155" i="1" s="1"/>
  <c r="M20" i="327"/>
  <c r="M33" i="327"/>
  <c r="M48" i="331"/>
  <c r="D135" i="1" s="1"/>
  <c r="M11" i="324"/>
  <c r="M13" i="326"/>
  <c r="M17" i="327"/>
  <c r="M36" i="330"/>
  <c r="D226" i="1" s="1"/>
  <c r="M28" i="324"/>
  <c r="M34" i="324"/>
  <c r="M6" i="326"/>
  <c r="M22" i="327"/>
  <c r="M12" i="324"/>
  <c r="M24" i="324"/>
  <c r="M14" i="326"/>
  <c r="M6" i="327"/>
  <c r="M33" i="328"/>
  <c r="M5" i="327"/>
  <c r="M29" i="327"/>
  <c r="M32" i="328"/>
  <c r="M18" i="327"/>
  <c r="M31" i="327"/>
  <c r="M21" i="327"/>
  <c r="L36" i="328"/>
  <c r="C81" i="1" s="1"/>
  <c r="M19" i="328"/>
  <c r="M20" i="328"/>
  <c r="M9" i="328"/>
  <c r="M15" i="328"/>
  <c r="M21" i="328"/>
  <c r="M27" i="328"/>
  <c r="M25" i="328"/>
  <c r="M26" i="328"/>
  <c r="M14" i="328"/>
  <c r="M10" i="328"/>
  <c r="M16" i="328"/>
  <c r="M22" i="328"/>
  <c r="M28" i="328"/>
  <c r="M34" i="328"/>
  <c r="M31" i="328"/>
  <c r="M11" i="328"/>
  <c r="M17" i="328"/>
  <c r="M23" i="328"/>
  <c r="M29" i="328"/>
  <c r="M7" i="328"/>
  <c r="M35" i="328"/>
  <c r="M13" i="328"/>
  <c r="M8" i="328"/>
  <c r="M6" i="328"/>
  <c r="M12" i="328"/>
  <c r="M18" i="328"/>
  <c r="M24" i="328"/>
  <c r="M30" i="328"/>
  <c r="M5" i="328"/>
  <c r="M30" i="326"/>
  <c r="M34" i="327"/>
  <c r="M32" i="326"/>
  <c r="M25" i="327"/>
  <c r="M9" i="327"/>
  <c r="M13" i="327"/>
  <c r="L36" i="327"/>
  <c r="C115" i="1" s="1"/>
  <c r="M10" i="327"/>
  <c r="M16" i="327"/>
  <c r="M32" i="327"/>
  <c r="M11" i="327"/>
  <c r="M27" i="327"/>
  <c r="M7" i="327"/>
  <c r="M23" i="327"/>
  <c r="M8" i="327"/>
  <c r="M24" i="327"/>
  <c r="M26" i="327"/>
  <c r="M19" i="327"/>
  <c r="M35" i="327"/>
  <c r="M28" i="327"/>
  <c r="M14" i="327"/>
  <c r="M30" i="327"/>
  <c r="M12" i="327"/>
  <c r="M20" i="326"/>
  <c r="M30" i="324"/>
  <c r="M16" i="326"/>
  <c r="M28" i="326"/>
  <c r="M12" i="326"/>
  <c r="M24" i="326"/>
  <c r="L36" i="326"/>
  <c r="C102" i="1" s="1"/>
  <c r="M31" i="326"/>
  <c r="M26" i="326"/>
  <c r="M21" i="326"/>
  <c r="M9" i="326"/>
  <c r="M22" i="326"/>
  <c r="M33" i="326"/>
  <c r="M25" i="326"/>
  <c r="M17" i="326"/>
  <c r="M23" i="326"/>
  <c r="M34" i="326"/>
  <c r="M7" i="326"/>
  <c r="M18" i="326"/>
  <c r="M15" i="326"/>
  <c r="M10" i="326"/>
  <c r="M8" i="326"/>
  <c r="M19" i="326"/>
  <c r="M5" i="326"/>
  <c r="M43" i="322"/>
  <c r="M33" i="112"/>
  <c r="M12" i="325"/>
  <c r="M18" i="325"/>
  <c r="M24" i="325"/>
  <c r="M30" i="325"/>
  <c r="M19" i="325"/>
  <c r="M31" i="325"/>
  <c r="M25" i="325"/>
  <c r="M20" i="325"/>
  <c r="M21" i="325"/>
  <c r="M27" i="325"/>
  <c r="M33" i="325"/>
  <c r="M8" i="325"/>
  <c r="M13" i="325"/>
  <c r="M26" i="325"/>
  <c r="M10" i="325"/>
  <c r="M16" i="325"/>
  <c r="M22" i="325"/>
  <c r="M28" i="325"/>
  <c r="M34" i="325"/>
  <c r="M32" i="325"/>
  <c r="M9" i="325"/>
  <c r="M15" i="325"/>
  <c r="M35" i="325"/>
  <c r="M7" i="325"/>
  <c r="M14" i="325"/>
  <c r="L36" i="325"/>
  <c r="C193" i="1" s="1"/>
  <c r="M5" i="325"/>
  <c r="M43" i="310"/>
  <c r="M31" i="324"/>
  <c r="M34" i="307"/>
  <c r="M28" i="307"/>
  <c r="M22" i="307"/>
  <c r="M10" i="307"/>
  <c r="M27" i="112"/>
  <c r="M9" i="324"/>
  <c r="M15" i="324"/>
  <c r="M26" i="324"/>
  <c r="M10" i="324"/>
  <c r="M16" i="324"/>
  <c r="M27" i="324"/>
  <c r="M22" i="324"/>
  <c r="M17" i="324"/>
  <c r="M26" i="307"/>
  <c r="M23" i="324"/>
  <c r="M24" i="112"/>
  <c r="M18" i="324"/>
  <c r="M29" i="324"/>
  <c r="M13" i="324"/>
  <c r="M19" i="324"/>
  <c r="M35" i="324"/>
  <c r="M43" i="313"/>
  <c r="M43" i="306"/>
  <c r="L36" i="324"/>
  <c r="C100" i="1" s="1"/>
  <c r="M5" i="324"/>
  <c r="M26" i="112"/>
  <c r="M29" i="307"/>
  <c r="M13" i="307"/>
  <c r="M7" i="307"/>
  <c r="M25" i="112"/>
  <c r="M43" i="323"/>
  <c r="M33" i="307"/>
  <c r="M17" i="307"/>
  <c r="M32" i="307"/>
  <c r="M16" i="307"/>
  <c r="M8" i="307"/>
  <c r="M25" i="307"/>
  <c r="M32" i="112"/>
  <c r="M34" i="112"/>
  <c r="M22" i="112"/>
  <c r="M30" i="112"/>
  <c r="M21" i="112"/>
  <c r="M35" i="307"/>
  <c r="M27" i="307"/>
  <c r="M19" i="307"/>
  <c r="M11" i="307"/>
  <c r="M31" i="307"/>
  <c r="M23" i="307"/>
  <c r="M15" i="307"/>
  <c r="L43" i="293"/>
  <c r="K43" i="293"/>
  <c r="K43" i="11"/>
  <c r="M43" i="11" s="1"/>
  <c r="L44" i="314"/>
  <c r="K44" i="314"/>
  <c r="L43" i="314"/>
  <c r="K43" i="314"/>
  <c r="K11" i="23"/>
  <c r="K12" i="23"/>
  <c r="K13" i="23"/>
  <c r="K14" i="23"/>
  <c r="K15" i="23"/>
  <c r="K16" i="23"/>
  <c r="K17" i="23"/>
  <c r="D40" i="323"/>
  <c r="L35" i="323"/>
  <c r="K35" i="323"/>
  <c r="L34" i="323"/>
  <c r="K34" i="323"/>
  <c r="L33" i="323"/>
  <c r="K33" i="323"/>
  <c r="L32" i="323"/>
  <c r="K32" i="323"/>
  <c r="L31" i="323"/>
  <c r="K31" i="323"/>
  <c r="L30" i="323"/>
  <c r="K30" i="323"/>
  <c r="L29" i="323"/>
  <c r="K29" i="323"/>
  <c r="L28" i="323"/>
  <c r="K28" i="323"/>
  <c r="L27" i="323"/>
  <c r="K27" i="323"/>
  <c r="L26" i="323"/>
  <c r="K26" i="323"/>
  <c r="L25" i="323"/>
  <c r="K25" i="323"/>
  <c r="L24" i="323"/>
  <c r="K24" i="323"/>
  <c r="L23" i="323"/>
  <c r="K23" i="323"/>
  <c r="L22" i="323"/>
  <c r="K22" i="323"/>
  <c r="L21" i="323"/>
  <c r="K21" i="323"/>
  <c r="L20" i="323"/>
  <c r="K20" i="323"/>
  <c r="L19" i="323"/>
  <c r="K19" i="323"/>
  <c r="L18" i="323"/>
  <c r="K18" i="323"/>
  <c r="L17" i="323"/>
  <c r="K17" i="323"/>
  <c r="L16" i="323"/>
  <c r="K16" i="323"/>
  <c r="L15" i="323"/>
  <c r="K15" i="323"/>
  <c r="L14" i="323"/>
  <c r="K14" i="323"/>
  <c r="L13" i="323"/>
  <c r="K13" i="323"/>
  <c r="L12" i="323"/>
  <c r="K12" i="323"/>
  <c r="L11" i="323"/>
  <c r="K11" i="323"/>
  <c r="L10" i="323"/>
  <c r="K10" i="323"/>
  <c r="L9" i="323"/>
  <c r="K9" i="323"/>
  <c r="L8" i="323"/>
  <c r="K8" i="323"/>
  <c r="L7" i="323"/>
  <c r="K7" i="323"/>
  <c r="L6" i="323"/>
  <c r="K6" i="323"/>
  <c r="L5" i="323"/>
  <c r="K5" i="323"/>
  <c r="M2" i="323"/>
  <c r="M40" i="323" s="1"/>
  <c r="D40" i="322"/>
  <c r="L35" i="322"/>
  <c r="K35" i="322"/>
  <c r="L34" i="322"/>
  <c r="K34" i="322"/>
  <c r="L33" i="322"/>
  <c r="K33" i="322"/>
  <c r="L32" i="322"/>
  <c r="K32" i="322"/>
  <c r="L31" i="322"/>
  <c r="K31" i="322"/>
  <c r="L30" i="322"/>
  <c r="K30" i="322"/>
  <c r="L29" i="322"/>
  <c r="K29" i="322"/>
  <c r="L28" i="322"/>
  <c r="K28" i="322"/>
  <c r="L27" i="322"/>
  <c r="K27" i="322"/>
  <c r="L26" i="322"/>
  <c r="K26" i="322"/>
  <c r="L25" i="322"/>
  <c r="K25" i="322"/>
  <c r="L24" i="322"/>
  <c r="K24" i="322"/>
  <c r="L23" i="322"/>
  <c r="K23" i="322"/>
  <c r="L22" i="322"/>
  <c r="K22" i="322"/>
  <c r="L21" i="322"/>
  <c r="K21" i="322"/>
  <c r="L20" i="322"/>
  <c r="K20" i="322"/>
  <c r="L19" i="322"/>
  <c r="K19" i="322"/>
  <c r="L18" i="322"/>
  <c r="K18" i="322"/>
  <c r="L17" i="322"/>
  <c r="K17" i="322"/>
  <c r="L16" i="322"/>
  <c r="K16" i="322"/>
  <c r="L15" i="322"/>
  <c r="K15" i="322"/>
  <c r="L14" i="322"/>
  <c r="K14" i="322"/>
  <c r="L13" i="322"/>
  <c r="K13" i="322"/>
  <c r="L12" i="322"/>
  <c r="K12" i="322"/>
  <c r="L11" i="322"/>
  <c r="K11" i="322"/>
  <c r="L10" i="322"/>
  <c r="K10" i="322"/>
  <c r="L9" i="322"/>
  <c r="K9" i="322"/>
  <c r="L8" i="322"/>
  <c r="K8" i="322"/>
  <c r="L7" i="322"/>
  <c r="K7" i="322"/>
  <c r="L6" i="322"/>
  <c r="K6" i="322"/>
  <c r="L5" i="322"/>
  <c r="K5" i="322"/>
  <c r="M2" i="322"/>
  <c r="M40" i="322" s="1"/>
  <c r="D40" i="321"/>
  <c r="L35" i="321"/>
  <c r="K35" i="321"/>
  <c r="L34" i="321"/>
  <c r="K34" i="321"/>
  <c r="L33" i="321"/>
  <c r="K33" i="321"/>
  <c r="L32" i="321"/>
  <c r="K32" i="321"/>
  <c r="L31" i="321"/>
  <c r="K31" i="321"/>
  <c r="L30" i="321"/>
  <c r="K30" i="321"/>
  <c r="L29" i="321"/>
  <c r="K29" i="321"/>
  <c r="L28" i="321"/>
  <c r="K28" i="321"/>
  <c r="L27" i="321"/>
  <c r="K27" i="321"/>
  <c r="L26" i="321"/>
  <c r="K26" i="321"/>
  <c r="L25" i="321"/>
  <c r="K25" i="321"/>
  <c r="L24" i="321"/>
  <c r="K24" i="321"/>
  <c r="L23" i="321"/>
  <c r="K23" i="321"/>
  <c r="L22" i="321"/>
  <c r="K22" i="321"/>
  <c r="L21" i="321"/>
  <c r="K21" i="321"/>
  <c r="L20" i="321"/>
  <c r="K20" i="321"/>
  <c r="L19" i="321"/>
  <c r="K19" i="321"/>
  <c r="L18" i="321"/>
  <c r="K18" i="321"/>
  <c r="L17" i="321"/>
  <c r="K17" i="321"/>
  <c r="L16" i="321"/>
  <c r="K16" i="321"/>
  <c r="L15" i="321"/>
  <c r="K15" i="321"/>
  <c r="L14" i="321"/>
  <c r="K14" i="321"/>
  <c r="L13" i="321"/>
  <c r="K13" i="321"/>
  <c r="L12" i="321"/>
  <c r="K12" i="321"/>
  <c r="L11" i="321"/>
  <c r="K11" i="321"/>
  <c r="L10" i="321"/>
  <c r="K10" i="321"/>
  <c r="L9" i="321"/>
  <c r="K9" i="321"/>
  <c r="L8" i="321"/>
  <c r="K8" i="321"/>
  <c r="L7" i="321"/>
  <c r="K7" i="321"/>
  <c r="L6" i="321"/>
  <c r="K6" i="321"/>
  <c r="L5" i="321"/>
  <c r="K5" i="321"/>
  <c r="M2" i="321"/>
  <c r="M40" i="321" s="1"/>
  <c r="D40" i="320"/>
  <c r="L35" i="320"/>
  <c r="K35" i="320"/>
  <c r="L34" i="320"/>
  <c r="K34" i="320"/>
  <c r="L33" i="320"/>
  <c r="K33" i="320"/>
  <c r="L32" i="320"/>
  <c r="K32" i="320"/>
  <c r="L31" i="320"/>
  <c r="K31" i="320"/>
  <c r="L30" i="320"/>
  <c r="K30" i="320"/>
  <c r="L29" i="320"/>
  <c r="K29" i="320"/>
  <c r="L28" i="320"/>
  <c r="K28" i="320"/>
  <c r="L27" i="320"/>
  <c r="K27" i="320"/>
  <c r="L26" i="320"/>
  <c r="K26" i="320"/>
  <c r="L25" i="320"/>
  <c r="K25" i="320"/>
  <c r="L24" i="320"/>
  <c r="K24" i="320"/>
  <c r="L23" i="320"/>
  <c r="K23" i="320"/>
  <c r="L22" i="320"/>
  <c r="K22" i="320"/>
  <c r="L21" i="320"/>
  <c r="K21" i="320"/>
  <c r="L20" i="320"/>
  <c r="K20" i="320"/>
  <c r="L19" i="320"/>
  <c r="K19" i="320"/>
  <c r="L18" i="320"/>
  <c r="K18" i="320"/>
  <c r="L17" i="320"/>
  <c r="K17" i="320"/>
  <c r="L16" i="320"/>
  <c r="K16" i="320"/>
  <c r="L15" i="320"/>
  <c r="K15" i="320"/>
  <c r="L14" i="320"/>
  <c r="K14" i="320"/>
  <c r="L13" i="320"/>
  <c r="K13" i="320"/>
  <c r="L12" i="320"/>
  <c r="K12" i="320"/>
  <c r="L11" i="320"/>
  <c r="K11" i="320"/>
  <c r="L10" i="320"/>
  <c r="K10" i="320"/>
  <c r="L9" i="320"/>
  <c r="K9" i="320"/>
  <c r="L8" i="320"/>
  <c r="K8" i="320"/>
  <c r="L7" i="320"/>
  <c r="K7" i="320"/>
  <c r="L6" i="320"/>
  <c r="K6" i="320"/>
  <c r="L5" i="320"/>
  <c r="K5" i="320"/>
  <c r="M2" i="320"/>
  <c r="M40" i="320" s="1"/>
  <c r="D40" i="319"/>
  <c r="L35" i="319"/>
  <c r="K35" i="319"/>
  <c r="L34" i="319"/>
  <c r="K34" i="319"/>
  <c r="L33" i="319"/>
  <c r="K33" i="319"/>
  <c r="L32" i="319"/>
  <c r="K32" i="319"/>
  <c r="L31" i="319"/>
  <c r="K31" i="319"/>
  <c r="L30" i="319"/>
  <c r="K30" i="319"/>
  <c r="L29" i="319"/>
  <c r="K29" i="319"/>
  <c r="L28" i="319"/>
  <c r="K28" i="319"/>
  <c r="L27" i="319"/>
  <c r="K27" i="319"/>
  <c r="L26" i="319"/>
  <c r="K26" i="319"/>
  <c r="L25" i="319"/>
  <c r="K25" i="319"/>
  <c r="L24" i="319"/>
  <c r="K24" i="319"/>
  <c r="L23" i="319"/>
  <c r="K23" i="319"/>
  <c r="L22" i="319"/>
  <c r="K22" i="319"/>
  <c r="L21" i="319"/>
  <c r="K21" i="319"/>
  <c r="L20" i="319"/>
  <c r="K20" i="319"/>
  <c r="L19" i="319"/>
  <c r="K19" i="319"/>
  <c r="L18" i="319"/>
  <c r="K18" i="319"/>
  <c r="L17" i="319"/>
  <c r="K17" i="319"/>
  <c r="L16" i="319"/>
  <c r="K16" i="319"/>
  <c r="L15" i="319"/>
  <c r="K15" i="319"/>
  <c r="L14" i="319"/>
  <c r="K14" i="319"/>
  <c r="L13" i="319"/>
  <c r="K13" i="319"/>
  <c r="L12" i="319"/>
  <c r="K12" i="319"/>
  <c r="L11" i="319"/>
  <c r="K11" i="319"/>
  <c r="L10" i="319"/>
  <c r="K10" i="319"/>
  <c r="L9" i="319"/>
  <c r="K9" i="319"/>
  <c r="L8" i="319"/>
  <c r="K8" i="319"/>
  <c r="L7" i="319"/>
  <c r="K7" i="319"/>
  <c r="L6" i="319"/>
  <c r="K6" i="319"/>
  <c r="L5" i="319"/>
  <c r="K5" i="319"/>
  <c r="M2" i="319"/>
  <c r="M40" i="319" s="1"/>
  <c r="D40" i="318"/>
  <c r="L35" i="318"/>
  <c r="K35" i="318"/>
  <c r="L34" i="318"/>
  <c r="K34" i="318"/>
  <c r="L33" i="318"/>
  <c r="K33" i="318"/>
  <c r="L32" i="318"/>
  <c r="K32" i="318"/>
  <c r="L31" i="318"/>
  <c r="K31" i="318"/>
  <c r="L30" i="318"/>
  <c r="K30" i="318"/>
  <c r="L29" i="318"/>
  <c r="K29" i="318"/>
  <c r="L28" i="318"/>
  <c r="K28" i="318"/>
  <c r="L27" i="318"/>
  <c r="K27" i="318"/>
  <c r="L26" i="318"/>
  <c r="K26" i="318"/>
  <c r="L25" i="318"/>
  <c r="K25" i="318"/>
  <c r="L24" i="318"/>
  <c r="K24" i="318"/>
  <c r="L23" i="318"/>
  <c r="K23" i="318"/>
  <c r="L22" i="318"/>
  <c r="K22" i="318"/>
  <c r="L21" i="318"/>
  <c r="K21" i="318"/>
  <c r="L20" i="318"/>
  <c r="K20" i="318"/>
  <c r="L19" i="318"/>
  <c r="K19" i="318"/>
  <c r="L18" i="318"/>
  <c r="K18" i="318"/>
  <c r="L17" i="318"/>
  <c r="K17" i="318"/>
  <c r="L16" i="318"/>
  <c r="K16" i="318"/>
  <c r="L15" i="318"/>
  <c r="K15" i="318"/>
  <c r="L14" i="318"/>
  <c r="K14" i="318"/>
  <c r="L13" i="318"/>
  <c r="K13" i="318"/>
  <c r="L12" i="318"/>
  <c r="K12" i="318"/>
  <c r="L11" i="318"/>
  <c r="K11" i="318"/>
  <c r="L10" i="318"/>
  <c r="K10" i="318"/>
  <c r="L9" i="318"/>
  <c r="K9" i="318"/>
  <c r="L8" i="318"/>
  <c r="K8" i="318"/>
  <c r="L7" i="318"/>
  <c r="K7" i="318"/>
  <c r="L6" i="318"/>
  <c r="K6" i="318"/>
  <c r="L5" i="318"/>
  <c r="K5" i="318"/>
  <c r="M2" i="318"/>
  <c r="M40" i="318" s="1"/>
  <c r="D40" i="317"/>
  <c r="L35" i="317"/>
  <c r="M35" i="317" s="1"/>
  <c r="L34" i="317"/>
  <c r="M34" i="317" s="1"/>
  <c r="L33" i="317"/>
  <c r="M33" i="317" s="1"/>
  <c r="L32" i="317"/>
  <c r="M32" i="317" s="1"/>
  <c r="L31" i="317"/>
  <c r="M31" i="317" s="1"/>
  <c r="L30" i="317"/>
  <c r="M30" i="317" s="1"/>
  <c r="L29" i="317"/>
  <c r="M29" i="317" s="1"/>
  <c r="L28" i="317"/>
  <c r="M28" i="317" s="1"/>
  <c r="L27" i="317"/>
  <c r="M27" i="317" s="1"/>
  <c r="L26" i="317"/>
  <c r="M26" i="317" s="1"/>
  <c r="L25" i="317"/>
  <c r="M25" i="317" s="1"/>
  <c r="L24" i="317"/>
  <c r="M24" i="317" s="1"/>
  <c r="L23" i="317"/>
  <c r="M23" i="317" s="1"/>
  <c r="L22" i="317"/>
  <c r="M22" i="317" s="1"/>
  <c r="L21" i="317"/>
  <c r="M21" i="317" s="1"/>
  <c r="L20" i="317"/>
  <c r="M20" i="317" s="1"/>
  <c r="L19" i="317"/>
  <c r="M19" i="317" s="1"/>
  <c r="L18" i="317"/>
  <c r="M18" i="317" s="1"/>
  <c r="L17" i="317"/>
  <c r="M17" i="317" s="1"/>
  <c r="L16" i="317"/>
  <c r="M16" i="317" s="1"/>
  <c r="L15" i="317"/>
  <c r="M15" i="317" s="1"/>
  <c r="L14" i="317"/>
  <c r="M14" i="317" s="1"/>
  <c r="L13" i="317"/>
  <c r="M13" i="317" s="1"/>
  <c r="L12" i="317"/>
  <c r="L11" i="317"/>
  <c r="M11" i="317" s="1"/>
  <c r="L10" i="317"/>
  <c r="L9" i="317"/>
  <c r="L8" i="317"/>
  <c r="L7" i="317"/>
  <c r="K7" i="317"/>
  <c r="L6" i="317"/>
  <c r="K6" i="317"/>
  <c r="L5" i="317"/>
  <c r="K5" i="317"/>
  <c r="K9" i="317" s="1"/>
  <c r="M2" i="317"/>
  <c r="M40" i="317" s="1"/>
  <c r="D40" i="316"/>
  <c r="L35" i="316"/>
  <c r="K35" i="316"/>
  <c r="L34" i="316"/>
  <c r="K34" i="316"/>
  <c r="L33" i="316"/>
  <c r="K33" i="316"/>
  <c r="L32" i="316"/>
  <c r="K32" i="316"/>
  <c r="L31" i="316"/>
  <c r="K31" i="316"/>
  <c r="L30" i="316"/>
  <c r="K30" i="316"/>
  <c r="L29" i="316"/>
  <c r="K29" i="316"/>
  <c r="L28" i="316"/>
  <c r="K28" i="316"/>
  <c r="L27" i="316"/>
  <c r="K27" i="316"/>
  <c r="L26" i="316"/>
  <c r="K26" i="316"/>
  <c r="L25" i="316"/>
  <c r="K25" i="316"/>
  <c r="L24" i="316"/>
  <c r="K24" i="316"/>
  <c r="L23" i="316"/>
  <c r="K23" i="316"/>
  <c r="L22" i="316"/>
  <c r="K22" i="316"/>
  <c r="L21" i="316"/>
  <c r="K21" i="316"/>
  <c r="L20" i="316"/>
  <c r="K20" i="316"/>
  <c r="L19" i="316"/>
  <c r="K19" i="316"/>
  <c r="L18" i="316"/>
  <c r="K18" i="316"/>
  <c r="L17" i="316"/>
  <c r="K17" i="316"/>
  <c r="L16" i="316"/>
  <c r="K16" i="316"/>
  <c r="L15" i="316"/>
  <c r="K15" i="316"/>
  <c r="L14" i="316"/>
  <c r="K14" i="316"/>
  <c r="L13" i="316"/>
  <c r="K13" i="316"/>
  <c r="L12" i="316"/>
  <c r="K12" i="316"/>
  <c r="L11" i="316"/>
  <c r="K11" i="316"/>
  <c r="L10" i="316"/>
  <c r="K10" i="316"/>
  <c r="L9" i="316"/>
  <c r="K9" i="316"/>
  <c r="L8" i="316"/>
  <c r="K8" i="316"/>
  <c r="L7" i="316"/>
  <c r="K7" i="316"/>
  <c r="L6" i="316"/>
  <c r="K6" i="316"/>
  <c r="L5" i="316"/>
  <c r="K5" i="316"/>
  <c r="M2" i="316"/>
  <c r="M40" i="316" s="1"/>
  <c r="D40" i="315"/>
  <c r="L35" i="315"/>
  <c r="K35" i="315"/>
  <c r="L34" i="315"/>
  <c r="K34" i="315"/>
  <c r="L33" i="315"/>
  <c r="K33" i="315"/>
  <c r="L32" i="315"/>
  <c r="K32" i="315"/>
  <c r="L31" i="315"/>
  <c r="K31" i="315"/>
  <c r="L30" i="315"/>
  <c r="K30" i="315"/>
  <c r="L29" i="315"/>
  <c r="K29" i="315"/>
  <c r="L28" i="315"/>
  <c r="K28" i="315"/>
  <c r="L27" i="315"/>
  <c r="K27" i="315"/>
  <c r="L26" i="315"/>
  <c r="K26" i="315"/>
  <c r="L25" i="315"/>
  <c r="K25" i="315"/>
  <c r="L24" i="315"/>
  <c r="K24" i="315"/>
  <c r="L23" i="315"/>
  <c r="K23" i="315"/>
  <c r="L22" i="315"/>
  <c r="K22" i="315"/>
  <c r="L21" i="315"/>
  <c r="K21" i="315"/>
  <c r="L20" i="315"/>
  <c r="K20" i="315"/>
  <c r="L19" i="315"/>
  <c r="K19" i="315"/>
  <c r="L18" i="315"/>
  <c r="K18" i="315"/>
  <c r="L17" i="315"/>
  <c r="K17" i="315"/>
  <c r="L16" i="315"/>
  <c r="K16" i="315"/>
  <c r="L15" i="315"/>
  <c r="K15" i="315"/>
  <c r="L14" i="315"/>
  <c r="K14" i="315"/>
  <c r="L13" i="315"/>
  <c r="K13" i="315"/>
  <c r="L12" i="315"/>
  <c r="K12" i="315"/>
  <c r="L11" i="315"/>
  <c r="K11" i="315"/>
  <c r="L10" i="315"/>
  <c r="K10" i="315"/>
  <c r="L9" i="315"/>
  <c r="K9" i="315"/>
  <c r="L8" i="315"/>
  <c r="K8" i="315"/>
  <c r="L7" i="315"/>
  <c r="K7" i="315"/>
  <c r="L6" i="315"/>
  <c r="K6" i="315"/>
  <c r="L5" i="315"/>
  <c r="K5" i="315"/>
  <c r="M2" i="315"/>
  <c r="M40" i="315" s="1"/>
  <c r="M36" i="328" l="1"/>
  <c r="D81" i="1" s="1"/>
  <c r="M33" i="322"/>
  <c r="M7" i="323"/>
  <c r="M36" i="327"/>
  <c r="D115" i="1" s="1"/>
  <c r="M36" i="326"/>
  <c r="D102" i="1" s="1"/>
  <c r="M43" i="293"/>
  <c r="M12" i="321"/>
  <c r="M16" i="322"/>
  <c r="M22" i="322"/>
  <c r="M32" i="322"/>
  <c r="M36" i="325"/>
  <c r="D193" i="1" s="1"/>
  <c r="M27" i="318"/>
  <c r="M11" i="320"/>
  <c r="M23" i="320"/>
  <c r="M7" i="322"/>
  <c r="M13" i="322"/>
  <c r="M10" i="323"/>
  <c r="M16" i="323"/>
  <c r="M22" i="323"/>
  <c r="M28" i="323"/>
  <c r="M34" i="323"/>
  <c r="M17" i="320"/>
  <c r="M10" i="321"/>
  <c r="M34" i="321"/>
  <c r="M14" i="322"/>
  <c r="M20" i="322"/>
  <c r="M11" i="323"/>
  <c r="M17" i="323"/>
  <c r="M23" i="323"/>
  <c r="M29" i="323"/>
  <c r="M33" i="318"/>
  <c r="M15" i="321"/>
  <c r="M13" i="319"/>
  <c r="M29" i="320"/>
  <c r="M11" i="318"/>
  <c r="M23" i="318"/>
  <c r="M15" i="319"/>
  <c r="M21" i="319"/>
  <c r="M7" i="320"/>
  <c r="M13" i="320"/>
  <c r="M19" i="320"/>
  <c r="M25" i="320"/>
  <c r="M31" i="320"/>
  <c r="M5" i="321"/>
  <c r="M17" i="321"/>
  <c r="M35" i="321"/>
  <c r="M9" i="322"/>
  <c r="M27" i="322"/>
  <c r="M19" i="319"/>
  <c r="M17" i="318"/>
  <c r="M29" i="318"/>
  <c r="M9" i="319"/>
  <c r="M27" i="319"/>
  <c r="M25" i="319"/>
  <c r="M9" i="321"/>
  <c r="M21" i="315"/>
  <c r="M13" i="323"/>
  <c r="M19" i="323"/>
  <c r="M25" i="323"/>
  <c r="M31" i="323"/>
  <c r="M15" i="318"/>
  <c r="M27" i="321"/>
  <c r="M17" i="322"/>
  <c r="M9" i="318"/>
  <c r="M36" i="324"/>
  <c r="D100" i="1" s="1"/>
  <c r="M7" i="319"/>
  <c r="M21" i="318"/>
  <c r="M33" i="321"/>
  <c r="M11" i="315"/>
  <c r="M17" i="315"/>
  <c r="M23" i="315"/>
  <c r="M7" i="317"/>
  <c r="M7" i="318"/>
  <c r="M13" i="318"/>
  <c r="M19" i="318"/>
  <c r="M25" i="318"/>
  <c r="M31" i="318"/>
  <c r="M11" i="319"/>
  <c r="M17" i="319"/>
  <c r="M23" i="319"/>
  <c r="M29" i="319"/>
  <c r="M9" i="320"/>
  <c r="M15" i="320"/>
  <c r="M21" i="320"/>
  <c r="M27" i="320"/>
  <c r="M13" i="321"/>
  <c r="M25" i="321"/>
  <c r="M11" i="322"/>
  <c r="M23" i="322"/>
  <c r="M29" i="322"/>
  <c r="M8" i="323"/>
  <c r="M14" i="323"/>
  <c r="M20" i="323"/>
  <c r="M26" i="323"/>
  <c r="M32" i="323"/>
  <c r="M26" i="321"/>
  <c r="M32" i="321"/>
  <c r="M6" i="322"/>
  <c r="M12" i="322"/>
  <c r="M18" i="322"/>
  <c r="M24" i="322"/>
  <c r="M30" i="322"/>
  <c r="M35" i="322"/>
  <c r="M9" i="323"/>
  <c r="M15" i="323"/>
  <c r="M21" i="323"/>
  <c r="M27" i="323"/>
  <c r="M33" i="323"/>
  <c r="M25" i="322"/>
  <c r="M35" i="323"/>
  <c r="M6" i="323"/>
  <c r="M12" i="323"/>
  <c r="M18" i="323"/>
  <c r="M24" i="323"/>
  <c r="M30" i="323"/>
  <c r="M28" i="322"/>
  <c r="M31" i="319"/>
  <c r="M43" i="314"/>
  <c r="M44" i="314"/>
  <c r="L36" i="323"/>
  <c r="M5" i="323"/>
  <c r="M8" i="318"/>
  <c r="M14" i="318"/>
  <c r="M26" i="318"/>
  <c r="M6" i="319"/>
  <c r="M12" i="319"/>
  <c r="M18" i="319"/>
  <c r="M10" i="320"/>
  <c r="M16" i="320"/>
  <c r="M30" i="315"/>
  <c r="M21" i="321"/>
  <c r="M24" i="315"/>
  <c r="M27" i="315"/>
  <c r="M23" i="321"/>
  <c r="M34" i="322"/>
  <c r="M18" i="315"/>
  <c r="M9" i="315"/>
  <c r="M8" i="322"/>
  <c r="M19" i="322"/>
  <c r="M12" i="315"/>
  <c r="M10" i="316"/>
  <c r="M15" i="315"/>
  <c r="M18" i="321"/>
  <c r="M15" i="322"/>
  <c r="M26" i="322"/>
  <c r="M31" i="322"/>
  <c r="M20" i="318"/>
  <c r="M32" i="318"/>
  <c r="M22" i="320"/>
  <c r="M28" i="320"/>
  <c r="M34" i="320"/>
  <c r="M14" i="321"/>
  <c r="M31" i="321"/>
  <c r="M10" i="322"/>
  <c r="M21" i="322"/>
  <c r="L44" i="322"/>
  <c r="M5" i="322"/>
  <c r="M16" i="321"/>
  <c r="M16" i="315"/>
  <c r="M12" i="318"/>
  <c r="M24" i="318"/>
  <c r="M10" i="319"/>
  <c r="M16" i="319"/>
  <c r="M22" i="319"/>
  <c r="M28" i="319"/>
  <c r="M11" i="321"/>
  <c r="M22" i="321"/>
  <c r="M6" i="317"/>
  <c r="M6" i="318"/>
  <c r="M18" i="318"/>
  <c r="M30" i="318"/>
  <c r="M6" i="321"/>
  <c r="M28" i="321"/>
  <c r="M7" i="321"/>
  <c r="M29" i="321"/>
  <c r="M24" i="321"/>
  <c r="M8" i="321"/>
  <c r="M30" i="321"/>
  <c r="M35" i="320"/>
  <c r="M19" i="321"/>
  <c r="M12" i="316"/>
  <c r="M24" i="316"/>
  <c r="M16" i="318"/>
  <c r="M22" i="318"/>
  <c r="M28" i="318"/>
  <c r="M8" i="319"/>
  <c r="M14" i="319"/>
  <c r="M20" i="319"/>
  <c r="M32" i="319"/>
  <c r="M6" i="320"/>
  <c r="M12" i="320"/>
  <c r="M18" i="320"/>
  <c r="M24" i="320"/>
  <c r="M30" i="320"/>
  <c r="M20" i="321"/>
  <c r="M6" i="316"/>
  <c r="M18" i="316"/>
  <c r="M30" i="316"/>
  <c r="M10" i="318"/>
  <c r="M34" i="318"/>
  <c r="L36" i="321"/>
  <c r="C15" i="1" s="1"/>
  <c r="M8" i="320"/>
  <c r="M14" i="320"/>
  <c r="M20" i="320"/>
  <c r="M26" i="320"/>
  <c r="M32" i="320"/>
  <c r="M33" i="320"/>
  <c r="M30" i="319"/>
  <c r="L50" i="320"/>
  <c r="C128" i="1" s="1"/>
  <c r="M5" i="320"/>
  <c r="M26" i="319"/>
  <c r="M33" i="319"/>
  <c r="K8" i="317"/>
  <c r="K12" i="317" s="1"/>
  <c r="M12" i="317" s="1"/>
  <c r="M35" i="319"/>
  <c r="M9" i="317"/>
  <c r="M24" i="319"/>
  <c r="K10" i="317"/>
  <c r="M10" i="317" s="1"/>
  <c r="M34" i="319"/>
  <c r="L36" i="319"/>
  <c r="C117" i="1" s="1"/>
  <c r="M5" i="319"/>
  <c r="M35" i="318"/>
  <c r="L36" i="318"/>
  <c r="C86" i="1" s="1"/>
  <c r="M5" i="318"/>
  <c r="M16" i="316"/>
  <c r="M22" i="316"/>
  <c r="M28" i="316"/>
  <c r="M11" i="316"/>
  <c r="M29" i="316"/>
  <c r="M17" i="316"/>
  <c r="M23" i="316"/>
  <c r="M6" i="315"/>
  <c r="M33" i="315"/>
  <c r="L36" i="317"/>
  <c r="C65" i="1" s="1"/>
  <c r="M5" i="317"/>
  <c r="M22" i="315"/>
  <c r="M34" i="315"/>
  <c r="M28" i="315"/>
  <c r="M10" i="315"/>
  <c r="M7" i="316"/>
  <c r="M13" i="316"/>
  <c r="M19" i="316"/>
  <c r="M25" i="316"/>
  <c r="M31" i="316"/>
  <c r="M8" i="316"/>
  <c r="M14" i="316"/>
  <c r="M20" i="316"/>
  <c r="M26" i="316"/>
  <c r="M32" i="316"/>
  <c r="M9" i="316"/>
  <c r="M15" i="316"/>
  <c r="M21" i="316"/>
  <c r="M27" i="316"/>
  <c r="M33" i="316"/>
  <c r="M34" i="316"/>
  <c r="M35" i="316"/>
  <c r="L52" i="316"/>
  <c r="C23" i="1" s="1"/>
  <c r="M5" i="316"/>
  <c r="M7" i="315"/>
  <c r="M13" i="315"/>
  <c r="M19" i="315"/>
  <c r="M25" i="315"/>
  <c r="M31" i="315"/>
  <c r="M8" i="315"/>
  <c r="M14" i="315"/>
  <c r="M20" i="315"/>
  <c r="M26" i="315"/>
  <c r="M32" i="315"/>
  <c r="M29" i="315"/>
  <c r="M35" i="315"/>
  <c r="L36" i="315"/>
  <c r="C271" i="1" s="1"/>
  <c r="M5" i="315"/>
  <c r="M36" i="323" l="1"/>
  <c r="M44" i="322"/>
  <c r="M36" i="321"/>
  <c r="D15" i="1" s="1"/>
  <c r="M50" i="320"/>
  <c r="D128" i="1" s="1"/>
  <c r="M36" i="319"/>
  <c r="D117" i="1" s="1"/>
  <c r="M8" i="317"/>
  <c r="M36" i="317" s="1"/>
  <c r="D65" i="1" s="1"/>
  <c r="M36" i="318"/>
  <c r="D86" i="1" s="1"/>
  <c r="M52" i="316"/>
  <c r="M36" i="315"/>
  <c r="D271" i="1" s="1"/>
  <c r="D40" i="314" l="1"/>
  <c r="L35" i="314"/>
  <c r="K35" i="314"/>
  <c r="L34" i="314"/>
  <c r="K34" i="314"/>
  <c r="L33" i="314"/>
  <c r="K33" i="314"/>
  <c r="L32" i="314"/>
  <c r="K32" i="314"/>
  <c r="L31" i="314"/>
  <c r="K31" i="314"/>
  <c r="L30" i="314"/>
  <c r="K30" i="314"/>
  <c r="L29" i="314"/>
  <c r="K29" i="314"/>
  <c r="L28" i="314"/>
  <c r="K28" i="314"/>
  <c r="L27" i="314"/>
  <c r="K27" i="314"/>
  <c r="L26" i="314"/>
  <c r="K26" i="314"/>
  <c r="L25" i="314"/>
  <c r="K25" i="314"/>
  <c r="L24" i="314"/>
  <c r="K24" i="314"/>
  <c r="L23" i="314"/>
  <c r="K23" i="314"/>
  <c r="L22" i="314"/>
  <c r="K22" i="314"/>
  <c r="L21" i="314"/>
  <c r="K21" i="314"/>
  <c r="L20" i="314"/>
  <c r="K20" i="314"/>
  <c r="L19" i="314"/>
  <c r="K19" i="314"/>
  <c r="L18" i="314"/>
  <c r="K18" i="314"/>
  <c r="L17" i="314"/>
  <c r="K17" i="314"/>
  <c r="L16" i="314"/>
  <c r="K16" i="314"/>
  <c r="L15" i="314"/>
  <c r="K15" i="314"/>
  <c r="L14" i="314"/>
  <c r="K14" i="314"/>
  <c r="L13" i="314"/>
  <c r="K13" i="314"/>
  <c r="L12" i="314"/>
  <c r="K12" i="314"/>
  <c r="L11" i="314"/>
  <c r="K11" i="314"/>
  <c r="L10" i="314"/>
  <c r="K10" i="314"/>
  <c r="L9" i="314"/>
  <c r="K9" i="314"/>
  <c r="L8" i="314"/>
  <c r="K8" i="314"/>
  <c r="L7" i="314"/>
  <c r="K7" i="314"/>
  <c r="L6" i="314"/>
  <c r="K6" i="314"/>
  <c r="L5" i="314"/>
  <c r="K5" i="314"/>
  <c r="M2" i="314"/>
  <c r="M40" i="314" s="1"/>
  <c r="M18" i="314" l="1"/>
  <c r="M15" i="314"/>
  <c r="M9" i="314"/>
  <c r="M17" i="314"/>
  <c r="M8" i="314"/>
  <c r="M33" i="314"/>
  <c r="M14" i="314"/>
  <c r="M20" i="314"/>
  <c r="M21" i="314"/>
  <c r="M27" i="314"/>
  <c r="M10" i="314"/>
  <c r="M26" i="314"/>
  <c r="M32" i="314"/>
  <c r="M16" i="314"/>
  <c r="M22" i="314"/>
  <c r="M28" i="314"/>
  <c r="M34" i="314"/>
  <c r="M35" i="314"/>
  <c r="M6" i="314"/>
  <c r="M24" i="314"/>
  <c r="M30" i="314"/>
  <c r="M11" i="314"/>
  <c r="M7" i="314"/>
  <c r="M19" i="314"/>
  <c r="M31" i="314"/>
  <c r="M29" i="314"/>
  <c r="M25" i="314"/>
  <c r="M13" i="314"/>
  <c r="M23" i="314"/>
  <c r="M12" i="314"/>
  <c r="L36" i="314"/>
  <c r="C10" i="1" s="1"/>
  <c r="M5" i="314"/>
  <c r="D40" i="313"/>
  <c r="L35" i="313"/>
  <c r="K35" i="313"/>
  <c r="L34" i="313"/>
  <c r="K34" i="313"/>
  <c r="L33" i="313"/>
  <c r="K33" i="313"/>
  <c r="L32" i="313"/>
  <c r="K32" i="313"/>
  <c r="L31" i="313"/>
  <c r="K31" i="313"/>
  <c r="L30" i="313"/>
  <c r="K30" i="313"/>
  <c r="L29" i="313"/>
  <c r="K29" i="313"/>
  <c r="L28" i="313"/>
  <c r="K28" i="313"/>
  <c r="L27" i="313"/>
  <c r="K27" i="313"/>
  <c r="L26" i="313"/>
  <c r="K26" i="313"/>
  <c r="L25" i="313"/>
  <c r="K25" i="313"/>
  <c r="L24" i="313"/>
  <c r="K24" i="313"/>
  <c r="L23" i="313"/>
  <c r="K23" i="313"/>
  <c r="L22" i="313"/>
  <c r="K22" i="313"/>
  <c r="L21" i="313"/>
  <c r="K21" i="313"/>
  <c r="L20" i="313"/>
  <c r="K20" i="313"/>
  <c r="L19" i="313"/>
  <c r="K19" i="313"/>
  <c r="L18" i="313"/>
  <c r="K18" i="313"/>
  <c r="L17" i="313"/>
  <c r="K17" i="313"/>
  <c r="L16" i="313"/>
  <c r="K16" i="313"/>
  <c r="L15" i="313"/>
  <c r="K15" i="313"/>
  <c r="L14" i="313"/>
  <c r="K14" i="313"/>
  <c r="L13" i="313"/>
  <c r="K13" i="313"/>
  <c r="L12" i="313"/>
  <c r="K12" i="313"/>
  <c r="L11" i="313"/>
  <c r="K11" i="313"/>
  <c r="L10" i="313"/>
  <c r="K10" i="313"/>
  <c r="L9" i="313"/>
  <c r="K9" i="313"/>
  <c r="L8" i="313"/>
  <c r="K8" i="313"/>
  <c r="L7" i="313"/>
  <c r="K7" i="313"/>
  <c r="L6" i="313"/>
  <c r="K6" i="313"/>
  <c r="L5" i="313"/>
  <c r="M2" i="313"/>
  <c r="M40" i="313" s="1"/>
  <c r="D40" i="312"/>
  <c r="L35" i="312"/>
  <c r="K35" i="312"/>
  <c r="L34" i="312"/>
  <c r="K34" i="312"/>
  <c r="L33" i="312"/>
  <c r="K33" i="312"/>
  <c r="L32" i="312"/>
  <c r="K32" i="312"/>
  <c r="L31" i="312"/>
  <c r="K31" i="312"/>
  <c r="L30" i="312"/>
  <c r="K30" i="312"/>
  <c r="L29" i="312"/>
  <c r="K29" i="312"/>
  <c r="L28" i="312"/>
  <c r="K28" i="312"/>
  <c r="L27" i="312"/>
  <c r="K27" i="312"/>
  <c r="L26" i="312"/>
  <c r="K26" i="312"/>
  <c r="L25" i="312"/>
  <c r="K25" i="312"/>
  <c r="L24" i="312"/>
  <c r="K24" i="312"/>
  <c r="L23" i="312"/>
  <c r="K23" i="312"/>
  <c r="L22" i="312"/>
  <c r="K22" i="312"/>
  <c r="L21" i="312"/>
  <c r="K21" i="312"/>
  <c r="L20" i="312"/>
  <c r="K20" i="312"/>
  <c r="L19" i="312"/>
  <c r="K19" i="312"/>
  <c r="L18" i="312"/>
  <c r="K18" i="312"/>
  <c r="L17" i="312"/>
  <c r="K17" i="312"/>
  <c r="L16" i="312"/>
  <c r="K16" i="312"/>
  <c r="L15" i="312"/>
  <c r="K15" i="312"/>
  <c r="L14" i="312"/>
  <c r="K14" i="312"/>
  <c r="L13" i="312"/>
  <c r="K13" i="312"/>
  <c r="L12" i="312"/>
  <c r="K12" i="312"/>
  <c r="L11" i="312"/>
  <c r="K11" i="312"/>
  <c r="L10" i="312"/>
  <c r="K10" i="312"/>
  <c r="L9" i="312"/>
  <c r="K9" i="312"/>
  <c r="L8" i="312"/>
  <c r="K8" i="312"/>
  <c r="L7" i="312"/>
  <c r="K7" i="312"/>
  <c r="L6" i="312"/>
  <c r="K6" i="312"/>
  <c r="L5" i="312"/>
  <c r="K5" i="312"/>
  <c r="M2" i="312"/>
  <c r="M40" i="312" s="1"/>
  <c r="K5" i="283"/>
  <c r="K6" i="283"/>
  <c r="K7" i="283"/>
  <c r="K8" i="283"/>
  <c r="K9" i="283"/>
  <c r="K10" i="283"/>
  <c r="K11" i="283"/>
  <c r="K12" i="283"/>
  <c r="K13" i="283"/>
  <c r="K14" i="283"/>
  <c r="K15" i="283"/>
  <c r="K16" i="283"/>
  <c r="K17" i="283"/>
  <c r="K18" i="283"/>
  <c r="K19" i="283"/>
  <c r="K20" i="283"/>
  <c r="K21" i="283"/>
  <c r="K22" i="283"/>
  <c r="K23" i="283"/>
  <c r="K24" i="283"/>
  <c r="K25" i="283"/>
  <c r="K26" i="283"/>
  <c r="K27" i="283"/>
  <c r="K28" i="283"/>
  <c r="K29" i="283"/>
  <c r="K30" i="283"/>
  <c r="K31" i="283"/>
  <c r="K32" i="283"/>
  <c r="K33" i="283"/>
  <c r="K34" i="283"/>
  <c r="D40" i="311"/>
  <c r="L35" i="311"/>
  <c r="K35" i="311"/>
  <c r="L34" i="311"/>
  <c r="K34" i="311"/>
  <c r="L33" i="311"/>
  <c r="K33" i="311"/>
  <c r="L32" i="311"/>
  <c r="K32" i="311"/>
  <c r="L31" i="311"/>
  <c r="K31" i="311"/>
  <c r="L30" i="311"/>
  <c r="K30" i="311"/>
  <c r="L29" i="311"/>
  <c r="K29" i="311"/>
  <c r="L28" i="311"/>
  <c r="K28" i="311"/>
  <c r="L27" i="311"/>
  <c r="K27" i="311"/>
  <c r="L26" i="311"/>
  <c r="K26" i="311"/>
  <c r="L25" i="311"/>
  <c r="K25" i="311"/>
  <c r="L24" i="311"/>
  <c r="K24" i="311"/>
  <c r="L23" i="311"/>
  <c r="K23" i="311"/>
  <c r="L22" i="311"/>
  <c r="K22" i="311"/>
  <c r="L21" i="311"/>
  <c r="K21" i="311"/>
  <c r="L20" i="311"/>
  <c r="K20" i="311"/>
  <c r="L19" i="311"/>
  <c r="K19" i="311"/>
  <c r="L18" i="311"/>
  <c r="K18" i="311"/>
  <c r="L17" i="311"/>
  <c r="K17" i="311"/>
  <c r="L16" i="311"/>
  <c r="K16" i="311"/>
  <c r="L15" i="311"/>
  <c r="K15" i="311"/>
  <c r="L14" i="311"/>
  <c r="K14" i="311"/>
  <c r="L13" i="311"/>
  <c r="K13" i="311"/>
  <c r="L12" i="311"/>
  <c r="K12" i="311"/>
  <c r="L11" i="311"/>
  <c r="K11" i="311"/>
  <c r="L10" i="311"/>
  <c r="K10" i="311"/>
  <c r="L9" i="311"/>
  <c r="K9" i="311"/>
  <c r="L8" i="311"/>
  <c r="K8" i="311"/>
  <c r="L7" i="311"/>
  <c r="K7" i="311"/>
  <c r="L6" i="311"/>
  <c r="K6" i="311"/>
  <c r="L5" i="311"/>
  <c r="K5" i="311"/>
  <c r="M2" i="311"/>
  <c r="M40" i="311" s="1"/>
  <c r="D40" i="310"/>
  <c r="L35" i="310"/>
  <c r="K35" i="310"/>
  <c r="L34" i="310"/>
  <c r="K34" i="310"/>
  <c r="L33" i="310"/>
  <c r="K33" i="310"/>
  <c r="L32" i="310"/>
  <c r="K32" i="310"/>
  <c r="L31" i="310"/>
  <c r="K31" i="310"/>
  <c r="L30" i="310"/>
  <c r="K30" i="310"/>
  <c r="L29" i="310"/>
  <c r="K29" i="310"/>
  <c r="L28" i="310"/>
  <c r="K28" i="310"/>
  <c r="L27" i="310"/>
  <c r="K27" i="310"/>
  <c r="L26" i="310"/>
  <c r="K26" i="310"/>
  <c r="L25" i="310"/>
  <c r="K25" i="310"/>
  <c r="L24" i="310"/>
  <c r="K24" i="310"/>
  <c r="L23" i="310"/>
  <c r="K23" i="310"/>
  <c r="L22" i="310"/>
  <c r="K22" i="310"/>
  <c r="L21" i="310"/>
  <c r="K21" i="310"/>
  <c r="L20" i="310"/>
  <c r="K20" i="310"/>
  <c r="L19" i="310"/>
  <c r="K19" i="310"/>
  <c r="L18" i="310"/>
  <c r="K18" i="310"/>
  <c r="L17" i="310"/>
  <c r="K17" i="310"/>
  <c r="L16" i="310"/>
  <c r="K16" i="310"/>
  <c r="L15" i="310"/>
  <c r="K15" i="310"/>
  <c r="L14" i="310"/>
  <c r="K14" i="310"/>
  <c r="L13" i="310"/>
  <c r="K13" i="310"/>
  <c r="L12" i="310"/>
  <c r="K12" i="310"/>
  <c r="L11" i="310"/>
  <c r="K11" i="310"/>
  <c r="L10" i="310"/>
  <c r="K10" i="310"/>
  <c r="L9" i="310"/>
  <c r="K9" i="310"/>
  <c r="L8" i="310"/>
  <c r="K8" i="310"/>
  <c r="L7" i="310"/>
  <c r="K7" i="310"/>
  <c r="L6" i="310"/>
  <c r="K6" i="310"/>
  <c r="L5" i="310"/>
  <c r="K5" i="310"/>
  <c r="M2" i="310"/>
  <c r="M40" i="310" s="1"/>
  <c r="D40" i="308"/>
  <c r="L35" i="308"/>
  <c r="K35" i="308"/>
  <c r="L34" i="308"/>
  <c r="K34" i="308"/>
  <c r="L33" i="308"/>
  <c r="K33" i="308"/>
  <c r="L32" i="308"/>
  <c r="K32" i="308"/>
  <c r="L31" i="308"/>
  <c r="K31" i="308"/>
  <c r="L30" i="308"/>
  <c r="K30" i="308"/>
  <c r="L29" i="308"/>
  <c r="K29" i="308"/>
  <c r="L28" i="308"/>
  <c r="K28" i="308"/>
  <c r="L27" i="308"/>
  <c r="K27" i="308"/>
  <c r="L26" i="308"/>
  <c r="K26" i="308"/>
  <c r="L25" i="308"/>
  <c r="K25" i="308"/>
  <c r="L24" i="308"/>
  <c r="K24" i="308"/>
  <c r="L23" i="308"/>
  <c r="K23" i="308"/>
  <c r="L22" i="308"/>
  <c r="K22" i="308"/>
  <c r="L21" i="308"/>
  <c r="K21" i="308"/>
  <c r="L20" i="308"/>
  <c r="K20" i="308"/>
  <c r="L19" i="308"/>
  <c r="K19" i="308"/>
  <c r="L18" i="308"/>
  <c r="K18" i="308"/>
  <c r="L17" i="308"/>
  <c r="K17" i="308"/>
  <c r="L16" i="308"/>
  <c r="K16" i="308"/>
  <c r="L15" i="308"/>
  <c r="K15" i="308"/>
  <c r="L14" i="308"/>
  <c r="K14" i="308"/>
  <c r="L13" i="308"/>
  <c r="K13" i="308"/>
  <c r="L12" i="308"/>
  <c r="K12" i="308"/>
  <c r="L11" i="308"/>
  <c r="K11" i="308"/>
  <c r="L10" i="308"/>
  <c r="K10" i="308"/>
  <c r="L9" i="308"/>
  <c r="K9" i="308"/>
  <c r="L8" i="308"/>
  <c r="K8" i="308"/>
  <c r="L7" i="308"/>
  <c r="K7" i="308"/>
  <c r="L6" i="308"/>
  <c r="K6" i="308"/>
  <c r="L5" i="308"/>
  <c r="K5" i="308"/>
  <c r="M2" i="308"/>
  <c r="M40" i="308" s="1"/>
  <c r="C156" i="1"/>
  <c r="C347" i="1"/>
  <c r="D40" i="307"/>
  <c r="L6" i="307"/>
  <c r="K6" i="307"/>
  <c r="L5" i="307"/>
  <c r="K5" i="307"/>
  <c r="M2" i="307"/>
  <c r="M40" i="307" s="1"/>
  <c r="D40" i="306"/>
  <c r="L35" i="306"/>
  <c r="K35" i="306"/>
  <c r="L34" i="306"/>
  <c r="K34" i="306"/>
  <c r="L33" i="306"/>
  <c r="K33" i="306"/>
  <c r="L32" i="306"/>
  <c r="K32" i="306"/>
  <c r="L31" i="306"/>
  <c r="K31" i="306"/>
  <c r="L30" i="306"/>
  <c r="K30" i="306"/>
  <c r="L29" i="306"/>
  <c r="K29" i="306"/>
  <c r="L28" i="306"/>
  <c r="K28" i="306"/>
  <c r="L27" i="306"/>
  <c r="K27" i="306"/>
  <c r="L26" i="306"/>
  <c r="K26" i="306"/>
  <c r="L25" i="306"/>
  <c r="K25" i="306"/>
  <c r="L24" i="306"/>
  <c r="K24" i="306"/>
  <c r="L23" i="306"/>
  <c r="K23" i="306"/>
  <c r="L22" i="306"/>
  <c r="K22" i="306"/>
  <c r="L21" i="306"/>
  <c r="K21" i="306"/>
  <c r="L20" i="306"/>
  <c r="K20" i="306"/>
  <c r="L19" i="306"/>
  <c r="K19" i="306"/>
  <c r="L18" i="306"/>
  <c r="K18" i="306"/>
  <c r="L17" i="306"/>
  <c r="K17" i="306"/>
  <c r="L16" i="306"/>
  <c r="K16" i="306"/>
  <c r="L15" i="306"/>
  <c r="K15" i="306"/>
  <c r="L14" i="306"/>
  <c r="K14" i="306"/>
  <c r="L13" i="306"/>
  <c r="K13" i="306"/>
  <c r="L12" i="306"/>
  <c r="K12" i="306"/>
  <c r="L11" i="306"/>
  <c r="K11" i="306"/>
  <c r="L10" i="306"/>
  <c r="K10" i="306"/>
  <c r="L9" i="306"/>
  <c r="K9" i="306"/>
  <c r="L8" i="306"/>
  <c r="K8" i="306"/>
  <c r="L7" i="306"/>
  <c r="K7" i="306"/>
  <c r="L6" i="306"/>
  <c r="K6" i="306"/>
  <c r="L5" i="306"/>
  <c r="K5" i="306"/>
  <c r="M2" i="306"/>
  <c r="M40" i="306" s="1"/>
  <c r="D40" i="305"/>
  <c r="L35" i="305"/>
  <c r="K35" i="305"/>
  <c r="L34" i="305"/>
  <c r="K34" i="305"/>
  <c r="L33" i="305"/>
  <c r="K33" i="305"/>
  <c r="L32" i="305"/>
  <c r="K32" i="305"/>
  <c r="L31" i="305"/>
  <c r="K31" i="305"/>
  <c r="L30" i="305"/>
  <c r="K30" i="305"/>
  <c r="L29" i="305"/>
  <c r="K29" i="305"/>
  <c r="L28" i="305"/>
  <c r="K28" i="305"/>
  <c r="L27" i="305"/>
  <c r="K27" i="305"/>
  <c r="L26" i="305"/>
  <c r="K26" i="305"/>
  <c r="L25" i="305"/>
  <c r="K25" i="305"/>
  <c r="L24" i="305"/>
  <c r="K24" i="305"/>
  <c r="L23" i="305"/>
  <c r="K23" i="305"/>
  <c r="L22" i="305"/>
  <c r="K22" i="305"/>
  <c r="L21" i="305"/>
  <c r="K21" i="305"/>
  <c r="L20" i="305"/>
  <c r="K20" i="305"/>
  <c r="L19" i="305"/>
  <c r="K19" i="305"/>
  <c r="L18" i="305"/>
  <c r="K18" i="305"/>
  <c r="L17" i="305"/>
  <c r="K17" i="305"/>
  <c r="L16" i="305"/>
  <c r="K16" i="305"/>
  <c r="L15" i="305"/>
  <c r="K15" i="305"/>
  <c r="L14" i="305"/>
  <c r="K14" i="305"/>
  <c r="L13" i="305"/>
  <c r="K13" i="305"/>
  <c r="L12" i="305"/>
  <c r="K12" i="305"/>
  <c r="L11" i="305"/>
  <c r="K11" i="305"/>
  <c r="L10" i="305"/>
  <c r="K10" i="305"/>
  <c r="L9" i="305"/>
  <c r="K9" i="305"/>
  <c r="L8" i="305"/>
  <c r="K8" i="305"/>
  <c r="L7" i="305"/>
  <c r="K7" i="305"/>
  <c r="L6" i="305"/>
  <c r="K6" i="305"/>
  <c r="L5" i="305"/>
  <c r="K5" i="305"/>
  <c r="M2" i="305"/>
  <c r="M40" i="305" s="1"/>
  <c r="L5" i="25"/>
  <c r="L6" i="25"/>
  <c r="L7" i="25"/>
  <c r="L8" i="25"/>
  <c r="L9" i="25"/>
  <c r="L10" i="25"/>
  <c r="L11" i="25"/>
  <c r="L12" i="25"/>
  <c r="L13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5" i="299"/>
  <c r="K46" i="164"/>
  <c r="L43" i="302"/>
  <c r="K43" i="302"/>
  <c r="L44" i="180"/>
  <c r="K44" i="180"/>
  <c r="L43" i="180"/>
  <c r="K43" i="180"/>
  <c r="L43" i="226"/>
  <c r="K43" i="226"/>
  <c r="L43" i="133"/>
  <c r="K43" i="133"/>
  <c r="D40" i="303"/>
  <c r="L35" i="303"/>
  <c r="K35" i="303"/>
  <c r="L34" i="303"/>
  <c r="K34" i="303"/>
  <c r="L33" i="303"/>
  <c r="K33" i="303"/>
  <c r="L32" i="303"/>
  <c r="K32" i="303"/>
  <c r="L31" i="303"/>
  <c r="K31" i="303"/>
  <c r="L30" i="303"/>
  <c r="K30" i="303"/>
  <c r="L29" i="303"/>
  <c r="K29" i="303"/>
  <c r="L28" i="303"/>
  <c r="K28" i="303"/>
  <c r="L27" i="303"/>
  <c r="K27" i="303"/>
  <c r="L26" i="303"/>
  <c r="K26" i="303"/>
  <c r="L25" i="303"/>
  <c r="K25" i="303"/>
  <c r="L24" i="303"/>
  <c r="K24" i="303"/>
  <c r="L23" i="303"/>
  <c r="K23" i="303"/>
  <c r="L22" i="303"/>
  <c r="K22" i="303"/>
  <c r="L21" i="303"/>
  <c r="K21" i="303"/>
  <c r="L20" i="303"/>
  <c r="K20" i="303"/>
  <c r="L19" i="303"/>
  <c r="K19" i="303"/>
  <c r="L18" i="303"/>
  <c r="K18" i="303"/>
  <c r="L17" i="303"/>
  <c r="K17" i="303"/>
  <c r="L16" i="303"/>
  <c r="K16" i="303"/>
  <c r="L15" i="303"/>
  <c r="K15" i="303"/>
  <c r="L14" i="303"/>
  <c r="K14" i="303"/>
  <c r="L13" i="303"/>
  <c r="K13" i="303"/>
  <c r="L12" i="303"/>
  <c r="K12" i="303"/>
  <c r="L11" i="303"/>
  <c r="K11" i="303"/>
  <c r="L10" i="303"/>
  <c r="K10" i="303"/>
  <c r="L9" i="303"/>
  <c r="K9" i="303"/>
  <c r="L8" i="303"/>
  <c r="K8" i="303"/>
  <c r="L7" i="303"/>
  <c r="K7" i="303"/>
  <c r="L6" i="303"/>
  <c r="K6" i="303"/>
  <c r="L5" i="303"/>
  <c r="K5" i="303"/>
  <c r="M2" i="303"/>
  <c r="M40" i="303" s="1"/>
  <c r="D40" i="302"/>
  <c r="L35" i="302"/>
  <c r="K35" i="302"/>
  <c r="L34" i="302"/>
  <c r="K34" i="302"/>
  <c r="L33" i="302"/>
  <c r="K33" i="302"/>
  <c r="L32" i="302"/>
  <c r="K32" i="302"/>
  <c r="L31" i="302"/>
  <c r="K31" i="302"/>
  <c r="L30" i="302"/>
  <c r="K30" i="302"/>
  <c r="L29" i="302"/>
  <c r="K29" i="302"/>
  <c r="L28" i="302"/>
  <c r="K28" i="302"/>
  <c r="L27" i="302"/>
  <c r="K27" i="302"/>
  <c r="L26" i="302"/>
  <c r="K26" i="302"/>
  <c r="L25" i="302"/>
  <c r="K25" i="302"/>
  <c r="L24" i="302"/>
  <c r="K24" i="302"/>
  <c r="L23" i="302"/>
  <c r="K23" i="302"/>
  <c r="L22" i="302"/>
  <c r="K22" i="302"/>
  <c r="L21" i="302"/>
  <c r="K21" i="302"/>
  <c r="L20" i="302"/>
  <c r="K20" i="302"/>
  <c r="L19" i="302"/>
  <c r="K19" i="302"/>
  <c r="L18" i="302"/>
  <c r="K18" i="302"/>
  <c r="L17" i="302"/>
  <c r="K17" i="302"/>
  <c r="L16" i="302"/>
  <c r="K16" i="302"/>
  <c r="L15" i="302"/>
  <c r="K15" i="302"/>
  <c r="L14" i="302"/>
  <c r="K14" i="302"/>
  <c r="L13" i="302"/>
  <c r="K13" i="302"/>
  <c r="L12" i="302"/>
  <c r="K12" i="302"/>
  <c r="L11" i="302"/>
  <c r="K11" i="302"/>
  <c r="L10" i="302"/>
  <c r="K10" i="302"/>
  <c r="L9" i="302"/>
  <c r="K9" i="302"/>
  <c r="L8" i="302"/>
  <c r="K8" i="302"/>
  <c r="L7" i="302"/>
  <c r="K7" i="302"/>
  <c r="L6" i="302"/>
  <c r="K6" i="302"/>
  <c r="L5" i="302"/>
  <c r="K5" i="302"/>
  <c r="M2" i="302"/>
  <c r="M40" i="302" s="1"/>
  <c r="M6" i="308" l="1"/>
  <c r="M12" i="308"/>
  <c r="M18" i="308"/>
  <c r="M24" i="308"/>
  <c r="M10" i="310"/>
  <c r="M16" i="310"/>
  <c r="M22" i="310"/>
  <c r="M28" i="310"/>
  <c r="M43" i="226"/>
  <c r="M29" i="306"/>
  <c r="M35" i="306"/>
  <c r="M11" i="310"/>
  <c r="M12" i="310"/>
  <c r="L36" i="307"/>
  <c r="C61" i="1" s="1"/>
  <c r="M14" i="310"/>
  <c r="M13" i="310"/>
  <c r="M8" i="313"/>
  <c r="M14" i="313"/>
  <c r="M20" i="313"/>
  <c r="M26" i="313"/>
  <c r="M9" i="313"/>
  <c r="M15" i="313"/>
  <c r="M21" i="313"/>
  <c r="M13" i="312"/>
  <c r="M6" i="313"/>
  <c r="M12" i="313"/>
  <c r="M17" i="310"/>
  <c r="M27" i="311"/>
  <c r="M6" i="310"/>
  <c r="M25" i="308"/>
  <c r="M21" i="311"/>
  <c r="M29" i="310"/>
  <c r="M5" i="312"/>
  <c r="M7" i="308"/>
  <c r="M9" i="311"/>
  <c r="M27" i="313"/>
  <c r="M31" i="308"/>
  <c r="M18" i="306"/>
  <c r="M15" i="311"/>
  <c r="M13" i="308"/>
  <c r="M9" i="312"/>
  <c r="M19" i="308"/>
  <c r="M23" i="310"/>
  <c r="M35" i="310"/>
  <c r="M8" i="311"/>
  <c r="M14" i="311"/>
  <c r="M20" i="311"/>
  <c r="M8" i="312"/>
  <c r="M10" i="313"/>
  <c r="M16" i="313"/>
  <c r="M22" i="313"/>
  <c r="M28" i="313"/>
  <c r="M34" i="313"/>
  <c r="M11" i="313"/>
  <c r="M17" i="313"/>
  <c r="M23" i="313"/>
  <c r="M29" i="313"/>
  <c r="M35" i="313"/>
  <c r="M18" i="313"/>
  <c r="M24" i="313"/>
  <c r="M30" i="313"/>
  <c r="M36" i="314"/>
  <c r="D10" i="1" s="1"/>
  <c r="M7" i="313"/>
  <c r="M13" i="313"/>
  <c r="M19" i="313"/>
  <c r="M25" i="313"/>
  <c r="M31" i="313"/>
  <c r="M18" i="310"/>
  <c r="M32" i="313"/>
  <c r="M11" i="312"/>
  <c r="M33" i="313"/>
  <c r="M17" i="312"/>
  <c r="M29" i="312"/>
  <c r="M35" i="312"/>
  <c r="M24" i="312"/>
  <c r="M30" i="312"/>
  <c r="M25" i="312"/>
  <c r="M31" i="312"/>
  <c r="M14" i="312"/>
  <c r="M15" i="312"/>
  <c r="M21" i="312"/>
  <c r="M27" i="312"/>
  <c r="M33" i="312"/>
  <c r="L36" i="313"/>
  <c r="C304" i="1" s="1"/>
  <c r="M5" i="313"/>
  <c r="M20" i="306"/>
  <c r="M7" i="310"/>
  <c r="M19" i="310"/>
  <c r="M25" i="310"/>
  <c r="M31" i="310"/>
  <c r="M5" i="311"/>
  <c r="M11" i="311"/>
  <c r="M17" i="311"/>
  <c r="M23" i="311"/>
  <c r="M29" i="311"/>
  <c r="M35" i="311"/>
  <c r="M10" i="312"/>
  <c r="M26" i="312"/>
  <c r="M14" i="306"/>
  <c r="M16" i="312"/>
  <c r="M32" i="312"/>
  <c r="M6" i="312"/>
  <c r="M22" i="312"/>
  <c r="M12" i="312"/>
  <c r="M28" i="312"/>
  <c r="M7" i="312"/>
  <c r="M23" i="312"/>
  <c r="M18" i="312"/>
  <c r="M34" i="312"/>
  <c r="M33" i="311"/>
  <c r="M19" i="312"/>
  <c r="M24" i="310"/>
  <c r="M30" i="310"/>
  <c r="M10" i="311"/>
  <c r="M20" i="312"/>
  <c r="L46" i="312"/>
  <c r="C299" i="1" s="1"/>
  <c r="M11" i="308"/>
  <c r="M15" i="310"/>
  <c r="M21" i="310"/>
  <c r="M27" i="310"/>
  <c r="M33" i="310"/>
  <c r="M7" i="311"/>
  <c r="M13" i="311"/>
  <c r="M19" i="311"/>
  <c r="M43" i="133"/>
  <c r="M9" i="310"/>
  <c r="M16" i="311"/>
  <c r="M22" i="311"/>
  <c r="M28" i="311"/>
  <c r="M34" i="311"/>
  <c r="M6" i="305"/>
  <c r="M16" i="306"/>
  <c r="M9" i="306"/>
  <c r="M33" i="306"/>
  <c r="M10" i="308"/>
  <c r="M16" i="308"/>
  <c r="M8" i="310"/>
  <c r="M20" i="310"/>
  <c r="M26" i="310"/>
  <c r="M32" i="310"/>
  <c r="M6" i="311"/>
  <c r="M12" i="311"/>
  <c r="M18" i="311"/>
  <c r="M24" i="311"/>
  <c r="M30" i="311"/>
  <c r="M25" i="311"/>
  <c r="M31" i="311"/>
  <c r="M26" i="311"/>
  <c r="M32" i="311"/>
  <c r="L36" i="311"/>
  <c r="C190" i="1" s="1"/>
  <c r="M34" i="310"/>
  <c r="L36" i="310"/>
  <c r="C230" i="1" s="1"/>
  <c r="M5" i="310"/>
  <c r="M17" i="308"/>
  <c r="M23" i="308"/>
  <c r="M29" i="308"/>
  <c r="M35" i="308"/>
  <c r="M26" i="308"/>
  <c r="M8" i="308"/>
  <c r="M14" i="308"/>
  <c r="M9" i="308"/>
  <c r="M15" i="308"/>
  <c r="M21" i="308"/>
  <c r="M27" i="308"/>
  <c r="M34" i="308"/>
  <c r="M25" i="306"/>
  <c r="M20" i="308"/>
  <c r="M32" i="308"/>
  <c r="M33" i="308"/>
  <c r="M21" i="306"/>
  <c r="M22" i="308"/>
  <c r="M28" i="308"/>
  <c r="M30" i="308"/>
  <c r="L45" i="308"/>
  <c r="C255" i="1" s="1"/>
  <c r="M5" i="308"/>
  <c r="M17" i="306"/>
  <c r="M23" i="306"/>
  <c r="M7" i="306"/>
  <c r="M13" i="306"/>
  <c r="M19" i="306"/>
  <c r="M32" i="306"/>
  <c r="M6" i="307"/>
  <c r="M5" i="306"/>
  <c r="M5" i="307"/>
  <c r="M15" i="306"/>
  <c r="M31" i="306"/>
  <c r="M20" i="305"/>
  <c r="M32" i="305"/>
  <c r="M10" i="306"/>
  <c r="M26" i="306"/>
  <c r="M11" i="306"/>
  <c r="M22" i="306"/>
  <c r="M27" i="306"/>
  <c r="M6" i="306"/>
  <c r="M12" i="306"/>
  <c r="M28" i="306"/>
  <c r="M34" i="306"/>
  <c r="M8" i="306"/>
  <c r="M24" i="306"/>
  <c r="M24" i="305"/>
  <c r="M30" i="306"/>
  <c r="L36" i="306"/>
  <c r="C93" i="1" s="1"/>
  <c r="M8" i="305"/>
  <c r="M16" i="305"/>
  <c r="M28" i="305"/>
  <c r="M11" i="305"/>
  <c r="M17" i="305"/>
  <c r="M23" i="305"/>
  <c r="M29" i="305"/>
  <c r="M6" i="303"/>
  <c r="M18" i="305"/>
  <c r="M30" i="305"/>
  <c r="M9" i="302"/>
  <c r="M6" i="25"/>
  <c r="M16" i="302"/>
  <c r="M34" i="302"/>
  <c r="M5" i="25"/>
  <c r="M43" i="302"/>
  <c r="M12" i="25"/>
  <c r="M22" i="305"/>
  <c r="M34" i="305"/>
  <c r="M6" i="302"/>
  <c r="M31" i="305"/>
  <c r="M26" i="305"/>
  <c r="M25" i="305"/>
  <c r="M14" i="305"/>
  <c r="M7" i="305"/>
  <c r="M9" i="305"/>
  <c r="M15" i="305"/>
  <c r="M21" i="305"/>
  <c r="M27" i="305"/>
  <c r="M33" i="305"/>
  <c r="M19" i="305"/>
  <c r="M13" i="305"/>
  <c r="M10" i="305"/>
  <c r="M35" i="305"/>
  <c r="L36" i="305"/>
  <c r="C153" i="1" s="1"/>
  <c r="M12" i="305"/>
  <c r="M5" i="305"/>
  <c r="M43" i="180"/>
  <c r="M10" i="303"/>
  <c r="M44" i="180"/>
  <c r="M34" i="303"/>
  <c r="M13" i="25"/>
  <c r="M11" i="25"/>
  <c r="M18" i="303"/>
  <c r="M30" i="303"/>
  <c r="M9" i="25"/>
  <c r="M8" i="25"/>
  <c r="M25" i="303"/>
  <c r="M7" i="25"/>
  <c r="M10" i="25"/>
  <c r="M26" i="303"/>
  <c r="M14" i="303"/>
  <c r="M13" i="302"/>
  <c r="M14" i="302"/>
  <c r="M23" i="303"/>
  <c r="M11" i="302"/>
  <c r="M7" i="302"/>
  <c r="M11" i="303"/>
  <c r="M24" i="303"/>
  <c r="M18" i="302"/>
  <c r="M16" i="303"/>
  <c r="M10" i="302"/>
  <c r="M7" i="303"/>
  <c r="M32" i="303"/>
  <c r="M20" i="303"/>
  <c r="M22" i="303"/>
  <c r="M28" i="303"/>
  <c r="M5" i="303"/>
  <c r="M8" i="303"/>
  <c r="M13" i="303"/>
  <c r="M27" i="303"/>
  <c r="M29" i="303"/>
  <c r="M15" i="303"/>
  <c r="M17" i="303"/>
  <c r="M31" i="303"/>
  <c r="M33" i="303"/>
  <c r="M9" i="303"/>
  <c r="M12" i="303"/>
  <c r="M19" i="303"/>
  <c r="M21" i="303"/>
  <c r="M35" i="303"/>
  <c r="L36" i="303"/>
  <c r="C274" i="1" s="1"/>
  <c r="M23" i="302"/>
  <c r="M25" i="302"/>
  <c r="M27" i="302"/>
  <c r="M29" i="302"/>
  <c r="M20" i="302"/>
  <c r="M22" i="302"/>
  <c r="M24" i="302"/>
  <c r="M26" i="302"/>
  <c r="M28" i="302"/>
  <c r="M30" i="302"/>
  <c r="M32" i="302"/>
  <c r="M8" i="302"/>
  <c r="M15" i="302"/>
  <c r="M17" i="302"/>
  <c r="M31" i="302"/>
  <c r="M33" i="302"/>
  <c r="M5" i="302"/>
  <c r="M12" i="302"/>
  <c r="M19" i="302"/>
  <c r="M21" i="302"/>
  <c r="M35" i="302"/>
  <c r="L36" i="302"/>
  <c r="C301" i="1" s="1"/>
  <c r="D40" i="301"/>
  <c r="L35" i="301"/>
  <c r="K35" i="301"/>
  <c r="L34" i="301"/>
  <c r="K34" i="301"/>
  <c r="L33" i="301"/>
  <c r="K33" i="301"/>
  <c r="L32" i="301"/>
  <c r="K32" i="301"/>
  <c r="L31" i="301"/>
  <c r="K31" i="301"/>
  <c r="L30" i="301"/>
  <c r="K30" i="301"/>
  <c r="L29" i="301"/>
  <c r="K29" i="301"/>
  <c r="L28" i="301"/>
  <c r="K28" i="301"/>
  <c r="L27" i="301"/>
  <c r="K27" i="301"/>
  <c r="L26" i="301"/>
  <c r="K26" i="301"/>
  <c r="L25" i="301"/>
  <c r="K25" i="301"/>
  <c r="L24" i="301"/>
  <c r="K24" i="301"/>
  <c r="L23" i="301"/>
  <c r="K23" i="301"/>
  <c r="L22" i="301"/>
  <c r="K22" i="301"/>
  <c r="L21" i="301"/>
  <c r="K21" i="301"/>
  <c r="L20" i="301"/>
  <c r="K20" i="301"/>
  <c r="L19" i="301"/>
  <c r="K19" i="301"/>
  <c r="L18" i="301"/>
  <c r="K18" i="301"/>
  <c r="L17" i="301"/>
  <c r="K17" i="301"/>
  <c r="L16" i="301"/>
  <c r="K16" i="301"/>
  <c r="L15" i="301"/>
  <c r="K15" i="301"/>
  <c r="L14" i="301"/>
  <c r="K14" i="301"/>
  <c r="L13" i="301"/>
  <c r="K13" i="301"/>
  <c r="L12" i="301"/>
  <c r="K12" i="301"/>
  <c r="L11" i="301"/>
  <c r="K11" i="301"/>
  <c r="L10" i="301"/>
  <c r="K10" i="301"/>
  <c r="L9" i="301"/>
  <c r="K9" i="301"/>
  <c r="L8" i="301"/>
  <c r="K8" i="301"/>
  <c r="L7" i="301"/>
  <c r="K7" i="301"/>
  <c r="L6" i="301"/>
  <c r="K6" i="301"/>
  <c r="L5" i="301"/>
  <c r="M2" i="301"/>
  <c r="M40" i="301" s="1"/>
  <c r="D40" i="300"/>
  <c r="L35" i="300"/>
  <c r="K35" i="300"/>
  <c r="L34" i="300"/>
  <c r="K34" i="300"/>
  <c r="L33" i="300"/>
  <c r="K33" i="300"/>
  <c r="L32" i="300"/>
  <c r="K32" i="300"/>
  <c r="L31" i="300"/>
  <c r="K31" i="300"/>
  <c r="L30" i="300"/>
  <c r="K30" i="300"/>
  <c r="L29" i="300"/>
  <c r="K29" i="300"/>
  <c r="L28" i="300"/>
  <c r="K28" i="300"/>
  <c r="L27" i="300"/>
  <c r="K27" i="300"/>
  <c r="L26" i="300"/>
  <c r="K26" i="300"/>
  <c r="L25" i="300"/>
  <c r="K25" i="300"/>
  <c r="L24" i="300"/>
  <c r="K24" i="300"/>
  <c r="L23" i="300"/>
  <c r="K23" i="300"/>
  <c r="L22" i="300"/>
  <c r="K22" i="300"/>
  <c r="L21" i="300"/>
  <c r="K21" i="300"/>
  <c r="L20" i="300"/>
  <c r="K20" i="300"/>
  <c r="L19" i="300"/>
  <c r="K19" i="300"/>
  <c r="L18" i="300"/>
  <c r="K18" i="300"/>
  <c r="L17" i="300"/>
  <c r="K17" i="300"/>
  <c r="L16" i="300"/>
  <c r="K16" i="300"/>
  <c r="L15" i="300"/>
  <c r="K15" i="300"/>
  <c r="L14" i="300"/>
  <c r="K14" i="300"/>
  <c r="L13" i="300"/>
  <c r="K13" i="300"/>
  <c r="L12" i="300"/>
  <c r="K12" i="300"/>
  <c r="L11" i="300"/>
  <c r="K11" i="300"/>
  <c r="L10" i="300"/>
  <c r="K10" i="300"/>
  <c r="L9" i="300"/>
  <c r="K9" i="300"/>
  <c r="L8" i="300"/>
  <c r="K8" i="300"/>
  <c r="L7" i="300"/>
  <c r="K7" i="300"/>
  <c r="L6" i="300"/>
  <c r="K6" i="300"/>
  <c r="L5" i="300"/>
  <c r="K5" i="300"/>
  <c r="M2" i="300"/>
  <c r="M40" i="300" s="1"/>
  <c r="D40" i="299"/>
  <c r="L35" i="299"/>
  <c r="K35" i="299"/>
  <c r="L34" i="299"/>
  <c r="K34" i="299"/>
  <c r="L33" i="299"/>
  <c r="K33" i="299"/>
  <c r="L32" i="299"/>
  <c r="K32" i="299"/>
  <c r="L31" i="299"/>
  <c r="K31" i="299"/>
  <c r="L30" i="299"/>
  <c r="K30" i="299"/>
  <c r="L29" i="299"/>
  <c r="K29" i="299"/>
  <c r="L28" i="299"/>
  <c r="K28" i="299"/>
  <c r="L27" i="299"/>
  <c r="K27" i="299"/>
  <c r="L26" i="299"/>
  <c r="K26" i="299"/>
  <c r="L25" i="299"/>
  <c r="K25" i="299"/>
  <c r="L24" i="299"/>
  <c r="K24" i="299"/>
  <c r="L23" i="299"/>
  <c r="K23" i="299"/>
  <c r="L22" i="299"/>
  <c r="K22" i="299"/>
  <c r="L21" i="299"/>
  <c r="K21" i="299"/>
  <c r="L20" i="299"/>
  <c r="K20" i="299"/>
  <c r="L19" i="299"/>
  <c r="K19" i="299"/>
  <c r="L18" i="299"/>
  <c r="K18" i="299"/>
  <c r="L17" i="299"/>
  <c r="K17" i="299"/>
  <c r="L16" i="299"/>
  <c r="K16" i="299"/>
  <c r="L15" i="299"/>
  <c r="K15" i="299"/>
  <c r="L14" i="299"/>
  <c r="K14" i="299"/>
  <c r="L13" i="299"/>
  <c r="K13" i="299"/>
  <c r="L12" i="299"/>
  <c r="K12" i="299"/>
  <c r="L11" i="299"/>
  <c r="K11" i="299"/>
  <c r="L10" i="299"/>
  <c r="K10" i="299"/>
  <c r="L9" i="299"/>
  <c r="K9" i="299"/>
  <c r="L8" i="299"/>
  <c r="K8" i="299"/>
  <c r="L7" i="299"/>
  <c r="K7" i="299"/>
  <c r="L6" i="299"/>
  <c r="K6" i="299"/>
  <c r="L5" i="299"/>
  <c r="M2" i="299"/>
  <c r="M40" i="299" s="1"/>
  <c r="D40" i="298"/>
  <c r="L35" i="298"/>
  <c r="K35" i="298"/>
  <c r="L34" i="298"/>
  <c r="K34" i="298"/>
  <c r="L33" i="298"/>
  <c r="K33" i="298"/>
  <c r="L32" i="298"/>
  <c r="K32" i="298"/>
  <c r="L31" i="298"/>
  <c r="K31" i="298"/>
  <c r="L30" i="298"/>
  <c r="K30" i="298"/>
  <c r="L29" i="298"/>
  <c r="K29" i="298"/>
  <c r="L28" i="298"/>
  <c r="K28" i="298"/>
  <c r="L27" i="298"/>
  <c r="K27" i="298"/>
  <c r="L26" i="298"/>
  <c r="K26" i="298"/>
  <c r="L25" i="298"/>
  <c r="K25" i="298"/>
  <c r="L24" i="298"/>
  <c r="K24" i="298"/>
  <c r="L23" i="298"/>
  <c r="K23" i="298"/>
  <c r="L22" i="298"/>
  <c r="K22" i="298"/>
  <c r="L21" i="298"/>
  <c r="K21" i="298"/>
  <c r="L20" i="298"/>
  <c r="K20" i="298"/>
  <c r="L19" i="298"/>
  <c r="K19" i="298"/>
  <c r="L18" i="298"/>
  <c r="K18" i="298"/>
  <c r="L17" i="298"/>
  <c r="K17" i="298"/>
  <c r="L16" i="298"/>
  <c r="K16" i="298"/>
  <c r="L15" i="298"/>
  <c r="K15" i="298"/>
  <c r="L14" i="298"/>
  <c r="K14" i="298"/>
  <c r="L13" i="298"/>
  <c r="K13" i="298"/>
  <c r="L12" i="298"/>
  <c r="K12" i="298"/>
  <c r="L11" i="298"/>
  <c r="K11" i="298"/>
  <c r="L10" i="298"/>
  <c r="K10" i="298"/>
  <c r="L9" i="298"/>
  <c r="K9" i="298"/>
  <c r="L8" i="298"/>
  <c r="K8" i="298"/>
  <c r="L7" i="298"/>
  <c r="K7" i="298"/>
  <c r="L6" i="298"/>
  <c r="K6" i="298"/>
  <c r="L5" i="298"/>
  <c r="K5" i="298"/>
  <c r="M2" i="298"/>
  <c r="M40" i="298" s="1"/>
  <c r="D40" i="297"/>
  <c r="L35" i="297"/>
  <c r="K35" i="297"/>
  <c r="L34" i="297"/>
  <c r="K34" i="297"/>
  <c r="L33" i="297"/>
  <c r="K33" i="297"/>
  <c r="L32" i="297"/>
  <c r="K32" i="297"/>
  <c r="L31" i="297"/>
  <c r="K31" i="297"/>
  <c r="L30" i="297"/>
  <c r="K30" i="297"/>
  <c r="L29" i="297"/>
  <c r="K29" i="297"/>
  <c r="L28" i="297"/>
  <c r="K28" i="297"/>
  <c r="L27" i="297"/>
  <c r="K27" i="297"/>
  <c r="L26" i="297"/>
  <c r="K26" i="297"/>
  <c r="L25" i="297"/>
  <c r="K25" i="297"/>
  <c r="L24" i="297"/>
  <c r="K24" i="297"/>
  <c r="L23" i="297"/>
  <c r="K23" i="297"/>
  <c r="L22" i="297"/>
  <c r="K22" i="297"/>
  <c r="L21" i="297"/>
  <c r="K21" i="297"/>
  <c r="L20" i="297"/>
  <c r="K20" i="297"/>
  <c r="L19" i="297"/>
  <c r="K19" i="297"/>
  <c r="L18" i="297"/>
  <c r="K18" i="297"/>
  <c r="L17" i="297"/>
  <c r="K17" i="297"/>
  <c r="L16" i="297"/>
  <c r="K16" i="297"/>
  <c r="L15" i="297"/>
  <c r="K15" i="297"/>
  <c r="L14" i="297"/>
  <c r="K14" i="297"/>
  <c r="L13" i="297"/>
  <c r="K13" i="297"/>
  <c r="L12" i="297"/>
  <c r="K12" i="297"/>
  <c r="L11" i="297"/>
  <c r="K11" i="297"/>
  <c r="L10" i="297"/>
  <c r="K10" i="297"/>
  <c r="L9" i="297"/>
  <c r="K9" i="297"/>
  <c r="L8" i="297"/>
  <c r="K8" i="297"/>
  <c r="L7" i="297"/>
  <c r="K7" i="297"/>
  <c r="L6" i="297"/>
  <c r="K6" i="297"/>
  <c r="L5" i="297"/>
  <c r="K5" i="297"/>
  <c r="M2" i="297"/>
  <c r="M40" i="297" s="1"/>
  <c r="D40" i="296"/>
  <c r="L35" i="296"/>
  <c r="K35" i="296"/>
  <c r="L34" i="296"/>
  <c r="K34" i="296"/>
  <c r="L33" i="296"/>
  <c r="K33" i="296"/>
  <c r="L32" i="296"/>
  <c r="K32" i="296"/>
  <c r="L31" i="296"/>
  <c r="K31" i="296"/>
  <c r="L30" i="296"/>
  <c r="K30" i="296"/>
  <c r="L29" i="296"/>
  <c r="K29" i="296"/>
  <c r="L28" i="296"/>
  <c r="K28" i="296"/>
  <c r="L27" i="296"/>
  <c r="K27" i="296"/>
  <c r="L26" i="296"/>
  <c r="K26" i="296"/>
  <c r="L25" i="296"/>
  <c r="K25" i="296"/>
  <c r="L24" i="296"/>
  <c r="K24" i="296"/>
  <c r="L23" i="296"/>
  <c r="K23" i="296"/>
  <c r="L22" i="296"/>
  <c r="K22" i="296"/>
  <c r="L21" i="296"/>
  <c r="K21" i="296"/>
  <c r="L20" i="296"/>
  <c r="K20" i="296"/>
  <c r="L19" i="296"/>
  <c r="K19" i="296"/>
  <c r="L18" i="296"/>
  <c r="K18" i="296"/>
  <c r="L17" i="296"/>
  <c r="K17" i="296"/>
  <c r="L16" i="296"/>
  <c r="K16" i="296"/>
  <c r="L15" i="296"/>
  <c r="K15" i="296"/>
  <c r="L14" i="296"/>
  <c r="K14" i="296"/>
  <c r="L13" i="296"/>
  <c r="K13" i="296"/>
  <c r="L12" i="296"/>
  <c r="K12" i="296"/>
  <c r="L11" i="296"/>
  <c r="K11" i="296"/>
  <c r="L10" i="296"/>
  <c r="K10" i="296"/>
  <c r="L9" i="296"/>
  <c r="K9" i="296"/>
  <c r="L8" i="296"/>
  <c r="K8" i="296"/>
  <c r="L7" i="296"/>
  <c r="K7" i="296"/>
  <c r="L6" i="296"/>
  <c r="K6" i="296"/>
  <c r="L5" i="296"/>
  <c r="K5" i="296"/>
  <c r="M2" i="296"/>
  <c r="M40" i="296" s="1"/>
  <c r="D68" i="1"/>
  <c r="D40" i="295"/>
  <c r="L35" i="295"/>
  <c r="K35" i="295"/>
  <c r="L34" i="295"/>
  <c r="K34" i="295"/>
  <c r="L33" i="295"/>
  <c r="K33" i="295"/>
  <c r="L32" i="295"/>
  <c r="K32" i="295"/>
  <c r="L31" i="295"/>
  <c r="K31" i="295"/>
  <c r="L30" i="295"/>
  <c r="K30" i="295"/>
  <c r="L29" i="295"/>
  <c r="K29" i="295"/>
  <c r="L28" i="295"/>
  <c r="K28" i="295"/>
  <c r="L27" i="295"/>
  <c r="K27" i="295"/>
  <c r="L26" i="295"/>
  <c r="K26" i="295"/>
  <c r="L25" i="295"/>
  <c r="K25" i="295"/>
  <c r="L24" i="295"/>
  <c r="K24" i="295"/>
  <c r="L23" i="295"/>
  <c r="K23" i="295"/>
  <c r="L22" i="295"/>
  <c r="K22" i="295"/>
  <c r="L21" i="295"/>
  <c r="K21" i="295"/>
  <c r="L20" i="295"/>
  <c r="K20" i="295"/>
  <c r="L19" i="295"/>
  <c r="K19" i="295"/>
  <c r="L18" i="295"/>
  <c r="K18" i="295"/>
  <c r="L17" i="295"/>
  <c r="K17" i="295"/>
  <c r="L16" i="295"/>
  <c r="K16" i="295"/>
  <c r="L15" i="295"/>
  <c r="K15" i="295"/>
  <c r="L14" i="295"/>
  <c r="K14" i="295"/>
  <c r="L13" i="295"/>
  <c r="K13" i="295"/>
  <c r="L12" i="295"/>
  <c r="K12" i="295"/>
  <c r="L11" i="295"/>
  <c r="K11" i="295"/>
  <c r="L10" i="295"/>
  <c r="K10" i="295"/>
  <c r="L9" i="295"/>
  <c r="K9" i="295"/>
  <c r="L8" i="295"/>
  <c r="K8" i="295"/>
  <c r="L7" i="295"/>
  <c r="K7" i="295"/>
  <c r="L6" i="295"/>
  <c r="K6" i="295"/>
  <c r="L5" i="295"/>
  <c r="K5" i="295"/>
  <c r="M2" i="295"/>
  <c r="M40" i="295" s="1"/>
  <c r="M36" i="307" l="1"/>
  <c r="D61" i="1" s="1"/>
  <c r="M36" i="313"/>
  <c r="D304" i="1" s="1"/>
  <c r="M36" i="311"/>
  <c r="D190" i="1" s="1"/>
  <c r="M46" i="312"/>
  <c r="D299" i="1" s="1"/>
  <c r="M36" i="310"/>
  <c r="D230" i="1" s="1"/>
  <c r="M45" i="308"/>
  <c r="D255" i="1" s="1"/>
  <c r="M36" i="306"/>
  <c r="D93" i="1" s="1"/>
  <c r="M7" i="301"/>
  <c r="M25" i="301"/>
  <c r="M25" i="300"/>
  <c r="M36" i="305"/>
  <c r="D153" i="1" s="1"/>
  <c r="M8" i="300"/>
  <c r="M6" i="300"/>
  <c r="M30" i="300"/>
  <c r="M21" i="300"/>
  <c r="M8" i="301"/>
  <c r="M9" i="301"/>
  <c r="M27" i="301"/>
  <c r="M29" i="300"/>
  <c r="M14" i="298"/>
  <c r="M10" i="298"/>
  <c r="M20" i="301"/>
  <c r="M12" i="301"/>
  <c r="M26" i="300"/>
  <c r="M36" i="303"/>
  <c r="D274" i="1" s="1"/>
  <c r="M10" i="300"/>
  <c r="M28" i="301"/>
  <c r="M34" i="300"/>
  <c r="M36" i="302"/>
  <c r="D301" i="1" s="1"/>
  <c r="M22" i="298"/>
  <c r="M26" i="301"/>
  <c r="M11" i="301"/>
  <c r="M22" i="299"/>
  <c r="M26" i="299"/>
  <c r="M28" i="299"/>
  <c r="M30" i="299"/>
  <c r="M32" i="299"/>
  <c r="M35" i="300"/>
  <c r="M16" i="301"/>
  <c r="M18" i="300"/>
  <c r="M20" i="300"/>
  <c r="M22" i="300"/>
  <c r="M24" i="301"/>
  <c r="M32" i="301"/>
  <c r="L47" i="301"/>
  <c r="C171" i="1" s="1"/>
  <c r="M15" i="301"/>
  <c r="M31" i="301"/>
  <c r="M21" i="301"/>
  <c r="M10" i="301"/>
  <c r="M6" i="301"/>
  <c r="M22" i="301"/>
  <c r="M17" i="301"/>
  <c r="M33" i="301"/>
  <c r="M23" i="301"/>
  <c r="M18" i="301"/>
  <c r="M34" i="301"/>
  <c r="M13" i="301"/>
  <c r="M29" i="301"/>
  <c r="M19" i="301"/>
  <c r="M35" i="301"/>
  <c r="M14" i="301"/>
  <c r="M30" i="301"/>
  <c r="M5" i="301"/>
  <c r="M27" i="300"/>
  <c r="M33" i="300"/>
  <c r="M28" i="300"/>
  <c r="M23" i="300"/>
  <c r="M7" i="300"/>
  <c r="M16" i="299"/>
  <c r="M34" i="299"/>
  <c r="M13" i="300"/>
  <c r="M24" i="300"/>
  <c r="M19" i="300"/>
  <c r="M14" i="300"/>
  <c r="M11" i="300"/>
  <c r="M17" i="300"/>
  <c r="M12" i="300"/>
  <c r="M18" i="299"/>
  <c r="M15" i="300"/>
  <c r="M31" i="300"/>
  <c r="M14" i="299"/>
  <c r="M34" i="298"/>
  <c r="M9" i="300"/>
  <c r="M35" i="299"/>
  <c r="M5" i="300"/>
  <c r="M16" i="300"/>
  <c r="M32" i="300"/>
  <c r="L36" i="299"/>
  <c r="C149" i="1" s="1"/>
  <c r="M7" i="299"/>
  <c r="M9" i="299"/>
  <c r="M11" i="299"/>
  <c r="M13" i="299"/>
  <c r="L36" i="300"/>
  <c r="C38" i="1" s="1"/>
  <c r="M7" i="297"/>
  <c r="M11" i="297"/>
  <c r="M13" i="297"/>
  <c r="M11" i="298"/>
  <c r="M13" i="298"/>
  <c r="M20" i="299"/>
  <c r="M32" i="295"/>
  <c r="M5" i="296"/>
  <c r="M15" i="296"/>
  <c r="M17" i="296"/>
  <c r="M31" i="296"/>
  <c r="M33" i="296"/>
  <c r="M18" i="297"/>
  <c r="M6" i="298"/>
  <c r="M18" i="298"/>
  <c r="M6" i="299"/>
  <c r="M10" i="299"/>
  <c r="M19" i="299"/>
  <c r="M23" i="299"/>
  <c r="M25" i="299"/>
  <c r="M27" i="299"/>
  <c r="M29" i="299"/>
  <c r="M8" i="299"/>
  <c r="M15" i="299"/>
  <c r="M17" i="299"/>
  <c r="M24" i="299"/>
  <c r="M31" i="299"/>
  <c r="M33" i="299"/>
  <c r="M12" i="299"/>
  <c r="M21" i="299"/>
  <c r="M5" i="299"/>
  <c r="M27" i="298"/>
  <c r="M29" i="298"/>
  <c r="M20" i="298"/>
  <c r="M26" i="298"/>
  <c r="M30" i="298"/>
  <c r="M22" i="297"/>
  <c r="M26" i="297"/>
  <c r="M28" i="297"/>
  <c r="M30" i="297"/>
  <c r="M32" i="297"/>
  <c r="M34" i="297"/>
  <c r="M10" i="296"/>
  <c r="M10" i="295"/>
  <c r="M26" i="295"/>
  <c r="L36" i="298"/>
  <c r="C300" i="1" s="1"/>
  <c r="M8" i="298"/>
  <c r="M15" i="298"/>
  <c r="M17" i="298"/>
  <c r="M24" i="298"/>
  <c r="M31" i="298"/>
  <c r="M12" i="298"/>
  <c r="M19" i="298"/>
  <c r="M21" i="298"/>
  <c r="M28" i="298"/>
  <c r="M35" i="298"/>
  <c r="M33" i="298"/>
  <c r="M7" i="298"/>
  <c r="M9" i="298"/>
  <c r="M16" i="298"/>
  <c r="M23" i="298"/>
  <c r="M25" i="298"/>
  <c r="M32" i="298"/>
  <c r="M5" i="298"/>
  <c r="M35" i="295"/>
  <c r="M6" i="297"/>
  <c r="M10" i="297"/>
  <c r="M19" i="297"/>
  <c r="M21" i="297"/>
  <c r="M27" i="297"/>
  <c r="M29" i="297"/>
  <c r="M35" i="297"/>
  <c r="M14" i="295"/>
  <c r="M6" i="296"/>
  <c r="M14" i="296"/>
  <c r="M18" i="296"/>
  <c r="M22" i="296"/>
  <c r="M24" i="296"/>
  <c r="M26" i="296"/>
  <c r="M28" i="296"/>
  <c r="M32" i="296"/>
  <c r="M34" i="296"/>
  <c r="M20" i="297"/>
  <c r="M14" i="297"/>
  <c r="M8" i="297"/>
  <c r="M15" i="297"/>
  <c r="M17" i="297"/>
  <c r="M24" i="297"/>
  <c r="M31" i="297"/>
  <c r="M33" i="297"/>
  <c r="M5" i="297"/>
  <c r="M12" i="297"/>
  <c r="M9" i="297"/>
  <c r="M16" i="297"/>
  <c r="M23" i="297"/>
  <c r="M25" i="297"/>
  <c r="L36" i="297"/>
  <c r="C195" i="1" s="1"/>
  <c r="M18" i="295"/>
  <c r="M34" i="295"/>
  <c r="M7" i="296"/>
  <c r="M16" i="295"/>
  <c r="M20" i="296"/>
  <c r="M8" i="296"/>
  <c r="M20" i="295"/>
  <c r="M22" i="295"/>
  <c r="M6" i="295"/>
  <c r="M28" i="295"/>
  <c r="M30" i="296"/>
  <c r="M11" i="296"/>
  <c r="M13" i="296"/>
  <c r="M27" i="296"/>
  <c r="M29" i="296"/>
  <c r="M12" i="296"/>
  <c r="M19" i="296"/>
  <c r="M21" i="296"/>
  <c r="M35" i="296"/>
  <c r="M9" i="296"/>
  <c r="M16" i="296"/>
  <c r="M23" i="296"/>
  <c r="M25" i="296"/>
  <c r="L36" i="296"/>
  <c r="C298" i="1" s="1"/>
  <c r="M5" i="295"/>
  <c r="M11" i="295"/>
  <c r="M9" i="295"/>
  <c r="M13" i="295"/>
  <c r="M7" i="295"/>
  <c r="M12" i="295"/>
  <c r="M19" i="295"/>
  <c r="M21" i="295"/>
  <c r="M23" i="295"/>
  <c r="M27" i="295"/>
  <c r="M29" i="295"/>
  <c r="M30" i="295"/>
  <c r="M24" i="295"/>
  <c r="M8" i="295"/>
  <c r="M15" i="295"/>
  <c r="M17" i="295"/>
  <c r="M31" i="295"/>
  <c r="M33" i="295"/>
  <c r="M25" i="295"/>
  <c r="L36" i="295"/>
  <c r="C68" i="1" s="1"/>
  <c r="L43" i="213"/>
  <c r="K43" i="213"/>
  <c r="L44" i="284"/>
  <c r="K44" i="284"/>
  <c r="L43" i="284"/>
  <c r="K43" i="284"/>
  <c r="M36" i="300" l="1"/>
  <c r="D38" i="1" s="1"/>
  <c r="M47" i="301"/>
  <c r="D171" i="1" s="1"/>
  <c r="M44" i="284"/>
  <c r="M36" i="299"/>
  <c r="D149" i="1" s="1"/>
  <c r="M36" i="298"/>
  <c r="D300" i="1" s="1"/>
  <c r="M43" i="284"/>
  <c r="M36" i="297"/>
  <c r="D195" i="1" s="1"/>
  <c r="M36" i="296"/>
  <c r="D298" i="1" s="1"/>
  <c r="M43" i="213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5" i="47"/>
  <c r="K6" i="47"/>
  <c r="K7" i="47"/>
  <c r="K8" i="47"/>
  <c r="K9" i="47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6" i="61"/>
  <c r="K7" i="61"/>
  <c r="K8" i="61"/>
  <c r="K9" i="61"/>
  <c r="D40" i="294"/>
  <c r="L35" i="294"/>
  <c r="K35" i="294"/>
  <c r="L34" i="294"/>
  <c r="K34" i="294"/>
  <c r="L33" i="294"/>
  <c r="K33" i="294"/>
  <c r="L32" i="294"/>
  <c r="K32" i="294"/>
  <c r="L31" i="294"/>
  <c r="K31" i="294"/>
  <c r="L30" i="294"/>
  <c r="K30" i="294"/>
  <c r="L29" i="294"/>
  <c r="K29" i="294"/>
  <c r="L28" i="294"/>
  <c r="K28" i="294"/>
  <c r="L27" i="294"/>
  <c r="K27" i="294"/>
  <c r="L26" i="294"/>
  <c r="K26" i="294"/>
  <c r="L25" i="294"/>
  <c r="K25" i="294"/>
  <c r="L24" i="294"/>
  <c r="K24" i="294"/>
  <c r="L23" i="294"/>
  <c r="K23" i="294"/>
  <c r="L22" i="294"/>
  <c r="K22" i="294"/>
  <c r="L21" i="294"/>
  <c r="K21" i="294"/>
  <c r="L20" i="294"/>
  <c r="K20" i="294"/>
  <c r="L19" i="294"/>
  <c r="K19" i="294"/>
  <c r="L18" i="294"/>
  <c r="K18" i="294"/>
  <c r="L17" i="294"/>
  <c r="K17" i="294"/>
  <c r="L16" i="294"/>
  <c r="K16" i="294"/>
  <c r="L15" i="294"/>
  <c r="K15" i="294"/>
  <c r="L14" i="294"/>
  <c r="K14" i="294"/>
  <c r="L13" i="294"/>
  <c r="K13" i="294"/>
  <c r="L12" i="294"/>
  <c r="K12" i="294"/>
  <c r="L11" i="294"/>
  <c r="K11" i="294"/>
  <c r="L10" i="294"/>
  <c r="K10" i="294"/>
  <c r="L9" i="294"/>
  <c r="K9" i="294"/>
  <c r="L8" i="294"/>
  <c r="K8" i="294"/>
  <c r="L7" i="294"/>
  <c r="K7" i="294"/>
  <c r="L6" i="294"/>
  <c r="K6" i="294"/>
  <c r="L5" i="294"/>
  <c r="K5" i="294"/>
  <c r="M2" i="294"/>
  <c r="M40" i="294" s="1"/>
  <c r="D40" i="293"/>
  <c r="L35" i="293"/>
  <c r="K35" i="293"/>
  <c r="L34" i="293"/>
  <c r="K34" i="293"/>
  <c r="L33" i="293"/>
  <c r="K33" i="293"/>
  <c r="L32" i="293"/>
  <c r="K32" i="293"/>
  <c r="L31" i="293"/>
  <c r="K31" i="293"/>
  <c r="L30" i="293"/>
  <c r="K30" i="293"/>
  <c r="L29" i="293"/>
  <c r="K29" i="293"/>
  <c r="L28" i="293"/>
  <c r="K28" i="293"/>
  <c r="L27" i="293"/>
  <c r="K27" i="293"/>
  <c r="L26" i="293"/>
  <c r="K26" i="293"/>
  <c r="L25" i="293"/>
  <c r="K25" i="293"/>
  <c r="L24" i="293"/>
  <c r="K24" i="293"/>
  <c r="L23" i="293"/>
  <c r="K23" i="293"/>
  <c r="L22" i="293"/>
  <c r="K22" i="293"/>
  <c r="L21" i="293"/>
  <c r="K21" i="293"/>
  <c r="L20" i="293"/>
  <c r="K20" i="293"/>
  <c r="L19" i="293"/>
  <c r="K19" i="293"/>
  <c r="L18" i="293"/>
  <c r="K18" i="293"/>
  <c r="L17" i="293"/>
  <c r="K17" i="293"/>
  <c r="L16" i="293"/>
  <c r="K16" i="293"/>
  <c r="L15" i="293"/>
  <c r="K15" i="293"/>
  <c r="L14" i="293"/>
  <c r="K14" i="293"/>
  <c r="L13" i="293"/>
  <c r="K13" i="293"/>
  <c r="L12" i="293"/>
  <c r="K12" i="293"/>
  <c r="L11" i="293"/>
  <c r="K11" i="293"/>
  <c r="L10" i="293"/>
  <c r="K10" i="293"/>
  <c r="L9" i="293"/>
  <c r="K9" i="293"/>
  <c r="L8" i="293"/>
  <c r="K8" i="293"/>
  <c r="L7" i="293"/>
  <c r="K7" i="293"/>
  <c r="L6" i="293"/>
  <c r="K6" i="293"/>
  <c r="L5" i="293"/>
  <c r="K5" i="293"/>
  <c r="M2" i="293"/>
  <c r="M40" i="293" s="1"/>
  <c r="D40" i="292"/>
  <c r="L35" i="292"/>
  <c r="K35" i="292"/>
  <c r="L34" i="292"/>
  <c r="K34" i="292"/>
  <c r="L33" i="292"/>
  <c r="K33" i="292"/>
  <c r="L32" i="292"/>
  <c r="K32" i="292"/>
  <c r="L31" i="292"/>
  <c r="K31" i="292"/>
  <c r="L30" i="292"/>
  <c r="K30" i="292"/>
  <c r="L29" i="292"/>
  <c r="K29" i="292"/>
  <c r="L28" i="292"/>
  <c r="K28" i="292"/>
  <c r="L27" i="292"/>
  <c r="K27" i="292"/>
  <c r="L26" i="292"/>
  <c r="K26" i="292"/>
  <c r="L25" i="292"/>
  <c r="K25" i="292"/>
  <c r="L24" i="292"/>
  <c r="K24" i="292"/>
  <c r="L23" i="292"/>
  <c r="K23" i="292"/>
  <c r="L22" i="292"/>
  <c r="K22" i="292"/>
  <c r="L21" i="292"/>
  <c r="K21" i="292"/>
  <c r="L20" i="292"/>
  <c r="K20" i="292"/>
  <c r="L19" i="292"/>
  <c r="K19" i="292"/>
  <c r="L18" i="292"/>
  <c r="K18" i="292"/>
  <c r="L17" i="292"/>
  <c r="K17" i="292"/>
  <c r="L16" i="292"/>
  <c r="K16" i="292"/>
  <c r="L15" i="292"/>
  <c r="K15" i="292"/>
  <c r="L14" i="292"/>
  <c r="K14" i="292"/>
  <c r="L13" i="292"/>
  <c r="K13" i="292"/>
  <c r="L12" i="292"/>
  <c r="K12" i="292"/>
  <c r="L11" i="292"/>
  <c r="K11" i="292"/>
  <c r="L10" i="292"/>
  <c r="K10" i="292"/>
  <c r="L9" i="292"/>
  <c r="K9" i="292"/>
  <c r="L8" i="292"/>
  <c r="K8" i="292"/>
  <c r="L7" i="292"/>
  <c r="K7" i="292"/>
  <c r="L6" i="292"/>
  <c r="K6" i="292"/>
  <c r="L5" i="292"/>
  <c r="K5" i="292"/>
  <c r="M2" i="292"/>
  <c r="M40" i="292" s="1"/>
  <c r="D40" i="291"/>
  <c r="L35" i="291"/>
  <c r="K35" i="291"/>
  <c r="L34" i="291"/>
  <c r="K34" i="291"/>
  <c r="L33" i="291"/>
  <c r="K33" i="291"/>
  <c r="L32" i="291"/>
  <c r="K32" i="291"/>
  <c r="L31" i="291"/>
  <c r="K31" i="291"/>
  <c r="L30" i="291"/>
  <c r="K30" i="291"/>
  <c r="L29" i="291"/>
  <c r="K29" i="291"/>
  <c r="L28" i="291"/>
  <c r="K28" i="291"/>
  <c r="L27" i="291"/>
  <c r="K27" i="291"/>
  <c r="L26" i="291"/>
  <c r="K26" i="291"/>
  <c r="L25" i="291"/>
  <c r="K25" i="291"/>
  <c r="L24" i="291"/>
  <c r="K24" i="291"/>
  <c r="L23" i="291"/>
  <c r="K23" i="291"/>
  <c r="L22" i="291"/>
  <c r="K22" i="291"/>
  <c r="L21" i="291"/>
  <c r="K21" i="291"/>
  <c r="L20" i="291"/>
  <c r="K20" i="291"/>
  <c r="L19" i="291"/>
  <c r="K19" i="291"/>
  <c r="L18" i="291"/>
  <c r="K18" i="291"/>
  <c r="L17" i="291"/>
  <c r="K17" i="291"/>
  <c r="L16" i="291"/>
  <c r="K16" i="291"/>
  <c r="L15" i="291"/>
  <c r="K15" i="291"/>
  <c r="L14" i="291"/>
  <c r="K14" i="291"/>
  <c r="L13" i="291"/>
  <c r="K13" i="291"/>
  <c r="L12" i="291"/>
  <c r="K12" i="291"/>
  <c r="L11" i="291"/>
  <c r="K11" i="291"/>
  <c r="L10" i="291"/>
  <c r="K10" i="291"/>
  <c r="L9" i="291"/>
  <c r="K9" i="291"/>
  <c r="L8" i="291"/>
  <c r="K8" i="291"/>
  <c r="L7" i="291"/>
  <c r="K7" i="291"/>
  <c r="L6" i="291"/>
  <c r="K6" i="291"/>
  <c r="L5" i="291"/>
  <c r="K5" i="291"/>
  <c r="M2" i="291"/>
  <c r="M40" i="291" s="1"/>
  <c r="M34" i="293" l="1"/>
  <c r="M21" i="291"/>
  <c r="M27" i="291"/>
  <c r="M21" i="292"/>
  <c r="M23" i="291"/>
  <c r="M29" i="291"/>
  <c r="M33" i="291"/>
  <c r="M19" i="292"/>
  <c r="M18" i="293"/>
  <c r="M19" i="294"/>
  <c r="M21" i="294"/>
  <c r="M10" i="291"/>
  <c r="M12" i="291"/>
  <c r="M16" i="291"/>
  <c r="M22" i="292"/>
  <c r="M27" i="294"/>
  <c r="M29" i="294"/>
  <c r="M30" i="292"/>
  <c r="M18" i="294"/>
  <c r="M16" i="293"/>
  <c r="M16" i="292"/>
  <c r="M18" i="292"/>
  <c r="M6" i="294"/>
  <c r="M10" i="294"/>
  <c r="M14" i="294"/>
  <c r="M16" i="294"/>
  <c r="M35" i="294"/>
  <c r="M27" i="292"/>
  <c r="M29" i="292"/>
  <c r="M35" i="292"/>
  <c r="M7" i="293"/>
  <c r="M34" i="294"/>
  <c r="M6" i="292"/>
  <c r="M34" i="292"/>
  <c r="M14" i="293"/>
  <c r="M35" i="293"/>
  <c r="M7" i="294"/>
  <c r="M11" i="294"/>
  <c r="M13" i="294"/>
  <c r="M35" i="291"/>
  <c r="M5" i="292"/>
  <c r="M8" i="291"/>
  <c r="M9" i="293"/>
  <c r="M11" i="293"/>
  <c r="M13" i="293"/>
  <c r="M20" i="294"/>
  <c r="M22" i="294"/>
  <c r="M24" i="294"/>
  <c r="M26" i="294"/>
  <c r="M28" i="294"/>
  <c r="M30" i="294"/>
  <c r="M32" i="294"/>
  <c r="M8" i="294"/>
  <c r="M15" i="294"/>
  <c r="M17" i="294"/>
  <c r="M31" i="294"/>
  <c r="M33" i="294"/>
  <c r="M5" i="294"/>
  <c r="M12" i="294"/>
  <c r="M9" i="294"/>
  <c r="M23" i="294"/>
  <c r="M25" i="294"/>
  <c r="L36" i="294"/>
  <c r="C216" i="1" s="1"/>
  <c r="M32" i="291"/>
  <c r="M6" i="293"/>
  <c r="M10" i="293"/>
  <c r="M19" i="293"/>
  <c r="M21" i="293"/>
  <c r="M23" i="293"/>
  <c r="M27" i="293"/>
  <c r="M29" i="293"/>
  <c r="M20" i="293"/>
  <c r="M22" i="293"/>
  <c r="M24" i="293"/>
  <c r="M26" i="293"/>
  <c r="M28" i="293"/>
  <c r="M30" i="293"/>
  <c r="M32" i="293"/>
  <c r="M11" i="291"/>
  <c r="M10" i="292"/>
  <c r="M14" i="292"/>
  <c r="M26" i="292"/>
  <c r="M8" i="293"/>
  <c r="M15" i="293"/>
  <c r="M17" i="293"/>
  <c r="M31" i="293"/>
  <c r="M33" i="293"/>
  <c r="M5" i="293"/>
  <c r="M12" i="293"/>
  <c r="M25" i="293"/>
  <c r="L36" i="293"/>
  <c r="C37" i="1" s="1"/>
  <c r="M5" i="291"/>
  <c r="M18" i="291"/>
  <c r="M20" i="291"/>
  <c r="M24" i="291"/>
  <c r="M26" i="291"/>
  <c r="M28" i="291"/>
  <c r="M7" i="292"/>
  <c r="M9" i="292"/>
  <c r="M11" i="292"/>
  <c r="M13" i="292"/>
  <c r="M15" i="292"/>
  <c r="M17" i="292"/>
  <c r="M31" i="292"/>
  <c r="M33" i="292"/>
  <c r="M7" i="291"/>
  <c r="M13" i="291"/>
  <c r="M15" i="291"/>
  <c r="M19" i="291"/>
  <c r="M8" i="292"/>
  <c r="M12" i="292"/>
  <c r="M32" i="292"/>
  <c r="M31" i="291"/>
  <c r="M20" i="292"/>
  <c r="M23" i="292"/>
  <c r="M25" i="292"/>
  <c r="M28" i="292"/>
  <c r="M24" i="292"/>
  <c r="L48" i="292"/>
  <c r="C318" i="1" s="1"/>
  <c r="M30" i="291"/>
  <c r="M6" i="291"/>
  <c r="M9" i="291"/>
  <c r="M14" i="291"/>
  <c r="M17" i="291"/>
  <c r="M22" i="291"/>
  <c r="M25" i="291"/>
  <c r="M34" i="291"/>
  <c r="L52" i="291"/>
  <c r="C267" i="1" s="1"/>
  <c r="M36" i="294" l="1"/>
  <c r="D216" i="1" s="1"/>
  <c r="M36" i="293"/>
  <c r="D37" i="1" s="1"/>
  <c r="M52" i="291"/>
  <c r="D267" i="1" s="1"/>
  <c r="M48" i="292"/>
  <c r="D318" i="1" s="1"/>
  <c r="L46" i="286"/>
  <c r="M46" i="286" s="1"/>
  <c r="L47" i="284"/>
  <c r="K47" i="284"/>
  <c r="L46" i="284"/>
  <c r="K46" i="284"/>
  <c r="D40" i="286"/>
  <c r="L43" i="275"/>
  <c r="M43" i="275" s="1"/>
  <c r="L43" i="265"/>
  <c r="K43" i="265"/>
  <c r="M2" i="275"/>
  <c r="M47" i="284" l="1"/>
  <c r="M43" i="265"/>
  <c r="M46" i="284"/>
  <c r="D40" i="289"/>
  <c r="L35" i="289"/>
  <c r="K35" i="289"/>
  <c r="L34" i="289"/>
  <c r="K34" i="289"/>
  <c r="L33" i="289"/>
  <c r="K33" i="289"/>
  <c r="L32" i="289"/>
  <c r="K32" i="289"/>
  <c r="L31" i="289"/>
  <c r="K31" i="289"/>
  <c r="L30" i="289"/>
  <c r="K30" i="289"/>
  <c r="L29" i="289"/>
  <c r="K29" i="289"/>
  <c r="L28" i="289"/>
  <c r="K28" i="289"/>
  <c r="L27" i="289"/>
  <c r="K27" i="289"/>
  <c r="L26" i="289"/>
  <c r="K26" i="289"/>
  <c r="L25" i="289"/>
  <c r="K25" i="289"/>
  <c r="L24" i="289"/>
  <c r="K24" i="289"/>
  <c r="L23" i="289"/>
  <c r="K23" i="289"/>
  <c r="L22" i="289"/>
  <c r="K22" i="289"/>
  <c r="L21" i="289"/>
  <c r="K21" i="289"/>
  <c r="L20" i="289"/>
  <c r="K20" i="289"/>
  <c r="L19" i="289"/>
  <c r="K19" i="289"/>
  <c r="L18" i="289"/>
  <c r="K18" i="289"/>
  <c r="L17" i="289"/>
  <c r="K17" i="289"/>
  <c r="L16" i="289"/>
  <c r="K16" i="289"/>
  <c r="L15" i="289"/>
  <c r="K15" i="289"/>
  <c r="L14" i="289"/>
  <c r="K14" i="289"/>
  <c r="L13" i="289"/>
  <c r="K13" i="289"/>
  <c r="L12" i="289"/>
  <c r="K12" i="289"/>
  <c r="L11" i="289"/>
  <c r="K11" i="289"/>
  <c r="L10" i="289"/>
  <c r="K10" i="289"/>
  <c r="L9" i="289"/>
  <c r="K9" i="289"/>
  <c r="L8" i="289"/>
  <c r="K8" i="289"/>
  <c r="L7" i="289"/>
  <c r="K7" i="289"/>
  <c r="L6" i="289"/>
  <c r="K6" i="289"/>
  <c r="L5" i="289"/>
  <c r="K5" i="289"/>
  <c r="M2" i="289"/>
  <c r="M40" i="289" s="1"/>
  <c r="D40" i="288"/>
  <c r="L35" i="288"/>
  <c r="K35" i="288"/>
  <c r="L34" i="288"/>
  <c r="K34" i="288"/>
  <c r="L33" i="288"/>
  <c r="K33" i="288"/>
  <c r="L32" i="288"/>
  <c r="K32" i="288"/>
  <c r="L31" i="288"/>
  <c r="K31" i="288"/>
  <c r="L30" i="288"/>
  <c r="K30" i="288"/>
  <c r="L29" i="288"/>
  <c r="K29" i="288"/>
  <c r="L28" i="288"/>
  <c r="K28" i="288"/>
  <c r="L27" i="288"/>
  <c r="K27" i="288"/>
  <c r="L26" i="288"/>
  <c r="K26" i="288"/>
  <c r="L25" i="288"/>
  <c r="K25" i="288"/>
  <c r="L24" i="288"/>
  <c r="K24" i="288"/>
  <c r="L23" i="288"/>
  <c r="K23" i="288"/>
  <c r="L22" i="288"/>
  <c r="K22" i="288"/>
  <c r="L21" i="288"/>
  <c r="K21" i="288"/>
  <c r="L20" i="288"/>
  <c r="K20" i="288"/>
  <c r="L19" i="288"/>
  <c r="K19" i="288"/>
  <c r="L18" i="288"/>
  <c r="K18" i="288"/>
  <c r="L17" i="288"/>
  <c r="K17" i="288"/>
  <c r="L16" i="288"/>
  <c r="K16" i="288"/>
  <c r="L15" i="288"/>
  <c r="K15" i="288"/>
  <c r="L14" i="288"/>
  <c r="K14" i="288"/>
  <c r="L13" i="288"/>
  <c r="K13" i="288"/>
  <c r="L12" i="288"/>
  <c r="K12" i="288"/>
  <c r="L11" i="288"/>
  <c r="K11" i="288"/>
  <c r="L10" i="288"/>
  <c r="K10" i="288"/>
  <c r="L9" i="288"/>
  <c r="K9" i="288"/>
  <c r="L8" i="288"/>
  <c r="K8" i="288"/>
  <c r="L7" i="288"/>
  <c r="K7" i="288"/>
  <c r="L6" i="288"/>
  <c r="K6" i="288"/>
  <c r="L5" i="288"/>
  <c r="M5" i="288" s="1"/>
  <c r="M2" i="288"/>
  <c r="M40" i="288" s="1"/>
  <c r="D40" i="287"/>
  <c r="L35" i="287"/>
  <c r="K35" i="287"/>
  <c r="L34" i="287"/>
  <c r="K34" i="287"/>
  <c r="L33" i="287"/>
  <c r="K33" i="287"/>
  <c r="L32" i="287"/>
  <c r="K32" i="287"/>
  <c r="L31" i="287"/>
  <c r="K31" i="287"/>
  <c r="L30" i="287"/>
  <c r="K30" i="287"/>
  <c r="L29" i="287"/>
  <c r="K29" i="287"/>
  <c r="L28" i="287"/>
  <c r="K28" i="287"/>
  <c r="L27" i="287"/>
  <c r="K27" i="287"/>
  <c r="L26" i="287"/>
  <c r="K26" i="287"/>
  <c r="L25" i="287"/>
  <c r="K25" i="287"/>
  <c r="L24" i="287"/>
  <c r="K24" i="287"/>
  <c r="L23" i="287"/>
  <c r="K23" i="287"/>
  <c r="L22" i="287"/>
  <c r="K22" i="287"/>
  <c r="L21" i="287"/>
  <c r="K21" i="287"/>
  <c r="L20" i="287"/>
  <c r="K20" i="287"/>
  <c r="L19" i="287"/>
  <c r="K19" i="287"/>
  <c r="L18" i="287"/>
  <c r="K18" i="287"/>
  <c r="L17" i="287"/>
  <c r="K17" i="287"/>
  <c r="L16" i="287"/>
  <c r="K16" i="287"/>
  <c r="L15" i="287"/>
  <c r="K15" i="287"/>
  <c r="L14" i="287"/>
  <c r="K14" i="287"/>
  <c r="L13" i="287"/>
  <c r="K13" i="287"/>
  <c r="L12" i="287"/>
  <c r="K12" i="287"/>
  <c r="L11" i="287"/>
  <c r="K11" i="287"/>
  <c r="L10" i="287"/>
  <c r="K10" i="287"/>
  <c r="L9" i="287"/>
  <c r="K9" i="287"/>
  <c r="L8" i="287"/>
  <c r="K8" i="287"/>
  <c r="L7" i="287"/>
  <c r="K7" i="287"/>
  <c r="L6" i="287"/>
  <c r="K6" i="287"/>
  <c r="L5" i="287"/>
  <c r="K5" i="287"/>
  <c r="M2" i="287"/>
  <c r="M40" i="287" s="1"/>
  <c r="L35" i="286"/>
  <c r="L34" i="286"/>
  <c r="L33" i="286"/>
  <c r="L32" i="286"/>
  <c r="L31" i="286"/>
  <c r="L30" i="286"/>
  <c r="L29" i="286"/>
  <c r="L28" i="286"/>
  <c r="L27" i="286"/>
  <c r="L26" i="286"/>
  <c r="L25" i="286"/>
  <c r="L24" i="286"/>
  <c r="L23" i="286"/>
  <c r="L22" i="286"/>
  <c r="L21" i="286"/>
  <c r="L20" i="286"/>
  <c r="L19" i="286"/>
  <c r="L18" i="286"/>
  <c r="L17" i="286"/>
  <c r="L16" i="286"/>
  <c r="L15" i="286"/>
  <c r="L14" i="286"/>
  <c r="L13" i="286"/>
  <c r="L12" i="286"/>
  <c r="L11" i="286"/>
  <c r="L10" i="286"/>
  <c r="L9" i="286"/>
  <c r="L8" i="286"/>
  <c r="L7" i="286"/>
  <c r="L6" i="286"/>
  <c r="L5" i="286"/>
  <c r="K8" i="286"/>
  <c r="K14" i="286" s="1"/>
  <c r="K7" i="286"/>
  <c r="K6" i="286"/>
  <c r="K5" i="286"/>
  <c r="K10" i="286" s="1"/>
  <c r="D40" i="285"/>
  <c r="L35" i="285"/>
  <c r="K35" i="285"/>
  <c r="L34" i="285"/>
  <c r="K34" i="285"/>
  <c r="L33" i="285"/>
  <c r="K33" i="285"/>
  <c r="L32" i="285"/>
  <c r="K32" i="285"/>
  <c r="L31" i="285"/>
  <c r="K31" i="285"/>
  <c r="L30" i="285"/>
  <c r="K30" i="285"/>
  <c r="L29" i="285"/>
  <c r="K29" i="285"/>
  <c r="L28" i="285"/>
  <c r="K28" i="285"/>
  <c r="L27" i="285"/>
  <c r="K27" i="285"/>
  <c r="L26" i="285"/>
  <c r="K26" i="285"/>
  <c r="L25" i="285"/>
  <c r="K25" i="285"/>
  <c r="L24" i="285"/>
  <c r="K24" i="285"/>
  <c r="L23" i="285"/>
  <c r="K23" i="285"/>
  <c r="L22" i="285"/>
  <c r="K22" i="285"/>
  <c r="L21" i="285"/>
  <c r="K21" i="285"/>
  <c r="L20" i="285"/>
  <c r="K20" i="285"/>
  <c r="L19" i="285"/>
  <c r="K19" i="285"/>
  <c r="L18" i="285"/>
  <c r="K18" i="285"/>
  <c r="L17" i="285"/>
  <c r="K17" i="285"/>
  <c r="L16" i="285"/>
  <c r="K16" i="285"/>
  <c r="L15" i="285"/>
  <c r="K15" i="285"/>
  <c r="L14" i="285"/>
  <c r="K14" i="285"/>
  <c r="L13" i="285"/>
  <c r="K13" i="285"/>
  <c r="L12" i="285"/>
  <c r="K12" i="285"/>
  <c r="L11" i="285"/>
  <c r="K11" i="285"/>
  <c r="L10" i="285"/>
  <c r="K10" i="285"/>
  <c r="L9" i="285"/>
  <c r="K9" i="285"/>
  <c r="L8" i="285"/>
  <c r="K8" i="285"/>
  <c r="L7" i="285"/>
  <c r="K7" i="285"/>
  <c r="L6" i="285"/>
  <c r="K6" i="285"/>
  <c r="L5" i="285"/>
  <c r="M5" i="285" s="1"/>
  <c r="M2" i="285"/>
  <c r="M40" i="285" s="1"/>
  <c r="D40" i="284"/>
  <c r="L35" i="284"/>
  <c r="K35" i="284"/>
  <c r="L34" i="284"/>
  <c r="K34" i="284"/>
  <c r="L33" i="284"/>
  <c r="K33" i="284"/>
  <c r="L32" i="284"/>
  <c r="K32" i="284"/>
  <c r="L31" i="284"/>
  <c r="K31" i="284"/>
  <c r="L30" i="284"/>
  <c r="K30" i="284"/>
  <c r="L29" i="284"/>
  <c r="K29" i="284"/>
  <c r="L28" i="284"/>
  <c r="K28" i="284"/>
  <c r="L27" i="284"/>
  <c r="K27" i="284"/>
  <c r="L26" i="284"/>
  <c r="K26" i="284"/>
  <c r="L25" i="284"/>
  <c r="K25" i="284"/>
  <c r="L24" i="284"/>
  <c r="K24" i="284"/>
  <c r="L23" i="284"/>
  <c r="K23" i="284"/>
  <c r="L22" i="284"/>
  <c r="K22" i="284"/>
  <c r="L21" i="284"/>
  <c r="K21" i="284"/>
  <c r="L20" i="284"/>
  <c r="K20" i="284"/>
  <c r="L19" i="284"/>
  <c r="K19" i="284"/>
  <c r="L18" i="284"/>
  <c r="K18" i="284"/>
  <c r="L17" i="284"/>
  <c r="K17" i="284"/>
  <c r="L16" i="284"/>
  <c r="K16" i="284"/>
  <c r="L15" i="284"/>
  <c r="K15" i="284"/>
  <c r="L14" i="284"/>
  <c r="K14" i="284"/>
  <c r="L13" i="284"/>
  <c r="K13" i="284"/>
  <c r="L12" i="284"/>
  <c r="K12" i="284"/>
  <c r="L11" i="284"/>
  <c r="K11" i="284"/>
  <c r="L10" i="284"/>
  <c r="K10" i="284"/>
  <c r="L9" i="284"/>
  <c r="K9" i="284"/>
  <c r="L8" i="284"/>
  <c r="K8" i="284"/>
  <c r="L7" i="284"/>
  <c r="K7" i="284"/>
  <c r="L6" i="284"/>
  <c r="K6" i="284"/>
  <c r="L5" i="284"/>
  <c r="K5" i="284"/>
  <c r="M2" i="284"/>
  <c r="M40" i="284" s="1"/>
  <c r="D40" i="283"/>
  <c r="L35" i="283"/>
  <c r="K35" i="283"/>
  <c r="L34" i="283"/>
  <c r="L33" i="283"/>
  <c r="L32" i="283"/>
  <c r="L31" i="283"/>
  <c r="L30" i="283"/>
  <c r="L29" i="283"/>
  <c r="L28" i="283"/>
  <c r="L27" i="283"/>
  <c r="L26" i="283"/>
  <c r="L25" i="283"/>
  <c r="L24" i="283"/>
  <c r="L23" i="283"/>
  <c r="L22" i="283"/>
  <c r="L21" i="283"/>
  <c r="L20" i="283"/>
  <c r="L19" i="283"/>
  <c r="L18" i="283"/>
  <c r="L17" i="283"/>
  <c r="L16" i="283"/>
  <c r="L15" i="283"/>
  <c r="L14" i="283"/>
  <c r="L13" i="283"/>
  <c r="L12" i="283"/>
  <c r="L11" i="283"/>
  <c r="L10" i="283"/>
  <c r="L9" i="283"/>
  <c r="L8" i="283"/>
  <c r="L7" i="283"/>
  <c r="L6" i="283"/>
  <c r="L5" i="283"/>
  <c r="M2" i="283"/>
  <c r="M40" i="283" s="1"/>
  <c r="M14" i="288" l="1"/>
  <c r="M16" i="288"/>
  <c r="M20" i="288"/>
  <c r="M8" i="289"/>
  <c r="M10" i="289"/>
  <c r="M12" i="289"/>
  <c r="M14" i="289"/>
  <c r="M16" i="289"/>
  <c r="M18" i="289"/>
  <c r="M9" i="289"/>
  <c r="M17" i="289"/>
  <c r="M19" i="289"/>
  <c r="M29" i="284"/>
  <c r="M13" i="285"/>
  <c r="M25" i="285"/>
  <c r="M28" i="287"/>
  <c r="M24" i="289"/>
  <c r="M26" i="289"/>
  <c r="M28" i="289"/>
  <c r="M5" i="284"/>
  <c r="M12" i="283"/>
  <c r="M10" i="283"/>
  <c r="M30" i="289"/>
  <c r="M32" i="289"/>
  <c r="M5" i="287"/>
  <c r="M29" i="287"/>
  <c r="M31" i="287"/>
  <c r="M6" i="288"/>
  <c r="M11" i="284"/>
  <c r="M13" i="284"/>
  <c r="M14" i="287"/>
  <c r="M16" i="287"/>
  <c r="M30" i="287"/>
  <c r="M32" i="287"/>
  <c r="M7" i="289"/>
  <c r="M35" i="289"/>
  <c r="M12" i="288"/>
  <c r="M33" i="287"/>
  <c r="M21" i="288"/>
  <c r="M23" i="288"/>
  <c r="M23" i="289"/>
  <c r="M25" i="289"/>
  <c r="M24" i="288"/>
  <c r="M28" i="288"/>
  <c r="M12" i="287"/>
  <c r="M15" i="284"/>
  <c r="M22" i="287"/>
  <c r="M24" i="287"/>
  <c r="M8" i="288"/>
  <c r="M33" i="288"/>
  <c r="M35" i="288"/>
  <c r="M5" i="289"/>
  <c r="M11" i="289"/>
  <c r="M15" i="289"/>
  <c r="M13" i="287"/>
  <c r="M15" i="287"/>
  <c r="M17" i="287"/>
  <c r="M21" i="287"/>
  <c r="M7" i="288"/>
  <c r="M30" i="288"/>
  <c r="M32" i="288"/>
  <c r="M21" i="289"/>
  <c r="M27" i="289"/>
  <c r="L36" i="283"/>
  <c r="C20" i="1" s="1"/>
  <c r="M6" i="285"/>
  <c r="M12" i="285"/>
  <c r="M27" i="285"/>
  <c r="M15" i="283"/>
  <c r="M29" i="283"/>
  <c r="M34" i="283"/>
  <c r="M6" i="289"/>
  <c r="M13" i="289"/>
  <c r="M20" i="289"/>
  <c r="M22" i="289"/>
  <c r="M29" i="289"/>
  <c r="M31" i="289"/>
  <c r="M33" i="289"/>
  <c r="M34" i="289"/>
  <c r="L36" i="289"/>
  <c r="C77" i="1" s="1"/>
  <c r="M17" i="284"/>
  <c r="M6" i="287"/>
  <c r="M8" i="287"/>
  <c r="M10" i="287"/>
  <c r="M20" i="287"/>
  <c r="M9" i="288"/>
  <c r="M11" i="288"/>
  <c r="M18" i="288"/>
  <c r="M25" i="288"/>
  <c r="M27" i="288"/>
  <c r="M34" i="288"/>
  <c r="M26" i="287"/>
  <c r="M13" i="288"/>
  <c r="M15" i="288"/>
  <c r="M22" i="288"/>
  <c r="M29" i="288"/>
  <c r="M31" i="288"/>
  <c r="M7" i="287"/>
  <c r="M10" i="288"/>
  <c r="M17" i="288"/>
  <c r="M19" i="288"/>
  <c r="M26" i="288"/>
  <c r="M23" i="287"/>
  <c r="L36" i="288"/>
  <c r="C346" i="1" s="1"/>
  <c r="M9" i="287"/>
  <c r="M11" i="287"/>
  <c r="M18" i="287"/>
  <c r="M25" i="287"/>
  <c r="M27" i="287"/>
  <c r="M34" i="287"/>
  <c r="L36" i="286"/>
  <c r="C22" i="1" s="1"/>
  <c r="M19" i="287"/>
  <c r="M35" i="287"/>
  <c r="L36" i="287"/>
  <c r="C290" i="1" s="1"/>
  <c r="K19" i="286"/>
  <c r="M19" i="286" s="1"/>
  <c r="K20" i="286"/>
  <c r="K25" i="286" s="1"/>
  <c r="M25" i="286" s="1"/>
  <c r="K18" i="286"/>
  <c r="M18" i="286" s="1"/>
  <c r="K13" i="286"/>
  <c r="M13" i="286" s="1"/>
  <c r="K9" i="286"/>
  <c r="M9" i="286" s="1"/>
  <c r="M8" i="286"/>
  <c r="M33" i="284"/>
  <c r="K12" i="286"/>
  <c r="M12" i="286" s="1"/>
  <c r="M28" i="283"/>
  <c r="M24" i="285"/>
  <c r="M26" i="285"/>
  <c r="M28" i="285"/>
  <c r="K11" i="286"/>
  <c r="M11" i="286" s="1"/>
  <c r="M6" i="286"/>
  <c r="M10" i="286"/>
  <c r="M14" i="286"/>
  <c r="M28" i="284"/>
  <c r="M30" i="284"/>
  <c r="M23" i="285"/>
  <c r="M35" i="285"/>
  <c r="M7" i="286"/>
  <c r="M5" i="286"/>
  <c r="M7" i="285"/>
  <c r="M11" i="285"/>
  <c r="M15" i="285"/>
  <c r="M30" i="285"/>
  <c r="M18" i="283"/>
  <c r="M20" i="283"/>
  <c r="M25" i="284"/>
  <c r="M31" i="284"/>
  <c r="M31" i="285"/>
  <c r="M10" i="284"/>
  <c r="M22" i="284"/>
  <c r="M29" i="285"/>
  <c r="M21" i="283"/>
  <c r="M9" i="284"/>
  <c r="M14" i="285"/>
  <c r="M8" i="285"/>
  <c r="M10" i="285"/>
  <c r="M17" i="285"/>
  <c r="M19" i="285"/>
  <c r="M21" i="285"/>
  <c r="M32" i="285"/>
  <c r="M34" i="285"/>
  <c r="M9" i="285"/>
  <c r="M16" i="285"/>
  <c r="M18" i="285"/>
  <c r="M20" i="285"/>
  <c r="M22" i="285"/>
  <c r="M33" i="285"/>
  <c r="L36" i="285"/>
  <c r="C172" i="1" s="1"/>
  <c r="M9" i="283"/>
  <c r="M13" i="283"/>
  <c r="M20" i="284"/>
  <c r="M6" i="284"/>
  <c r="M21" i="284"/>
  <c r="M26" i="284"/>
  <c r="M23" i="283"/>
  <c r="M8" i="284"/>
  <c r="M35" i="283"/>
  <c r="M18" i="284"/>
  <c r="M23" i="284"/>
  <c r="M34" i="284"/>
  <c r="M7" i="284"/>
  <c r="M12" i="284"/>
  <c r="M14" i="284"/>
  <c r="M16" i="284"/>
  <c r="M19" i="284"/>
  <c r="M24" i="284"/>
  <c r="M27" i="284"/>
  <c r="M32" i="284"/>
  <c r="M35" i="284"/>
  <c r="L36" i="284"/>
  <c r="C91" i="1" s="1"/>
  <c r="M5" i="283"/>
  <c r="M7" i="283"/>
  <c r="M24" i="283"/>
  <c r="M33" i="283"/>
  <c r="M8" i="283"/>
  <c r="M16" i="283"/>
  <c r="M25" i="283"/>
  <c r="M32" i="283"/>
  <c r="M17" i="283"/>
  <c r="M26" i="283"/>
  <c r="M31" i="283"/>
  <c r="M6" i="283"/>
  <c r="M11" i="283"/>
  <c r="M14" i="283"/>
  <c r="M19" i="283"/>
  <c r="M22" i="283"/>
  <c r="M27" i="283"/>
  <c r="M30" i="283"/>
  <c r="M36" i="288" l="1"/>
  <c r="D346" i="1" s="1"/>
  <c r="M36" i="289"/>
  <c r="D77" i="1" s="1"/>
  <c r="M36" i="287"/>
  <c r="D290" i="1" s="1"/>
  <c r="M36" i="285"/>
  <c r="D172" i="1" s="1"/>
  <c r="K24" i="286"/>
  <c r="M24" i="286" s="1"/>
  <c r="K26" i="286"/>
  <c r="M26" i="286" s="1"/>
  <c r="K17" i="286"/>
  <c r="K15" i="286"/>
  <c r="M15" i="286" s="1"/>
  <c r="K16" i="286"/>
  <c r="M16" i="286" s="1"/>
  <c r="M20" i="286"/>
  <c r="M36" i="284"/>
  <c r="D91" i="1" s="1"/>
  <c r="M36" i="283"/>
  <c r="D20" i="1" s="1"/>
  <c r="K31" i="286" l="1"/>
  <c r="M31" i="286" s="1"/>
  <c r="K30" i="286"/>
  <c r="M30" i="286" s="1"/>
  <c r="K32" i="286"/>
  <c r="M32" i="286" s="1"/>
  <c r="M17" i="286"/>
  <c r="K22" i="286"/>
  <c r="M22" i="286" s="1"/>
  <c r="K21" i="286"/>
  <c r="M21" i="286" s="1"/>
  <c r="K23" i="286"/>
  <c r="M23" i="286" l="1"/>
  <c r="K27" i="286"/>
  <c r="M27" i="286" s="1"/>
  <c r="K28" i="286"/>
  <c r="M28" i="286" s="1"/>
  <c r="K29" i="286"/>
  <c r="M29" i="286" l="1"/>
  <c r="K34" i="286"/>
  <c r="M34" i="286" s="1"/>
  <c r="K35" i="286"/>
  <c r="M35" i="286" s="1"/>
  <c r="K33" i="286"/>
  <c r="M33" i="286" s="1"/>
  <c r="M36" i="286" l="1"/>
  <c r="D22" i="1" s="1"/>
  <c r="K6" i="30"/>
  <c r="K7" i="30"/>
  <c r="K5" i="30"/>
  <c r="K8" i="30" s="1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D40" i="282"/>
  <c r="L35" i="282"/>
  <c r="K35" i="282"/>
  <c r="L34" i="282"/>
  <c r="K34" i="282"/>
  <c r="L33" i="282"/>
  <c r="K33" i="282"/>
  <c r="L32" i="282"/>
  <c r="K32" i="282"/>
  <c r="L31" i="282"/>
  <c r="K31" i="282"/>
  <c r="L30" i="282"/>
  <c r="K30" i="282"/>
  <c r="L29" i="282"/>
  <c r="K29" i="282"/>
  <c r="L28" i="282"/>
  <c r="K28" i="282"/>
  <c r="L27" i="282"/>
  <c r="K27" i="282"/>
  <c r="L26" i="282"/>
  <c r="K26" i="282"/>
  <c r="L25" i="282"/>
  <c r="K25" i="282"/>
  <c r="L24" i="282"/>
  <c r="K24" i="282"/>
  <c r="L23" i="282"/>
  <c r="K23" i="282"/>
  <c r="L22" i="282"/>
  <c r="K22" i="282"/>
  <c r="L21" i="282"/>
  <c r="K21" i="282"/>
  <c r="L20" i="282"/>
  <c r="K20" i="282"/>
  <c r="L19" i="282"/>
  <c r="K19" i="282"/>
  <c r="L18" i="282"/>
  <c r="K18" i="282"/>
  <c r="L17" i="282"/>
  <c r="K17" i="282"/>
  <c r="L16" i="282"/>
  <c r="K16" i="282"/>
  <c r="L15" i="282"/>
  <c r="K15" i="282"/>
  <c r="L14" i="282"/>
  <c r="K14" i="282"/>
  <c r="L13" i="282"/>
  <c r="K13" i="282"/>
  <c r="L12" i="282"/>
  <c r="K12" i="282"/>
  <c r="L11" i="282"/>
  <c r="K11" i="282"/>
  <c r="L10" i="282"/>
  <c r="K10" i="282"/>
  <c r="L9" i="282"/>
  <c r="K9" i="282"/>
  <c r="L8" i="282"/>
  <c r="K8" i="282"/>
  <c r="L7" i="282"/>
  <c r="K7" i="282"/>
  <c r="L6" i="282"/>
  <c r="K6" i="282"/>
  <c r="L5" i="282"/>
  <c r="K5" i="282"/>
  <c r="M2" i="282"/>
  <c r="M40" i="282" s="1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L16" i="87"/>
  <c r="L27" i="135"/>
  <c r="L28" i="135"/>
  <c r="D40" i="281"/>
  <c r="L35" i="281"/>
  <c r="K35" i="281"/>
  <c r="L34" i="281"/>
  <c r="K34" i="281"/>
  <c r="L33" i="281"/>
  <c r="K33" i="281"/>
  <c r="L32" i="281"/>
  <c r="K32" i="281"/>
  <c r="L31" i="281"/>
  <c r="K31" i="281"/>
  <c r="L30" i="281"/>
  <c r="K30" i="281"/>
  <c r="L29" i="281"/>
  <c r="K29" i="281"/>
  <c r="L28" i="281"/>
  <c r="K28" i="281"/>
  <c r="L27" i="281"/>
  <c r="K27" i="281"/>
  <c r="L26" i="281"/>
  <c r="K26" i="281"/>
  <c r="L25" i="281"/>
  <c r="K25" i="281"/>
  <c r="L24" i="281"/>
  <c r="K24" i="281"/>
  <c r="L23" i="281"/>
  <c r="K23" i="281"/>
  <c r="L22" i="281"/>
  <c r="K22" i="281"/>
  <c r="L21" i="281"/>
  <c r="K21" i="281"/>
  <c r="L20" i="281"/>
  <c r="K20" i="281"/>
  <c r="L19" i="281"/>
  <c r="K19" i="281"/>
  <c r="L18" i="281"/>
  <c r="K18" i="281"/>
  <c r="L17" i="281"/>
  <c r="K17" i="281"/>
  <c r="L16" i="281"/>
  <c r="K16" i="281"/>
  <c r="L15" i="281"/>
  <c r="K15" i="281"/>
  <c r="L14" i="281"/>
  <c r="K14" i="281"/>
  <c r="L13" i="281"/>
  <c r="K13" i="281"/>
  <c r="L12" i="281"/>
  <c r="K12" i="281"/>
  <c r="L11" i="281"/>
  <c r="K11" i="281"/>
  <c r="L10" i="281"/>
  <c r="K10" i="281"/>
  <c r="L9" i="281"/>
  <c r="K9" i="281"/>
  <c r="L8" i="281"/>
  <c r="K8" i="281"/>
  <c r="L7" i="281"/>
  <c r="K7" i="281"/>
  <c r="L6" i="281"/>
  <c r="K6" i="281"/>
  <c r="L5" i="281"/>
  <c r="K5" i="281"/>
  <c r="M2" i="281"/>
  <c r="M40" i="281" s="1"/>
  <c r="L8" i="280"/>
  <c r="L9" i="280"/>
  <c r="L10" i="280"/>
  <c r="L11" i="280"/>
  <c r="L12" i="280"/>
  <c r="L13" i="280"/>
  <c r="L14" i="280"/>
  <c r="L15" i="280"/>
  <c r="L16" i="280"/>
  <c r="K23" i="229"/>
  <c r="L23" i="229"/>
  <c r="K24" i="229"/>
  <c r="L24" i="229"/>
  <c r="K25" i="229"/>
  <c r="L25" i="229"/>
  <c r="K26" i="229"/>
  <c r="L26" i="229"/>
  <c r="K30" i="229"/>
  <c r="L30" i="229"/>
  <c r="D40" i="280"/>
  <c r="L35" i="280"/>
  <c r="K35" i="280"/>
  <c r="L34" i="280"/>
  <c r="K34" i="280"/>
  <c r="L33" i="280"/>
  <c r="K33" i="280"/>
  <c r="L32" i="280"/>
  <c r="K32" i="280"/>
  <c r="L31" i="280"/>
  <c r="K31" i="280"/>
  <c r="L30" i="280"/>
  <c r="K30" i="280"/>
  <c r="L29" i="280"/>
  <c r="K29" i="280"/>
  <c r="L28" i="280"/>
  <c r="K28" i="280"/>
  <c r="L27" i="280"/>
  <c r="K27" i="280"/>
  <c r="L26" i="280"/>
  <c r="K26" i="280"/>
  <c r="L25" i="280"/>
  <c r="K25" i="280"/>
  <c r="L24" i="280"/>
  <c r="K24" i="280"/>
  <c r="L23" i="280"/>
  <c r="K23" i="280"/>
  <c r="L22" i="280"/>
  <c r="K22" i="280"/>
  <c r="L21" i="280"/>
  <c r="K21" i="280"/>
  <c r="L20" i="280"/>
  <c r="K20" i="280"/>
  <c r="L19" i="280"/>
  <c r="K19" i="280"/>
  <c r="L18" i="280"/>
  <c r="K18" i="280"/>
  <c r="L17" i="280"/>
  <c r="K17" i="280"/>
  <c r="K16" i="280"/>
  <c r="K15" i="280"/>
  <c r="K14" i="280"/>
  <c r="K13" i="280"/>
  <c r="K12" i="280"/>
  <c r="K11" i="280"/>
  <c r="K10" i="280"/>
  <c r="K9" i="280"/>
  <c r="K8" i="280"/>
  <c r="L7" i="280"/>
  <c r="K7" i="280"/>
  <c r="L6" i="280"/>
  <c r="K6" i="280"/>
  <c r="L5" i="280"/>
  <c r="M5" i="280" s="1"/>
  <c r="M2" i="280"/>
  <c r="M40" i="280" s="1"/>
  <c r="D40" i="275"/>
  <c r="M12" i="280" l="1"/>
  <c r="M21" i="282"/>
  <c r="M27" i="282"/>
  <c r="M7" i="282"/>
  <c r="K9" i="30"/>
  <c r="K12" i="30" s="1"/>
  <c r="K10" i="30"/>
  <c r="K11" i="30"/>
  <c r="M19" i="282"/>
  <c r="M12" i="281"/>
  <c r="M23" i="282"/>
  <c r="M8" i="280"/>
  <c r="M25" i="282"/>
  <c r="M16" i="280"/>
  <c r="M29" i="282"/>
  <c r="M23" i="229"/>
  <c r="M7" i="281"/>
  <c r="M9" i="281"/>
  <c r="M11" i="281"/>
  <c r="M13" i="281"/>
  <c r="M19" i="281"/>
  <c r="M21" i="281"/>
  <c r="M23" i="281"/>
  <c r="M25" i="281"/>
  <c r="M27" i="281"/>
  <c r="M14" i="282"/>
  <c r="M35" i="282"/>
  <c r="M20" i="282"/>
  <c r="M24" i="282"/>
  <c r="M28" i="282"/>
  <c r="M30" i="282"/>
  <c r="M32" i="282"/>
  <c r="M19" i="280"/>
  <c r="M27" i="280"/>
  <c r="M29" i="280"/>
  <c r="M26" i="280"/>
  <c r="M25" i="229"/>
  <c r="M6" i="282"/>
  <c r="M22" i="282"/>
  <c r="M13" i="280"/>
  <c r="M10" i="282"/>
  <c r="M26" i="282"/>
  <c r="M34" i="282"/>
  <c r="M14" i="281"/>
  <c r="M20" i="281"/>
  <c r="M28" i="281"/>
  <c r="M30" i="281"/>
  <c r="M11" i="280"/>
  <c r="M16" i="282"/>
  <c r="M18" i="282"/>
  <c r="M9" i="282"/>
  <c r="M11" i="282"/>
  <c r="M13" i="282"/>
  <c r="M5" i="282"/>
  <c r="M8" i="282"/>
  <c r="M15" i="282"/>
  <c r="M17" i="282"/>
  <c r="M31" i="282"/>
  <c r="M33" i="282"/>
  <c r="M12" i="282"/>
  <c r="L36" i="282"/>
  <c r="C8" i="1" s="1"/>
  <c r="M34" i="281"/>
  <c r="M29" i="281"/>
  <c r="M18" i="281"/>
  <c r="M16" i="281"/>
  <c r="M22" i="281"/>
  <c r="M26" i="281"/>
  <c r="M35" i="281"/>
  <c r="M6" i="281"/>
  <c r="M10" i="281"/>
  <c r="M26" i="229"/>
  <c r="M10" i="280"/>
  <c r="M14" i="280"/>
  <c r="M24" i="229"/>
  <c r="M32" i="280"/>
  <c r="M35" i="280"/>
  <c r="L36" i="281"/>
  <c r="C57" i="1" s="1"/>
  <c r="M8" i="281"/>
  <c r="M15" i="281"/>
  <c r="M17" i="281"/>
  <c r="M24" i="281"/>
  <c r="M31" i="281"/>
  <c r="M33" i="281"/>
  <c r="M32" i="281"/>
  <c r="M5" i="281"/>
  <c r="M21" i="280"/>
  <c r="M18" i="280"/>
  <c r="M20" i="280"/>
  <c r="M22" i="280"/>
  <c r="M24" i="280"/>
  <c r="M34" i="280"/>
  <c r="M6" i="280"/>
  <c r="M30" i="229"/>
  <c r="M28" i="280"/>
  <c r="M30" i="280"/>
  <c r="M15" i="280"/>
  <c r="M17" i="280"/>
  <c r="M31" i="280"/>
  <c r="M33" i="280"/>
  <c r="M7" i="280"/>
  <c r="M9" i="280"/>
  <c r="M23" i="280"/>
  <c r="M25" i="280"/>
  <c r="L36" i="280"/>
  <c r="C308" i="1" s="1"/>
  <c r="K15" i="30" l="1"/>
  <c r="K14" i="30"/>
  <c r="K13" i="30"/>
  <c r="K16" i="30" s="1"/>
  <c r="M36" i="282"/>
  <c r="D8" i="1" s="1"/>
  <c r="M36" i="281"/>
  <c r="D57" i="1" s="1"/>
  <c r="M36" i="280"/>
  <c r="D308" i="1" s="1"/>
  <c r="K17" i="30" l="1"/>
  <c r="K20" i="30" s="1"/>
  <c r="K18" i="30"/>
  <c r="K19" i="30"/>
  <c r="D40" i="278"/>
  <c r="L35" i="278"/>
  <c r="K35" i="278"/>
  <c r="L34" i="278"/>
  <c r="K34" i="278"/>
  <c r="L33" i="278"/>
  <c r="K33" i="278"/>
  <c r="L32" i="278"/>
  <c r="K32" i="278"/>
  <c r="L31" i="278"/>
  <c r="K31" i="278"/>
  <c r="L30" i="278"/>
  <c r="K30" i="278"/>
  <c r="L29" i="278"/>
  <c r="K29" i="278"/>
  <c r="L28" i="278"/>
  <c r="K28" i="278"/>
  <c r="L27" i="278"/>
  <c r="K27" i="278"/>
  <c r="L26" i="278"/>
  <c r="K26" i="278"/>
  <c r="L25" i="278"/>
  <c r="K25" i="278"/>
  <c r="L24" i="278"/>
  <c r="K24" i="278"/>
  <c r="L23" i="278"/>
  <c r="K23" i="278"/>
  <c r="L22" i="278"/>
  <c r="K22" i="278"/>
  <c r="L21" i="278"/>
  <c r="K21" i="278"/>
  <c r="L20" i="278"/>
  <c r="K20" i="278"/>
  <c r="L19" i="278"/>
  <c r="K19" i="278"/>
  <c r="L18" i="278"/>
  <c r="K18" i="278"/>
  <c r="L17" i="278"/>
  <c r="K17" i="278"/>
  <c r="L16" i="278"/>
  <c r="K16" i="278"/>
  <c r="L15" i="278"/>
  <c r="K15" i="278"/>
  <c r="L14" i="278"/>
  <c r="K14" i="278"/>
  <c r="L13" i="278"/>
  <c r="K13" i="278"/>
  <c r="L12" i="278"/>
  <c r="K12" i="278"/>
  <c r="L11" i="278"/>
  <c r="K11" i="278"/>
  <c r="L10" i="278"/>
  <c r="K10" i="278"/>
  <c r="L9" i="278"/>
  <c r="K9" i="278"/>
  <c r="L8" i="278"/>
  <c r="K8" i="278"/>
  <c r="L7" i="278"/>
  <c r="K7" i="278"/>
  <c r="L6" i="278"/>
  <c r="K6" i="278"/>
  <c r="L5" i="278"/>
  <c r="M5" i="278" s="1"/>
  <c r="M2" i="278"/>
  <c r="M40" i="278" s="1"/>
  <c r="D40" i="277"/>
  <c r="L35" i="277"/>
  <c r="K35" i="277"/>
  <c r="L34" i="277"/>
  <c r="K34" i="277"/>
  <c r="L33" i="277"/>
  <c r="K33" i="277"/>
  <c r="L32" i="277"/>
  <c r="K32" i="277"/>
  <c r="L31" i="277"/>
  <c r="K31" i="277"/>
  <c r="L30" i="277"/>
  <c r="K30" i="277"/>
  <c r="L29" i="277"/>
  <c r="K29" i="277"/>
  <c r="L28" i="277"/>
  <c r="K28" i="277"/>
  <c r="L27" i="277"/>
  <c r="K27" i="277"/>
  <c r="L26" i="277"/>
  <c r="K26" i="277"/>
  <c r="L25" i="277"/>
  <c r="K25" i="277"/>
  <c r="L24" i="277"/>
  <c r="K24" i="277"/>
  <c r="L23" i="277"/>
  <c r="K23" i="277"/>
  <c r="L22" i="277"/>
  <c r="K22" i="277"/>
  <c r="L21" i="277"/>
  <c r="K21" i="277"/>
  <c r="L20" i="277"/>
  <c r="K20" i="277"/>
  <c r="L19" i="277"/>
  <c r="K19" i="277"/>
  <c r="L18" i="277"/>
  <c r="K18" i="277"/>
  <c r="L17" i="277"/>
  <c r="K17" i="277"/>
  <c r="L16" i="277"/>
  <c r="K16" i="277"/>
  <c r="L15" i="277"/>
  <c r="K15" i="277"/>
  <c r="L14" i="277"/>
  <c r="K14" i="277"/>
  <c r="L13" i="277"/>
  <c r="K13" i="277"/>
  <c r="L12" i="277"/>
  <c r="K12" i="277"/>
  <c r="L11" i="277"/>
  <c r="K11" i="277"/>
  <c r="L10" i="277"/>
  <c r="K10" i="277"/>
  <c r="L9" i="277"/>
  <c r="K9" i="277"/>
  <c r="L8" i="277"/>
  <c r="K8" i="277"/>
  <c r="L7" i="277"/>
  <c r="K7" i="277"/>
  <c r="L6" i="277"/>
  <c r="K6" i="277"/>
  <c r="L5" i="277"/>
  <c r="K5" i="277"/>
  <c r="M2" i="277"/>
  <c r="M40" i="277" s="1"/>
  <c r="D40" i="276"/>
  <c r="L35" i="276"/>
  <c r="K35" i="276"/>
  <c r="L34" i="276"/>
  <c r="K34" i="276"/>
  <c r="L33" i="276"/>
  <c r="K33" i="276"/>
  <c r="L32" i="276"/>
  <c r="K32" i="276"/>
  <c r="L31" i="276"/>
  <c r="K31" i="276"/>
  <c r="L30" i="276"/>
  <c r="K30" i="276"/>
  <c r="L29" i="276"/>
  <c r="K29" i="276"/>
  <c r="L28" i="276"/>
  <c r="K28" i="276"/>
  <c r="L27" i="276"/>
  <c r="K27" i="276"/>
  <c r="L26" i="276"/>
  <c r="K26" i="276"/>
  <c r="L25" i="276"/>
  <c r="K25" i="276"/>
  <c r="L24" i="276"/>
  <c r="K24" i="276"/>
  <c r="L23" i="276"/>
  <c r="K23" i="276"/>
  <c r="L22" i="276"/>
  <c r="K22" i="276"/>
  <c r="L21" i="276"/>
  <c r="K21" i="276"/>
  <c r="L20" i="276"/>
  <c r="K20" i="276"/>
  <c r="L19" i="276"/>
  <c r="K19" i="276"/>
  <c r="L18" i="276"/>
  <c r="K18" i="276"/>
  <c r="L17" i="276"/>
  <c r="K17" i="276"/>
  <c r="L16" i="276"/>
  <c r="K16" i="276"/>
  <c r="L15" i="276"/>
  <c r="K15" i="276"/>
  <c r="L14" i="276"/>
  <c r="K14" i="276"/>
  <c r="L13" i="276"/>
  <c r="K13" i="276"/>
  <c r="L12" i="276"/>
  <c r="K12" i="276"/>
  <c r="L11" i="276"/>
  <c r="K11" i="276"/>
  <c r="L10" i="276"/>
  <c r="K10" i="276"/>
  <c r="L9" i="276"/>
  <c r="K9" i="276"/>
  <c r="L8" i="276"/>
  <c r="K8" i="276"/>
  <c r="L7" i="276"/>
  <c r="K7" i="276"/>
  <c r="L6" i="276"/>
  <c r="K6" i="276"/>
  <c r="L5" i="276"/>
  <c r="K5" i="276"/>
  <c r="M2" i="276"/>
  <c r="M40" i="276" s="1"/>
  <c r="L5" i="275"/>
  <c r="L6" i="275"/>
  <c r="L7" i="275"/>
  <c r="L11" i="275"/>
  <c r="L12" i="275"/>
  <c r="L13" i="275"/>
  <c r="L14" i="275"/>
  <c r="L15" i="275"/>
  <c r="L16" i="275"/>
  <c r="L17" i="275"/>
  <c r="L18" i="275"/>
  <c r="L19" i="275"/>
  <c r="L20" i="275"/>
  <c r="L21" i="275"/>
  <c r="L22" i="275"/>
  <c r="L23" i="275"/>
  <c r="L24" i="275"/>
  <c r="L25" i="275"/>
  <c r="L26" i="275"/>
  <c r="L27" i="275"/>
  <c r="L28" i="275"/>
  <c r="L29" i="275"/>
  <c r="L30" i="275"/>
  <c r="L31" i="275"/>
  <c r="L32" i="275"/>
  <c r="L33" i="275"/>
  <c r="L34" i="275"/>
  <c r="L35" i="275"/>
  <c r="L10" i="275"/>
  <c r="L9" i="275"/>
  <c r="L8" i="275"/>
  <c r="K7" i="275"/>
  <c r="K6" i="275"/>
  <c r="K5" i="275"/>
  <c r="K8" i="275" s="1"/>
  <c r="D40" i="274"/>
  <c r="L35" i="274"/>
  <c r="K35" i="274"/>
  <c r="L34" i="274"/>
  <c r="K34" i="274"/>
  <c r="L33" i="274"/>
  <c r="K33" i="274"/>
  <c r="L32" i="274"/>
  <c r="K32" i="274"/>
  <c r="L31" i="274"/>
  <c r="K31" i="274"/>
  <c r="L30" i="274"/>
  <c r="K30" i="274"/>
  <c r="L29" i="274"/>
  <c r="K29" i="274"/>
  <c r="L28" i="274"/>
  <c r="K28" i="274"/>
  <c r="L27" i="274"/>
  <c r="K27" i="274"/>
  <c r="L26" i="274"/>
  <c r="K26" i="274"/>
  <c r="L25" i="274"/>
  <c r="K25" i="274"/>
  <c r="L24" i="274"/>
  <c r="K24" i="274"/>
  <c r="L23" i="274"/>
  <c r="K23" i="274"/>
  <c r="L22" i="274"/>
  <c r="K22" i="274"/>
  <c r="L21" i="274"/>
  <c r="K21" i="274"/>
  <c r="L20" i="274"/>
  <c r="K20" i="274"/>
  <c r="L19" i="274"/>
  <c r="K19" i="274"/>
  <c r="L18" i="274"/>
  <c r="K18" i="274"/>
  <c r="L17" i="274"/>
  <c r="K17" i="274"/>
  <c r="L16" i="274"/>
  <c r="K16" i="274"/>
  <c r="L15" i="274"/>
  <c r="K15" i="274"/>
  <c r="L14" i="274"/>
  <c r="K14" i="274"/>
  <c r="L13" i="274"/>
  <c r="K13" i="274"/>
  <c r="L12" i="274"/>
  <c r="K12" i="274"/>
  <c r="L11" i="274"/>
  <c r="K11" i="274"/>
  <c r="L10" i="274"/>
  <c r="K10" i="274"/>
  <c r="L9" i="274"/>
  <c r="K9" i="274"/>
  <c r="L8" i="274"/>
  <c r="K8" i="274"/>
  <c r="L7" i="274"/>
  <c r="K7" i="274"/>
  <c r="L6" i="274"/>
  <c r="K6" i="274"/>
  <c r="L5" i="274"/>
  <c r="K5" i="274"/>
  <c r="M2" i="274"/>
  <c r="M40" i="274" s="1"/>
  <c r="D40" i="273"/>
  <c r="L35" i="273"/>
  <c r="K35" i="273"/>
  <c r="L34" i="273"/>
  <c r="K34" i="273"/>
  <c r="L33" i="273"/>
  <c r="K33" i="273"/>
  <c r="L32" i="273"/>
  <c r="K32" i="273"/>
  <c r="L31" i="273"/>
  <c r="K31" i="273"/>
  <c r="L30" i="273"/>
  <c r="K30" i="273"/>
  <c r="L29" i="273"/>
  <c r="K29" i="273"/>
  <c r="L28" i="273"/>
  <c r="K28" i="273"/>
  <c r="L27" i="273"/>
  <c r="K27" i="273"/>
  <c r="L26" i="273"/>
  <c r="K26" i="273"/>
  <c r="L25" i="273"/>
  <c r="K25" i="273"/>
  <c r="L24" i="273"/>
  <c r="K24" i="273"/>
  <c r="L23" i="273"/>
  <c r="K23" i="273"/>
  <c r="L22" i="273"/>
  <c r="K22" i="273"/>
  <c r="L21" i="273"/>
  <c r="K21" i="273"/>
  <c r="L20" i="273"/>
  <c r="K20" i="273"/>
  <c r="L19" i="273"/>
  <c r="K19" i="273"/>
  <c r="L18" i="273"/>
  <c r="K18" i="273"/>
  <c r="L17" i="273"/>
  <c r="K17" i="273"/>
  <c r="L16" i="273"/>
  <c r="K16" i="273"/>
  <c r="L15" i="273"/>
  <c r="K15" i="273"/>
  <c r="L14" i="273"/>
  <c r="K14" i="273"/>
  <c r="L13" i="273"/>
  <c r="K13" i="273"/>
  <c r="L12" i="273"/>
  <c r="K12" i="273"/>
  <c r="L11" i="273"/>
  <c r="K11" i="273"/>
  <c r="L10" i="273"/>
  <c r="K10" i="273"/>
  <c r="L9" i="273"/>
  <c r="K9" i="273"/>
  <c r="L8" i="273"/>
  <c r="K8" i="273"/>
  <c r="L7" i="273"/>
  <c r="K7" i="273"/>
  <c r="L6" i="273"/>
  <c r="K6" i="273"/>
  <c r="L5" i="273"/>
  <c r="K5" i="273"/>
  <c r="M2" i="273"/>
  <c r="M40" i="273" s="1"/>
  <c r="K23" i="30" l="1"/>
  <c r="K22" i="30"/>
  <c r="K21" i="30"/>
  <c r="K24" i="30" s="1"/>
  <c r="M6" i="278"/>
  <c r="M16" i="278"/>
  <c r="M18" i="278"/>
  <c r="M22" i="278"/>
  <c r="M27" i="278"/>
  <c r="M32" i="278"/>
  <c r="M34" i="278"/>
  <c r="M24" i="273"/>
  <c r="M26" i="273"/>
  <c r="M6" i="274"/>
  <c r="M18" i="274"/>
  <c r="M11" i="274"/>
  <c r="M19" i="274"/>
  <c r="M22" i="276"/>
  <c r="M24" i="276"/>
  <c r="M28" i="276"/>
  <c r="M32" i="276"/>
  <c r="M12" i="277"/>
  <c r="M20" i="277"/>
  <c r="M11" i="278"/>
  <c r="M21" i="276"/>
  <c r="M29" i="276"/>
  <c r="M31" i="276"/>
  <c r="M11" i="277"/>
  <c r="M13" i="277"/>
  <c r="M19" i="277"/>
  <c r="M24" i="278"/>
  <c r="M29" i="278"/>
  <c r="M20" i="276"/>
  <c r="M10" i="277"/>
  <c r="M26" i="277"/>
  <c r="M20" i="273"/>
  <c r="M7" i="278"/>
  <c r="M13" i="278"/>
  <c r="M23" i="278"/>
  <c r="M5" i="277"/>
  <c r="M21" i="277"/>
  <c r="M27" i="277"/>
  <c r="M29" i="277"/>
  <c r="M35" i="277"/>
  <c r="M9" i="278"/>
  <c r="M15" i="278"/>
  <c r="M19" i="278"/>
  <c r="M6" i="277"/>
  <c r="M22" i="277"/>
  <c r="M28" i="277"/>
  <c r="M20" i="278"/>
  <c r="M25" i="278"/>
  <c r="M31" i="278"/>
  <c r="M8" i="278"/>
  <c r="M10" i="278"/>
  <c r="M17" i="278"/>
  <c r="M26" i="278"/>
  <c r="M33" i="278"/>
  <c r="M35" i="278"/>
  <c r="M12" i="278"/>
  <c r="M14" i="278"/>
  <c r="M21" i="278"/>
  <c r="M30" i="278"/>
  <c r="M28" i="278"/>
  <c r="L44" i="278"/>
  <c r="C107" i="1" s="1"/>
  <c r="M13" i="276"/>
  <c r="M15" i="276"/>
  <c r="M14" i="277"/>
  <c r="M18" i="277"/>
  <c r="M6" i="276"/>
  <c r="M8" i="276"/>
  <c r="M12" i="276"/>
  <c r="M16" i="276"/>
  <c r="M30" i="277"/>
  <c r="M34" i="277"/>
  <c r="M8" i="277"/>
  <c r="M15" i="277"/>
  <c r="M17" i="277"/>
  <c r="M24" i="277"/>
  <c r="M31" i="277"/>
  <c r="M33" i="277"/>
  <c r="M7" i="277"/>
  <c r="M9" i="277"/>
  <c r="M16" i="277"/>
  <c r="M23" i="277"/>
  <c r="M25" i="277"/>
  <c r="M32" i="277"/>
  <c r="L36" i="277"/>
  <c r="C219" i="1" s="1"/>
  <c r="M10" i="276"/>
  <c r="M17" i="276"/>
  <c r="M19" i="276"/>
  <c r="M26" i="276"/>
  <c r="M33" i="276"/>
  <c r="M35" i="276"/>
  <c r="M6" i="275"/>
  <c r="M5" i="276"/>
  <c r="M7" i="276"/>
  <c r="M14" i="276"/>
  <c r="M23" i="276"/>
  <c r="M30" i="276"/>
  <c r="M28" i="274"/>
  <c r="M32" i="274"/>
  <c r="K10" i="275"/>
  <c r="M10" i="275" s="1"/>
  <c r="M9" i="276"/>
  <c r="M11" i="276"/>
  <c r="M18" i="276"/>
  <c r="M25" i="276"/>
  <c r="M27" i="276"/>
  <c r="M34" i="276"/>
  <c r="K9" i="275"/>
  <c r="M9" i="275" s="1"/>
  <c r="L36" i="276"/>
  <c r="K12" i="275"/>
  <c r="M12" i="275" s="1"/>
  <c r="K13" i="275"/>
  <c r="M13" i="275" s="1"/>
  <c r="K11" i="275"/>
  <c r="K16" i="275" s="1"/>
  <c r="M16" i="275" s="1"/>
  <c r="M10" i="273"/>
  <c r="M8" i="274"/>
  <c r="M10" i="274"/>
  <c r="M13" i="274"/>
  <c r="M8" i="275"/>
  <c r="M7" i="275"/>
  <c r="L36" i="275"/>
  <c r="C52" i="1" s="1"/>
  <c r="M16" i="274"/>
  <c r="M25" i="273"/>
  <c r="M27" i="273"/>
  <c r="M33" i="273"/>
  <c r="M35" i="273"/>
  <c r="M26" i="274"/>
  <c r="M34" i="274"/>
  <c r="M5" i="275"/>
  <c r="M9" i="273"/>
  <c r="M11" i="273"/>
  <c r="M17" i="273"/>
  <c r="M12" i="274"/>
  <c r="M30" i="274"/>
  <c r="M8" i="273"/>
  <c r="M7" i="274"/>
  <c r="M21" i="274"/>
  <c r="M18" i="273"/>
  <c r="M32" i="273"/>
  <c r="M15" i="274"/>
  <c r="M20" i="274"/>
  <c r="M22" i="274"/>
  <c r="M24" i="274"/>
  <c r="M5" i="274"/>
  <c r="M23" i="274"/>
  <c r="M25" i="274"/>
  <c r="M17" i="274"/>
  <c r="M27" i="274"/>
  <c r="M29" i="274"/>
  <c r="M31" i="274"/>
  <c r="M33" i="274"/>
  <c r="M9" i="274"/>
  <c r="M14" i="274"/>
  <c r="M35" i="274"/>
  <c r="L36" i="274"/>
  <c r="C74" i="1" s="1"/>
  <c r="M28" i="273"/>
  <c r="M19" i="273"/>
  <c r="M34" i="273"/>
  <c r="M12" i="273"/>
  <c r="M16" i="273"/>
  <c r="M6" i="273"/>
  <c r="M13" i="273"/>
  <c r="M15" i="273"/>
  <c r="M22" i="273"/>
  <c r="M29" i="273"/>
  <c r="M31" i="273"/>
  <c r="M5" i="273"/>
  <c r="M7" i="273"/>
  <c r="M14" i="273"/>
  <c r="M21" i="273"/>
  <c r="M23" i="273"/>
  <c r="M30" i="273"/>
  <c r="L36" i="273"/>
  <c r="C120" i="1" s="1"/>
  <c r="K27" i="30" l="1"/>
  <c r="K25" i="30"/>
  <c r="K28" i="30" s="1"/>
  <c r="K26" i="30"/>
  <c r="K14" i="275"/>
  <c r="M14" i="275" s="1"/>
  <c r="M36" i="273"/>
  <c r="D120" i="1" s="1"/>
  <c r="M11" i="275"/>
  <c r="K15" i="275"/>
  <c r="M15" i="275" s="1"/>
  <c r="M44" i="278"/>
  <c r="D107" i="1" s="1"/>
  <c r="M36" i="277"/>
  <c r="D219" i="1" s="1"/>
  <c r="M36" i="276"/>
  <c r="M36" i="274"/>
  <c r="D74" i="1" s="1"/>
  <c r="K31" i="30" l="1"/>
  <c r="K29" i="30"/>
  <c r="K32" i="30" s="1"/>
  <c r="K30" i="30"/>
  <c r="K19" i="275"/>
  <c r="M19" i="275" s="1"/>
  <c r="K17" i="275"/>
  <c r="M17" i="275" s="1"/>
  <c r="K18" i="275"/>
  <c r="M18" i="275" s="1"/>
  <c r="K33" i="30" l="1"/>
  <c r="K34" i="30"/>
  <c r="K35" i="30"/>
  <c r="K22" i="275"/>
  <c r="M22" i="275" s="1"/>
  <c r="K20" i="275"/>
  <c r="M20" i="275" s="1"/>
  <c r="K21" i="275"/>
  <c r="M21" i="275" s="1"/>
  <c r="K25" i="275" l="1"/>
  <c r="M25" i="275" s="1"/>
  <c r="K24" i="275"/>
  <c r="M24" i="275" s="1"/>
  <c r="K23" i="275"/>
  <c r="M23" i="275" s="1"/>
  <c r="D40" i="271"/>
  <c r="L35" i="271"/>
  <c r="K35" i="271"/>
  <c r="L34" i="271"/>
  <c r="K34" i="271"/>
  <c r="L33" i="271"/>
  <c r="K33" i="271"/>
  <c r="L32" i="271"/>
  <c r="K32" i="271"/>
  <c r="L31" i="271"/>
  <c r="K31" i="271"/>
  <c r="L30" i="271"/>
  <c r="K30" i="271"/>
  <c r="L29" i="271"/>
  <c r="K29" i="271"/>
  <c r="L28" i="271"/>
  <c r="K28" i="271"/>
  <c r="L27" i="271"/>
  <c r="K27" i="271"/>
  <c r="L26" i="271"/>
  <c r="K26" i="271"/>
  <c r="L25" i="271"/>
  <c r="K25" i="271"/>
  <c r="L24" i="271"/>
  <c r="K24" i="271"/>
  <c r="L23" i="271"/>
  <c r="K23" i="271"/>
  <c r="L22" i="271"/>
  <c r="K22" i="271"/>
  <c r="L21" i="271"/>
  <c r="K21" i="271"/>
  <c r="L20" i="271"/>
  <c r="K20" i="271"/>
  <c r="L19" i="271"/>
  <c r="K19" i="271"/>
  <c r="L18" i="271"/>
  <c r="K18" i="271"/>
  <c r="L17" i="271"/>
  <c r="K17" i="271"/>
  <c r="L16" i="271"/>
  <c r="K16" i="271"/>
  <c r="L15" i="271"/>
  <c r="K15" i="271"/>
  <c r="L14" i="271"/>
  <c r="K14" i="271"/>
  <c r="L13" i="271"/>
  <c r="K13" i="271"/>
  <c r="L12" i="271"/>
  <c r="K12" i="271"/>
  <c r="L11" i="271"/>
  <c r="K11" i="271"/>
  <c r="L10" i="271"/>
  <c r="K10" i="271"/>
  <c r="L9" i="271"/>
  <c r="K9" i="271"/>
  <c r="L8" i="271"/>
  <c r="K8" i="271"/>
  <c r="L7" i="271"/>
  <c r="K7" i="271"/>
  <c r="L6" i="271"/>
  <c r="K6" i="271"/>
  <c r="L5" i="271"/>
  <c r="K5" i="271"/>
  <c r="M2" i="271"/>
  <c r="M40" i="271" s="1"/>
  <c r="D40" i="270"/>
  <c r="L35" i="270"/>
  <c r="K35" i="270"/>
  <c r="L34" i="270"/>
  <c r="K34" i="270"/>
  <c r="L33" i="270"/>
  <c r="K33" i="270"/>
  <c r="L32" i="270"/>
  <c r="K32" i="270"/>
  <c r="L31" i="270"/>
  <c r="K31" i="270"/>
  <c r="L30" i="270"/>
  <c r="K30" i="270"/>
  <c r="L29" i="270"/>
  <c r="K29" i="270"/>
  <c r="L28" i="270"/>
  <c r="K28" i="270"/>
  <c r="L27" i="270"/>
  <c r="K27" i="270"/>
  <c r="L26" i="270"/>
  <c r="K26" i="270"/>
  <c r="L25" i="270"/>
  <c r="K25" i="270"/>
  <c r="L24" i="270"/>
  <c r="K24" i="270"/>
  <c r="L23" i="270"/>
  <c r="K23" i="270"/>
  <c r="L22" i="270"/>
  <c r="K22" i="270"/>
  <c r="L21" i="270"/>
  <c r="K21" i="270"/>
  <c r="L20" i="270"/>
  <c r="K20" i="270"/>
  <c r="L19" i="270"/>
  <c r="K19" i="270"/>
  <c r="L18" i="270"/>
  <c r="K18" i="270"/>
  <c r="L17" i="270"/>
  <c r="K17" i="270"/>
  <c r="L16" i="270"/>
  <c r="K16" i="270"/>
  <c r="L15" i="270"/>
  <c r="K15" i="270"/>
  <c r="L14" i="270"/>
  <c r="K14" i="270"/>
  <c r="L13" i="270"/>
  <c r="K13" i="270"/>
  <c r="L12" i="270"/>
  <c r="K12" i="270"/>
  <c r="L11" i="270"/>
  <c r="K11" i="270"/>
  <c r="L10" i="270"/>
  <c r="K10" i="270"/>
  <c r="L9" i="270"/>
  <c r="K9" i="270"/>
  <c r="L8" i="270"/>
  <c r="K8" i="270"/>
  <c r="L7" i="270"/>
  <c r="K7" i="270"/>
  <c r="L6" i="270"/>
  <c r="K6" i="270"/>
  <c r="L5" i="270"/>
  <c r="K5" i="270"/>
  <c r="M2" i="270"/>
  <c r="M40" i="270" s="1"/>
  <c r="D40" i="269"/>
  <c r="L35" i="269"/>
  <c r="K35" i="269"/>
  <c r="L34" i="269"/>
  <c r="K34" i="269"/>
  <c r="L33" i="269"/>
  <c r="K33" i="269"/>
  <c r="L32" i="269"/>
  <c r="K32" i="269"/>
  <c r="L31" i="269"/>
  <c r="K31" i="269"/>
  <c r="L30" i="269"/>
  <c r="K30" i="269"/>
  <c r="L29" i="269"/>
  <c r="K29" i="269"/>
  <c r="L28" i="269"/>
  <c r="K28" i="269"/>
  <c r="L27" i="269"/>
  <c r="K27" i="269"/>
  <c r="L26" i="269"/>
  <c r="K26" i="269"/>
  <c r="L25" i="269"/>
  <c r="K25" i="269"/>
  <c r="L24" i="269"/>
  <c r="K24" i="269"/>
  <c r="L23" i="269"/>
  <c r="K23" i="269"/>
  <c r="L22" i="269"/>
  <c r="K22" i="269"/>
  <c r="L21" i="269"/>
  <c r="K21" i="269"/>
  <c r="L20" i="269"/>
  <c r="K20" i="269"/>
  <c r="L19" i="269"/>
  <c r="K19" i="269"/>
  <c r="L18" i="269"/>
  <c r="K18" i="269"/>
  <c r="L17" i="269"/>
  <c r="K17" i="269"/>
  <c r="L16" i="269"/>
  <c r="K16" i="269"/>
  <c r="L15" i="269"/>
  <c r="K15" i="269"/>
  <c r="L14" i="269"/>
  <c r="K14" i="269"/>
  <c r="L13" i="269"/>
  <c r="K13" i="269"/>
  <c r="L12" i="269"/>
  <c r="K12" i="269"/>
  <c r="L11" i="269"/>
  <c r="K11" i="269"/>
  <c r="L10" i="269"/>
  <c r="K10" i="269"/>
  <c r="L9" i="269"/>
  <c r="K9" i="269"/>
  <c r="L8" i="269"/>
  <c r="K8" i="269"/>
  <c r="L7" i="269"/>
  <c r="K7" i="269"/>
  <c r="L6" i="269"/>
  <c r="K6" i="269"/>
  <c r="L5" i="269"/>
  <c r="K5" i="269"/>
  <c r="M2" i="269"/>
  <c r="M40" i="269" s="1"/>
  <c r="D40" i="268"/>
  <c r="L35" i="268"/>
  <c r="K35" i="268"/>
  <c r="L34" i="268"/>
  <c r="K34" i="268"/>
  <c r="L33" i="268"/>
  <c r="K33" i="268"/>
  <c r="L32" i="268"/>
  <c r="K32" i="268"/>
  <c r="L31" i="268"/>
  <c r="K31" i="268"/>
  <c r="L30" i="268"/>
  <c r="K30" i="268"/>
  <c r="L29" i="268"/>
  <c r="K29" i="268"/>
  <c r="L28" i="268"/>
  <c r="K28" i="268"/>
  <c r="L27" i="268"/>
  <c r="K27" i="268"/>
  <c r="L26" i="268"/>
  <c r="K26" i="268"/>
  <c r="L25" i="268"/>
  <c r="K25" i="268"/>
  <c r="L24" i="268"/>
  <c r="K24" i="268"/>
  <c r="L23" i="268"/>
  <c r="K23" i="268"/>
  <c r="L22" i="268"/>
  <c r="K22" i="268"/>
  <c r="L21" i="268"/>
  <c r="K21" i="268"/>
  <c r="L20" i="268"/>
  <c r="K20" i="268"/>
  <c r="L19" i="268"/>
  <c r="K19" i="268"/>
  <c r="L18" i="268"/>
  <c r="K18" i="268"/>
  <c r="L17" i="268"/>
  <c r="K17" i="268"/>
  <c r="L16" i="268"/>
  <c r="K16" i="268"/>
  <c r="L15" i="268"/>
  <c r="K15" i="268"/>
  <c r="L14" i="268"/>
  <c r="K14" i="268"/>
  <c r="L13" i="268"/>
  <c r="K13" i="268"/>
  <c r="L12" i="268"/>
  <c r="K12" i="268"/>
  <c r="L11" i="268"/>
  <c r="K11" i="268"/>
  <c r="L10" i="268"/>
  <c r="K10" i="268"/>
  <c r="L9" i="268"/>
  <c r="K9" i="268"/>
  <c r="L8" i="268"/>
  <c r="K8" i="268"/>
  <c r="L7" i="268"/>
  <c r="K7" i="268"/>
  <c r="L6" i="268"/>
  <c r="K6" i="268"/>
  <c r="L5" i="268"/>
  <c r="K5" i="268"/>
  <c r="M2" i="268"/>
  <c r="M40" i="268" s="1"/>
  <c r="D40" i="267"/>
  <c r="L35" i="267"/>
  <c r="K35" i="267"/>
  <c r="L34" i="267"/>
  <c r="K34" i="267"/>
  <c r="L33" i="267"/>
  <c r="K33" i="267"/>
  <c r="L32" i="267"/>
  <c r="K32" i="267"/>
  <c r="L31" i="267"/>
  <c r="K31" i="267"/>
  <c r="L30" i="267"/>
  <c r="K30" i="267"/>
  <c r="L29" i="267"/>
  <c r="K29" i="267"/>
  <c r="L28" i="267"/>
  <c r="K28" i="267"/>
  <c r="L27" i="267"/>
  <c r="K27" i="267"/>
  <c r="L26" i="267"/>
  <c r="K26" i="267"/>
  <c r="L25" i="267"/>
  <c r="K25" i="267"/>
  <c r="L24" i="267"/>
  <c r="K24" i="267"/>
  <c r="L23" i="267"/>
  <c r="K23" i="267"/>
  <c r="L22" i="267"/>
  <c r="K22" i="267"/>
  <c r="L21" i="267"/>
  <c r="K21" i="267"/>
  <c r="L20" i="267"/>
  <c r="K20" i="267"/>
  <c r="L19" i="267"/>
  <c r="K19" i="267"/>
  <c r="L18" i="267"/>
  <c r="K18" i="267"/>
  <c r="L17" i="267"/>
  <c r="K17" i="267"/>
  <c r="L16" i="267"/>
  <c r="K16" i="267"/>
  <c r="L15" i="267"/>
  <c r="K15" i="267"/>
  <c r="L14" i="267"/>
  <c r="K14" i="267"/>
  <c r="L13" i="267"/>
  <c r="K13" i="267"/>
  <c r="L12" i="267"/>
  <c r="K12" i="267"/>
  <c r="L11" i="267"/>
  <c r="K11" i="267"/>
  <c r="L10" i="267"/>
  <c r="K10" i="267"/>
  <c r="L9" i="267"/>
  <c r="K9" i="267"/>
  <c r="L8" i="267"/>
  <c r="K8" i="267"/>
  <c r="L7" i="267"/>
  <c r="K7" i="267"/>
  <c r="L6" i="267"/>
  <c r="K6" i="267"/>
  <c r="L5" i="267"/>
  <c r="K5" i="267"/>
  <c r="M2" i="267"/>
  <c r="M40" i="267" s="1"/>
  <c r="L30" i="226"/>
  <c r="L31" i="226"/>
  <c r="L32" i="226"/>
  <c r="L12" i="12"/>
  <c r="L13" i="12"/>
  <c r="L14" i="12"/>
  <c r="M14" i="12" s="1"/>
  <c r="L15" i="12"/>
  <c r="L16" i="12"/>
  <c r="L17" i="12"/>
  <c r="M17" i="12" s="1"/>
  <c r="L18" i="12"/>
  <c r="L19" i="12"/>
  <c r="L20" i="12"/>
  <c r="L21" i="12"/>
  <c r="L22" i="12"/>
  <c r="L23" i="12"/>
  <c r="M23" i="12" s="1"/>
  <c r="L24" i="12"/>
  <c r="L25" i="12"/>
  <c r="L26" i="12"/>
  <c r="L27" i="12"/>
  <c r="L28" i="12"/>
  <c r="L29" i="12"/>
  <c r="L30" i="12"/>
  <c r="M30" i="12" s="1"/>
  <c r="L31" i="12"/>
  <c r="L32" i="12"/>
  <c r="L33" i="12"/>
  <c r="M33" i="12" s="1"/>
  <c r="L34" i="12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13" i="179"/>
  <c r="L14" i="179"/>
  <c r="L15" i="179"/>
  <c r="L16" i="179"/>
  <c r="L17" i="179"/>
  <c r="L18" i="179"/>
  <c r="L19" i="179"/>
  <c r="L20" i="179"/>
  <c r="L21" i="179"/>
  <c r="L22" i="179"/>
  <c r="L23" i="179"/>
  <c r="L24" i="179"/>
  <c r="L25" i="179"/>
  <c r="L26" i="179"/>
  <c r="L12" i="23"/>
  <c r="M12" i="23" s="1"/>
  <c r="L13" i="23"/>
  <c r="L14" i="23"/>
  <c r="L15" i="23"/>
  <c r="L16" i="23"/>
  <c r="L17" i="23"/>
  <c r="L18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12" i="30"/>
  <c r="M12" i="30" s="1"/>
  <c r="L13" i="30"/>
  <c r="L14" i="30"/>
  <c r="M14" i="30" s="1"/>
  <c r="L15" i="30"/>
  <c r="L16" i="30"/>
  <c r="M16" i="30" s="1"/>
  <c r="L17" i="30"/>
  <c r="M17" i="30" s="1"/>
  <c r="L18" i="30"/>
  <c r="L19" i="30"/>
  <c r="L20" i="30"/>
  <c r="L21" i="30"/>
  <c r="L22" i="30"/>
  <c r="L23" i="30"/>
  <c r="M23" i="30" s="1"/>
  <c r="L24" i="30"/>
  <c r="L25" i="30"/>
  <c r="L26" i="30"/>
  <c r="L27" i="30"/>
  <c r="L28" i="30"/>
  <c r="M28" i="30" s="1"/>
  <c r="L29" i="30"/>
  <c r="L30" i="30"/>
  <c r="L31" i="30"/>
  <c r="L32" i="30"/>
  <c r="L33" i="30"/>
  <c r="L11" i="238"/>
  <c r="L12" i="238"/>
  <c r="L13" i="238"/>
  <c r="L14" i="238"/>
  <c r="L15" i="238"/>
  <c r="L16" i="238"/>
  <c r="L17" i="238"/>
  <c r="L18" i="238"/>
  <c r="L19" i="238"/>
  <c r="L20" i="238"/>
  <c r="L21" i="238"/>
  <c r="L22" i="238"/>
  <c r="L23" i="238"/>
  <c r="L24" i="238"/>
  <c r="L25" i="238"/>
  <c r="L26" i="238"/>
  <c r="L27" i="238"/>
  <c r="L28" i="238"/>
  <c r="L29" i="238"/>
  <c r="L30" i="238"/>
  <c r="L31" i="238"/>
  <c r="L32" i="238"/>
  <c r="L33" i="238"/>
  <c r="L34" i="238"/>
  <c r="L35" i="238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13" i="231"/>
  <c r="L14" i="231"/>
  <c r="L15" i="231"/>
  <c r="L16" i="231"/>
  <c r="L17" i="231"/>
  <c r="L18" i="231"/>
  <c r="L19" i="231"/>
  <c r="L20" i="231"/>
  <c r="L21" i="231"/>
  <c r="L22" i="231"/>
  <c r="L23" i="231"/>
  <c r="L24" i="231"/>
  <c r="L25" i="231"/>
  <c r="L26" i="231"/>
  <c r="L27" i="231"/>
  <c r="L28" i="231"/>
  <c r="L22" i="266"/>
  <c r="L23" i="266"/>
  <c r="L24" i="266"/>
  <c r="L25" i="266"/>
  <c r="L26" i="266"/>
  <c r="L27" i="266"/>
  <c r="L28" i="266"/>
  <c r="L29" i="266"/>
  <c r="L30" i="266"/>
  <c r="L31" i="266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13" i="51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12" i="261"/>
  <c r="L13" i="261"/>
  <c r="L14" i="261"/>
  <c r="L15" i="261"/>
  <c r="L16" i="261"/>
  <c r="L17" i="261"/>
  <c r="L18" i="261"/>
  <c r="L19" i="261"/>
  <c r="L20" i="261"/>
  <c r="L21" i="261"/>
  <c r="L22" i="261"/>
  <c r="L23" i="261"/>
  <c r="L24" i="261"/>
  <c r="L25" i="261"/>
  <c r="L26" i="261"/>
  <c r="L27" i="261"/>
  <c r="L28" i="261"/>
  <c r="L29" i="261"/>
  <c r="L30" i="261"/>
  <c r="L31" i="261"/>
  <c r="L32" i="261"/>
  <c r="L33" i="261"/>
  <c r="L34" i="261"/>
  <c r="L35" i="261"/>
  <c r="L28" i="234"/>
  <c r="L29" i="234"/>
  <c r="L30" i="234"/>
  <c r="L31" i="234"/>
  <c r="L19" i="262"/>
  <c r="L20" i="262"/>
  <c r="L21" i="262"/>
  <c r="L22" i="262"/>
  <c r="L23" i="262"/>
  <c r="L24" i="262"/>
  <c r="L25" i="262"/>
  <c r="L26" i="262"/>
  <c r="L27" i="262"/>
  <c r="L28" i="262"/>
  <c r="L29" i="262"/>
  <c r="L30" i="262"/>
  <c r="L31" i="262"/>
  <c r="L32" i="262"/>
  <c r="L33" i="262"/>
  <c r="L34" i="262"/>
  <c r="L12" i="62"/>
  <c r="L13" i="62"/>
  <c r="L14" i="62"/>
  <c r="L15" i="62"/>
  <c r="L16" i="62"/>
  <c r="L17" i="62"/>
  <c r="M17" i="62" s="1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14" i="66"/>
  <c r="L11" i="260"/>
  <c r="L12" i="260"/>
  <c r="L13" i="260"/>
  <c r="L14" i="260"/>
  <c r="L15" i="260"/>
  <c r="L16" i="260"/>
  <c r="L17" i="260"/>
  <c r="L18" i="260"/>
  <c r="L19" i="260"/>
  <c r="L20" i="260"/>
  <c r="L21" i="260"/>
  <c r="L22" i="260"/>
  <c r="L23" i="260"/>
  <c r="L24" i="260"/>
  <c r="L25" i="260"/>
  <c r="L26" i="260"/>
  <c r="L27" i="260"/>
  <c r="L28" i="260"/>
  <c r="L29" i="260"/>
  <c r="L30" i="260"/>
  <c r="L31" i="260"/>
  <c r="L32" i="260"/>
  <c r="L33" i="260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19" i="207"/>
  <c r="L20" i="207"/>
  <c r="L21" i="207"/>
  <c r="L22" i="207"/>
  <c r="L23" i="207"/>
  <c r="L24" i="207"/>
  <c r="L25" i="207"/>
  <c r="L26" i="207"/>
  <c r="L27" i="207"/>
  <c r="L28" i="207"/>
  <c r="L29" i="207"/>
  <c r="L30" i="207"/>
  <c r="L31" i="207"/>
  <c r="L26" i="77"/>
  <c r="L27" i="77"/>
  <c r="L28" i="77"/>
  <c r="L29" i="77"/>
  <c r="L30" i="77"/>
  <c r="L31" i="77"/>
  <c r="L26" i="158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11" i="105"/>
  <c r="L12" i="105"/>
  <c r="L13" i="105"/>
  <c r="L14" i="105"/>
  <c r="L15" i="105"/>
  <c r="L16" i="105"/>
  <c r="L17" i="105"/>
  <c r="L18" i="105"/>
  <c r="L19" i="105"/>
  <c r="L20" i="105"/>
  <c r="L21" i="105"/>
  <c r="L22" i="105"/>
  <c r="L23" i="105"/>
  <c r="L24" i="105"/>
  <c r="L25" i="105"/>
  <c r="L26" i="105"/>
  <c r="L27" i="105"/>
  <c r="L28" i="105"/>
  <c r="L29" i="105"/>
  <c r="L30" i="105"/>
  <c r="L12" i="108"/>
  <c r="L13" i="108"/>
  <c r="L14" i="108"/>
  <c r="L15" i="108"/>
  <c r="L16" i="108"/>
  <c r="L17" i="108"/>
  <c r="L18" i="108"/>
  <c r="L19" i="108"/>
  <c r="L20" i="108"/>
  <c r="L21" i="108"/>
  <c r="L22" i="108"/>
  <c r="L23" i="108"/>
  <c r="L24" i="108"/>
  <c r="L25" i="108"/>
  <c r="L26" i="108"/>
  <c r="L27" i="108"/>
  <c r="L28" i="108"/>
  <c r="L29" i="108"/>
  <c r="L30" i="108"/>
  <c r="L31" i="108"/>
  <c r="L32" i="108"/>
  <c r="L33" i="108"/>
  <c r="L12" i="151"/>
  <c r="L13" i="151"/>
  <c r="L14" i="151"/>
  <c r="L15" i="151"/>
  <c r="L16" i="151"/>
  <c r="L17" i="151"/>
  <c r="L18" i="151"/>
  <c r="L19" i="151"/>
  <c r="L20" i="151"/>
  <c r="L21" i="151"/>
  <c r="L22" i="151"/>
  <c r="L23" i="151"/>
  <c r="L24" i="151"/>
  <c r="L25" i="151"/>
  <c r="L26" i="151"/>
  <c r="L27" i="151"/>
  <c r="L28" i="151"/>
  <c r="L29" i="151"/>
  <c r="L30" i="151"/>
  <c r="L31" i="151"/>
  <c r="L32" i="151"/>
  <c r="L33" i="151"/>
  <c r="L12" i="166"/>
  <c r="L11" i="259"/>
  <c r="L12" i="259"/>
  <c r="L13" i="259"/>
  <c r="L14" i="259"/>
  <c r="L15" i="259"/>
  <c r="L16" i="259"/>
  <c r="L17" i="259"/>
  <c r="L18" i="259"/>
  <c r="L19" i="259"/>
  <c r="L20" i="259"/>
  <c r="L21" i="259"/>
  <c r="L22" i="259"/>
  <c r="L23" i="259"/>
  <c r="L24" i="259"/>
  <c r="L25" i="259"/>
  <c r="L26" i="259"/>
  <c r="L27" i="259"/>
  <c r="L28" i="259"/>
  <c r="L29" i="259"/>
  <c r="L30" i="259"/>
  <c r="L31" i="259"/>
  <c r="L32" i="259"/>
  <c r="L10" i="218"/>
  <c r="L11" i="218"/>
  <c r="L12" i="218"/>
  <c r="L13" i="218"/>
  <c r="L14" i="218"/>
  <c r="L15" i="218"/>
  <c r="L16" i="218"/>
  <c r="L17" i="218"/>
  <c r="L18" i="218"/>
  <c r="L19" i="218"/>
  <c r="L20" i="218"/>
  <c r="L21" i="218"/>
  <c r="L22" i="218"/>
  <c r="L23" i="218"/>
  <c r="L24" i="218"/>
  <c r="L25" i="218"/>
  <c r="L26" i="218"/>
  <c r="L27" i="218"/>
  <c r="L28" i="218"/>
  <c r="L29" i="218"/>
  <c r="L30" i="218"/>
  <c r="L10" i="129"/>
  <c r="L11" i="129"/>
  <c r="L12" i="129"/>
  <c r="L13" i="129"/>
  <c r="L14" i="129"/>
  <c r="L15" i="129"/>
  <c r="L16" i="129"/>
  <c r="L17" i="129"/>
  <c r="L18" i="129"/>
  <c r="L19" i="129"/>
  <c r="L20" i="129"/>
  <c r="L21" i="129"/>
  <c r="L22" i="129"/>
  <c r="L23" i="129"/>
  <c r="L24" i="129"/>
  <c r="L25" i="129"/>
  <c r="L26" i="129"/>
  <c r="L27" i="129"/>
  <c r="L28" i="129"/>
  <c r="L29" i="129"/>
  <c r="L30" i="129"/>
  <c r="L31" i="129"/>
  <c r="L32" i="129"/>
  <c r="L33" i="129"/>
  <c r="L34" i="129"/>
  <c r="L35" i="129"/>
  <c r="L28" i="133"/>
  <c r="L29" i="133"/>
  <c r="L30" i="133"/>
  <c r="L31" i="133"/>
  <c r="L20" i="135"/>
  <c r="L21" i="135"/>
  <c r="L22" i="135"/>
  <c r="L23" i="135"/>
  <c r="L24" i="135"/>
  <c r="L25" i="135"/>
  <c r="L26" i="135"/>
  <c r="L29" i="135"/>
  <c r="L30" i="135"/>
  <c r="L31" i="135"/>
  <c r="L32" i="135"/>
  <c r="L33" i="135"/>
  <c r="L34" i="135"/>
  <c r="L35" i="135"/>
  <c r="M13" i="267" l="1"/>
  <c r="M13" i="269"/>
  <c r="M19" i="269"/>
  <c r="M21" i="269"/>
  <c r="M23" i="269"/>
  <c r="M25" i="269"/>
  <c r="M27" i="269"/>
  <c r="M29" i="269"/>
  <c r="M35" i="269"/>
  <c r="M5" i="270"/>
  <c r="M9" i="270"/>
  <c r="M11" i="270"/>
  <c r="M13" i="270"/>
  <c r="M35" i="270"/>
  <c r="M11" i="271"/>
  <c r="M13" i="271"/>
  <c r="M19" i="271"/>
  <c r="M21" i="271"/>
  <c r="M27" i="271"/>
  <c r="M29" i="271"/>
  <c r="K27" i="275"/>
  <c r="M27" i="275" s="1"/>
  <c r="K26" i="275"/>
  <c r="M26" i="275" s="1"/>
  <c r="M18" i="268"/>
  <c r="M34" i="268"/>
  <c r="M6" i="269"/>
  <c r="M8" i="269"/>
  <c r="M12" i="269"/>
  <c r="M20" i="269"/>
  <c r="M22" i="269"/>
  <c r="M26" i="269"/>
  <c r="M30" i="269"/>
  <c r="K28" i="275"/>
  <c r="M28" i="275" s="1"/>
  <c r="M12" i="270"/>
  <c r="M14" i="270"/>
  <c r="M14" i="271"/>
  <c r="M34" i="271"/>
  <c r="M34" i="270"/>
  <c r="M20" i="270"/>
  <c r="M28" i="270"/>
  <c r="M30" i="270"/>
  <c r="M16" i="271"/>
  <c r="M18" i="271"/>
  <c r="M19" i="270"/>
  <c r="M21" i="270"/>
  <c r="M23" i="270"/>
  <c r="M25" i="270"/>
  <c r="M27" i="270"/>
  <c r="M29" i="270"/>
  <c r="M20" i="271"/>
  <c r="M22" i="271"/>
  <c r="M24" i="271"/>
  <c r="M30" i="271"/>
  <c r="M32" i="271"/>
  <c r="M35" i="271"/>
  <c r="L36" i="271"/>
  <c r="C293" i="1" s="1"/>
  <c r="M6" i="271"/>
  <c r="M8" i="271"/>
  <c r="M10" i="271"/>
  <c r="M12" i="271"/>
  <c r="M28" i="271"/>
  <c r="M26" i="271"/>
  <c r="M15" i="271"/>
  <c r="M17" i="271"/>
  <c r="M31" i="271"/>
  <c r="M33" i="271"/>
  <c r="M7" i="271"/>
  <c r="M9" i="271"/>
  <c r="M23" i="271"/>
  <c r="M25" i="271"/>
  <c r="M5" i="271"/>
  <c r="M34" i="269"/>
  <c r="M11" i="269"/>
  <c r="M18" i="270"/>
  <c r="M14" i="268"/>
  <c r="M18" i="269"/>
  <c r="M8" i="267"/>
  <c r="M10" i="267"/>
  <c r="M18" i="267"/>
  <c r="M7" i="269"/>
  <c r="M9" i="269"/>
  <c r="M16" i="269"/>
  <c r="M24" i="269"/>
  <c r="M16" i="270"/>
  <c r="M22" i="270"/>
  <c r="M26" i="270"/>
  <c r="M10" i="269"/>
  <c r="M6" i="270"/>
  <c r="M10" i="270"/>
  <c r="M7" i="270"/>
  <c r="M8" i="270"/>
  <c r="M15" i="270"/>
  <c r="M17" i="270"/>
  <c r="M24" i="270"/>
  <c r="M31" i="270"/>
  <c r="M33" i="270"/>
  <c r="M32" i="270"/>
  <c r="L36" i="270"/>
  <c r="C96" i="1" s="1"/>
  <c r="M14" i="267"/>
  <c r="M34" i="267"/>
  <c r="M19" i="268"/>
  <c r="M21" i="268"/>
  <c r="M23" i="268"/>
  <c r="M25" i="268"/>
  <c r="M27" i="268"/>
  <c r="M29" i="268"/>
  <c r="M35" i="268"/>
  <c r="M5" i="269"/>
  <c r="M15" i="269"/>
  <c r="M17" i="269"/>
  <c r="M28" i="269"/>
  <c r="M31" i="269"/>
  <c r="M33" i="269"/>
  <c r="M20" i="268"/>
  <c r="M22" i="268"/>
  <c r="M24" i="268"/>
  <c r="M26" i="268"/>
  <c r="M28" i="268"/>
  <c r="M30" i="268"/>
  <c r="M32" i="268"/>
  <c r="M32" i="269"/>
  <c r="M11" i="267"/>
  <c r="L36" i="269"/>
  <c r="C179" i="1" s="1"/>
  <c r="M5" i="267"/>
  <c r="M20" i="267"/>
  <c r="M6" i="268"/>
  <c r="M10" i="268"/>
  <c r="M12" i="268"/>
  <c r="M16" i="268"/>
  <c r="M35" i="267"/>
  <c r="M7" i="268"/>
  <c r="M9" i="268"/>
  <c r="M11" i="268"/>
  <c r="M13" i="268"/>
  <c r="M8" i="268"/>
  <c r="M15" i="268"/>
  <c r="M17" i="268"/>
  <c r="M31" i="268"/>
  <c r="M33" i="268"/>
  <c r="M5" i="268"/>
  <c r="L36" i="268"/>
  <c r="C60" i="1" s="1"/>
  <c r="M7" i="267"/>
  <c r="M19" i="267"/>
  <c r="M21" i="267"/>
  <c r="M23" i="267"/>
  <c r="M25" i="267"/>
  <c r="M27" i="267"/>
  <c r="M29" i="267"/>
  <c r="M16" i="267"/>
  <c r="M22" i="267"/>
  <c r="M24" i="267"/>
  <c r="M26" i="267"/>
  <c r="M28" i="267"/>
  <c r="M30" i="267"/>
  <c r="M32" i="267"/>
  <c r="M6" i="267"/>
  <c r="M15" i="267"/>
  <c r="M9" i="267"/>
  <c r="M12" i="267"/>
  <c r="M17" i="267"/>
  <c r="M31" i="267"/>
  <c r="M33" i="267"/>
  <c r="L36" i="267"/>
  <c r="C98" i="1" s="1"/>
  <c r="L13" i="134"/>
  <c r="L14" i="134"/>
  <c r="L15" i="134"/>
  <c r="L16" i="134"/>
  <c r="L17" i="134"/>
  <c r="L18" i="134"/>
  <c r="L19" i="134"/>
  <c r="L20" i="134"/>
  <c r="L21" i="134"/>
  <c r="L22" i="134"/>
  <c r="L23" i="134"/>
  <c r="L24" i="134"/>
  <c r="L25" i="134"/>
  <c r="L26" i="134"/>
  <c r="L27" i="134"/>
  <c r="L28" i="134"/>
  <c r="L29" i="134"/>
  <c r="L30" i="134"/>
  <c r="L31" i="134"/>
  <c r="L32" i="134"/>
  <c r="L33" i="134"/>
  <c r="L11" i="220"/>
  <c r="L12" i="220"/>
  <c r="L13" i="220"/>
  <c r="L14" i="220"/>
  <c r="L15" i="220"/>
  <c r="L16" i="220"/>
  <c r="L17" i="220"/>
  <c r="L18" i="220"/>
  <c r="L19" i="220"/>
  <c r="L20" i="220"/>
  <c r="L21" i="220"/>
  <c r="L22" i="220"/>
  <c r="L23" i="220"/>
  <c r="L24" i="220"/>
  <c r="L25" i="220"/>
  <c r="L26" i="220"/>
  <c r="L27" i="220"/>
  <c r="L28" i="220"/>
  <c r="L29" i="220"/>
  <c r="L30" i="220"/>
  <c r="L31" i="220"/>
  <c r="L32" i="220"/>
  <c r="L11" i="257"/>
  <c r="L12" i="257"/>
  <c r="L13" i="257"/>
  <c r="L14" i="257"/>
  <c r="L15" i="257"/>
  <c r="L16" i="257"/>
  <c r="L17" i="257"/>
  <c r="L18" i="257"/>
  <c r="L19" i="257"/>
  <c r="L20" i="257"/>
  <c r="L21" i="257"/>
  <c r="L22" i="257"/>
  <c r="L23" i="257"/>
  <c r="L24" i="257"/>
  <c r="L25" i="257"/>
  <c r="L26" i="257"/>
  <c r="L27" i="257"/>
  <c r="L28" i="257"/>
  <c r="L29" i="257"/>
  <c r="L30" i="257"/>
  <c r="L31" i="257"/>
  <c r="L32" i="257"/>
  <c r="L33" i="257"/>
  <c r="L34" i="257"/>
  <c r="L35" i="257"/>
  <c r="L28" i="142"/>
  <c r="L29" i="142"/>
  <c r="L30" i="142"/>
  <c r="L31" i="142"/>
  <c r="L32" i="142"/>
  <c r="L33" i="142"/>
  <c r="L11" i="258"/>
  <c r="L12" i="258"/>
  <c r="L13" i="258"/>
  <c r="L14" i="258"/>
  <c r="L15" i="258"/>
  <c r="L16" i="258"/>
  <c r="L17" i="258"/>
  <c r="L18" i="258"/>
  <c r="L19" i="258"/>
  <c r="L20" i="258"/>
  <c r="L21" i="258"/>
  <c r="L22" i="258"/>
  <c r="L23" i="258"/>
  <c r="L24" i="258"/>
  <c r="L25" i="258"/>
  <c r="L26" i="258"/>
  <c r="L27" i="258"/>
  <c r="L28" i="258"/>
  <c r="L29" i="258"/>
  <c r="L30" i="258"/>
  <c r="L31" i="258"/>
  <c r="L32" i="258"/>
  <c r="L33" i="258"/>
  <c r="L34" i="258"/>
  <c r="L35" i="258"/>
  <c r="L11" i="144"/>
  <c r="L12" i="144"/>
  <c r="L13" i="144"/>
  <c r="L14" i="144"/>
  <c r="L15" i="144"/>
  <c r="L16" i="144"/>
  <c r="L17" i="144"/>
  <c r="L18" i="144"/>
  <c r="L19" i="144"/>
  <c r="L20" i="144"/>
  <c r="L21" i="144"/>
  <c r="L22" i="144"/>
  <c r="L23" i="144"/>
  <c r="L24" i="144"/>
  <c r="L25" i="144"/>
  <c r="L26" i="144"/>
  <c r="L27" i="144"/>
  <c r="L28" i="144"/>
  <c r="L29" i="144"/>
  <c r="L30" i="144"/>
  <c r="L31" i="144"/>
  <c r="L32" i="144"/>
  <c r="L33" i="144"/>
  <c r="L34" i="144"/>
  <c r="L35" i="144"/>
  <c r="K29" i="275" l="1"/>
  <c r="M29" i="275" s="1"/>
  <c r="K31" i="275"/>
  <c r="M31" i="275" s="1"/>
  <c r="K30" i="275"/>
  <c r="M30" i="275" s="1"/>
  <c r="M36" i="271"/>
  <c r="D293" i="1" s="1"/>
  <c r="M36" i="269"/>
  <c r="D179" i="1" s="1"/>
  <c r="M36" i="270"/>
  <c r="D96" i="1" s="1"/>
  <c r="M36" i="268"/>
  <c r="D60" i="1" s="1"/>
  <c r="M36" i="267"/>
  <c r="D98" i="1" s="1"/>
  <c r="L43" i="71"/>
  <c r="K43" i="71"/>
  <c r="L43" i="44"/>
  <c r="K43" i="44"/>
  <c r="D40" i="266"/>
  <c r="L35" i="266"/>
  <c r="K35" i="266"/>
  <c r="L34" i="266"/>
  <c r="K34" i="266"/>
  <c r="L33" i="266"/>
  <c r="K33" i="266"/>
  <c r="L32" i="266"/>
  <c r="K32" i="266"/>
  <c r="K31" i="266"/>
  <c r="M31" i="266" s="1"/>
  <c r="K30" i="266"/>
  <c r="M30" i="266" s="1"/>
  <c r="K29" i="266"/>
  <c r="M29" i="266" s="1"/>
  <c r="K28" i="266"/>
  <c r="M28" i="266" s="1"/>
  <c r="K27" i="266"/>
  <c r="M27" i="266" s="1"/>
  <c r="K26" i="266"/>
  <c r="M26" i="266" s="1"/>
  <c r="K25" i="266"/>
  <c r="M25" i="266" s="1"/>
  <c r="K24" i="266"/>
  <c r="M24" i="266" s="1"/>
  <c r="K23" i="266"/>
  <c r="M23" i="266" s="1"/>
  <c r="K22" i="266"/>
  <c r="M22" i="266" s="1"/>
  <c r="L21" i="266"/>
  <c r="K21" i="266"/>
  <c r="L20" i="266"/>
  <c r="K20" i="266"/>
  <c r="L19" i="266"/>
  <c r="K19" i="266"/>
  <c r="L18" i="266"/>
  <c r="K18" i="266"/>
  <c r="L17" i="266"/>
  <c r="K17" i="266"/>
  <c r="L16" i="266"/>
  <c r="K16" i="266"/>
  <c r="L15" i="266"/>
  <c r="K15" i="266"/>
  <c r="L14" i="266"/>
  <c r="K14" i="266"/>
  <c r="L13" i="266"/>
  <c r="K13" i="266"/>
  <c r="L12" i="266"/>
  <c r="K12" i="266"/>
  <c r="L11" i="266"/>
  <c r="K11" i="266"/>
  <c r="L10" i="266"/>
  <c r="K10" i="266"/>
  <c r="L9" i="266"/>
  <c r="K9" i="266"/>
  <c r="L8" i="266"/>
  <c r="K8" i="266"/>
  <c r="L7" i="266"/>
  <c r="K7" i="266"/>
  <c r="L6" i="266"/>
  <c r="K6" i="266"/>
  <c r="L5" i="266"/>
  <c r="K5" i="266"/>
  <c r="M2" i="266"/>
  <c r="M40" i="266" s="1"/>
  <c r="D40" i="265"/>
  <c r="L35" i="265"/>
  <c r="K35" i="265"/>
  <c r="L34" i="265"/>
  <c r="K34" i="265"/>
  <c r="L33" i="265"/>
  <c r="K33" i="265"/>
  <c r="L32" i="265"/>
  <c r="K32" i="265"/>
  <c r="L31" i="265"/>
  <c r="K31" i="265"/>
  <c r="L30" i="265"/>
  <c r="K30" i="265"/>
  <c r="L29" i="265"/>
  <c r="K29" i="265"/>
  <c r="L28" i="265"/>
  <c r="K28" i="265"/>
  <c r="L27" i="265"/>
  <c r="K27" i="265"/>
  <c r="L26" i="265"/>
  <c r="K26" i="265"/>
  <c r="L25" i="265"/>
  <c r="K25" i="265"/>
  <c r="L24" i="265"/>
  <c r="K24" i="265"/>
  <c r="L23" i="265"/>
  <c r="K23" i="265"/>
  <c r="L22" i="265"/>
  <c r="K22" i="265"/>
  <c r="L21" i="265"/>
  <c r="K21" i="265"/>
  <c r="L20" i="265"/>
  <c r="K20" i="265"/>
  <c r="L19" i="265"/>
  <c r="K19" i="265"/>
  <c r="L18" i="265"/>
  <c r="K18" i="265"/>
  <c r="L17" i="265"/>
  <c r="K17" i="265"/>
  <c r="L16" i="265"/>
  <c r="K16" i="265"/>
  <c r="L15" i="265"/>
  <c r="K15" i="265"/>
  <c r="L14" i="265"/>
  <c r="K14" i="265"/>
  <c r="L13" i="265"/>
  <c r="K13" i="265"/>
  <c r="L12" i="265"/>
  <c r="K12" i="265"/>
  <c r="L11" i="265"/>
  <c r="K11" i="265"/>
  <c r="L10" i="265"/>
  <c r="K10" i="265"/>
  <c r="L9" i="265"/>
  <c r="K9" i="265"/>
  <c r="L8" i="265"/>
  <c r="K8" i="265"/>
  <c r="L7" i="265"/>
  <c r="K7" i="265"/>
  <c r="L6" i="265"/>
  <c r="K6" i="265"/>
  <c r="L5" i="265"/>
  <c r="K5" i="265"/>
  <c r="M2" i="265"/>
  <c r="M40" i="265" s="1"/>
  <c r="D40" i="264"/>
  <c r="L35" i="264"/>
  <c r="K35" i="264"/>
  <c r="L34" i="264"/>
  <c r="K34" i="264"/>
  <c r="L33" i="264"/>
  <c r="K33" i="264"/>
  <c r="L32" i="264"/>
  <c r="K32" i="264"/>
  <c r="L31" i="264"/>
  <c r="K31" i="264"/>
  <c r="L30" i="264"/>
  <c r="K30" i="264"/>
  <c r="L29" i="264"/>
  <c r="K29" i="264"/>
  <c r="L28" i="264"/>
  <c r="K28" i="264"/>
  <c r="L27" i="264"/>
  <c r="K27" i="264"/>
  <c r="L26" i="264"/>
  <c r="K26" i="264"/>
  <c r="L25" i="264"/>
  <c r="K25" i="264"/>
  <c r="L24" i="264"/>
  <c r="K24" i="264"/>
  <c r="L23" i="264"/>
  <c r="K23" i="264"/>
  <c r="L22" i="264"/>
  <c r="K22" i="264"/>
  <c r="L21" i="264"/>
  <c r="K21" i="264"/>
  <c r="L20" i="264"/>
  <c r="K20" i="264"/>
  <c r="L19" i="264"/>
  <c r="K19" i="264"/>
  <c r="L18" i="264"/>
  <c r="K18" i="264"/>
  <c r="L17" i="264"/>
  <c r="K17" i="264"/>
  <c r="L16" i="264"/>
  <c r="K16" i="264"/>
  <c r="L15" i="264"/>
  <c r="K15" i="264"/>
  <c r="L14" i="264"/>
  <c r="K14" i="264"/>
  <c r="L13" i="264"/>
  <c r="K13" i="264"/>
  <c r="L12" i="264"/>
  <c r="K12" i="264"/>
  <c r="L11" i="264"/>
  <c r="K11" i="264"/>
  <c r="L10" i="264"/>
  <c r="K10" i="264"/>
  <c r="L9" i="264"/>
  <c r="K9" i="264"/>
  <c r="L8" i="264"/>
  <c r="K8" i="264"/>
  <c r="L7" i="264"/>
  <c r="K7" i="264"/>
  <c r="L6" i="264"/>
  <c r="K6" i="264"/>
  <c r="L5" i="264"/>
  <c r="M5" i="264" s="1"/>
  <c r="M2" i="264"/>
  <c r="M40" i="264" s="1"/>
  <c r="D40" i="263"/>
  <c r="L35" i="263"/>
  <c r="K35" i="263"/>
  <c r="L34" i="263"/>
  <c r="K34" i="263"/>
  <c r="L33" i="263"/>
  <c r="K33" i="263"/>
  <c r="L32" i="263"/>
  <c r="K32" i="263"/>
  <c r="L31" i="263"/>
  <c r="K31" i="263"/>
  <c r="L30" i="263"/>
  <c r="K30" i="263"/>
  <c r="L29" i="263"/>
  <c r="K29" i="263"/>
  <c r="L28" i="263"/>
  <c r="K28" i="263"/>
  <c r="L27" i="263"/>
  <c r="K27" i="263"/>
  <c r="L26" i="263"/>
  <c r="K26" i="263"/>
  <c r="L25" i="263"/>
  <c r="K25" i="263"/>
  <c r="L24" i="263"/>
  <c r="K24" i="263"/>
  <c r="L23" i="263"/>
  <c r="K23" i="263"/>
  <c r="L22" i="263"/>
  <c r="K22" i="263"/>
  <c r="L21" i="263"/>
  <c r="K21" i="263"/>
  <c r="L20" i="263"/>
  <c r="K20" i="263"/>
  <c r="L19" i="263"/>
  <c r="K19" i="263"/>
  <c r="L18" i="263"/>
  <c r="K18" i="263"/>
  <c r="L17" i="263"/>
  <c r="K17" i="263"/>
  <c r="L16" i="263"/>
  <c r="K16" i="263"/>
  <c r="L15" i="263"/>
  <c r="K15" i="263"/>
  <c r="L14" i="263"/>
  <c r="K14" i="263"/>
  <c r="L13" i="263"/>
  <c r="K13" i="263"/>
  <c r="L12" i="263"/>
  <c r="K12" i="263"/>
  <c r="L11" i="263"/>
  <c r="K11" i="263"/>
  <c r="L10" i="263"/>
  <c r="K10" i="263"/>
  <c r="L9" i="263"/>
  <c r="K9" i="263"/>
  <c r="L8" i="263"/>
  <c r="K8" i="263"/>
  <c r="L7" i="263"/>
  <c r="K7" i="263"/>
  <c r="L6" i="263"/>
  <c r="K6" i="263"/>
  <c r="L5" i="263"/>
  <c r="M5" i="263" s="1"/>
  <c r="M2" i="263"/>
  <c r="M40" i="263" s="1"/>
  <c r="D40" i="262"/>
  <c r="L35" i="262"/>
  <c r="K35" i="262"/>
  <c r="K34" i="262"/>
  <c r="K33" i="262"/>
  <c r="K32" i="262"/>
  <c r="K31" i="262"/>
  <c r="K30" i="262"/>
  <c r="M30" i="262" s="1"/>
  <c r="K29" i="262"/>
  <c r="M29" i="262" s="1"/>
  <c r="K28" i="262"/>
  <c r="M28" i="262" s="1"/>
  <c r="K27" i="262"/>
  <c r="M27" i="262" s="1"/>
  <c r="K26" i="262"/>
  <c r="M26" i="262" s="1"/>
  <c r="K25" i="262"/>
  <c r="M25" i="262" s="1"/>
  <c r="K24" i="262"/>
  <c r="M24" i="262" s="1"/>
  <c r="K23" i="262"/>
  <c r="M23" i="262" s="1"/>
  <c r="K22" i="262"/>
  <c r="M22" i="262" s="1"/>
  <c r="K21" i="262"/>
  <c r="M21" i="262" s="1"/>
  <c r="K20" i="262"/>
  <c r="M20" i="262" s="1"/>
  <c r="K19" i="262"/>
  <c r="L18" i="262"/>
  <c r="K18" i="262"/>
  <c r="L17" i="262"/>
  <c r="K17" i="262"/>
  <c r="L16" i="262"/>
  <c r="K16" i="262"/>
  <c r="L15" i="262"/>
  <c r="K15" i="262"/>
  <c r="L14" i="262"/>
  <c r="K14" i="262"/>
  <c r="L13" i="262"/>
  <c r="K13" i="262"/>
  <c r="L12" i="262"/>
  <c r="K12" i="262"/>
  <c r="L11" i="262"/>
  <c r="K11" i="262"/>
  <c r="L10" i="262"/>
  <c r="K10" i="262"/>
  <c r="L9" i="262"/>
  <c r="K9" i="262"/>
  <c r="L8" i="262"/>
  <c r="K8" i="262"/>
  <c r="L7" i="262"/>
  <c r="K7" i="262"/>
  <c r="L6" i="262"/>
  <c r="K6" i="262"/>
  <c r="L5" i="262"/>
  <c r="M5" i="262" s="1"/>
  <c r="M2" i="262"/>
  <c r="M40" i="262" s="1"/>
  <c r="D40" i="261"/>
  <c r="K35" i="261"/>
  <c r="K34" i="261"/>
  <c r="K33" i="261"/>
  <c r="K32" i="261"/>
  <c r="M32" i="261" s="1"/>
  <c r="K31" i="261"/>
  <c r="M31" i="261" s="1"/>
  <c r="K30" i="261"/>
  <c r="M30" i="261" s="1"/>
  <c r="K29" i="261"/>
  <c r="M29" i="261" s="1"/>
  <c r="K28" i="261"/>
  <c r="M28" i="261" s="1"/>
  <c r="K27" i="261"/>
  <c r="M27" i="261" s="1"/>
  <c r="K26" i="261"/>
  <c r="M26" i="261" s="1"/>
  <c r="K25" i="261"/>
  <c r="M25" i="261" s="1"/>
  <c r="K24" i="261"/>
  <c r="M24" i="261" s="1"/>
  <c r="K23" i="261"/>
  <c r="M23" i="261" s="1"/>
  <c r="K22" i="261"/>
  <c r="M22" i="261" s="1"/>
  <c r="K21" i="261"/>
  <c r="M21" i="261" s="1"/>
  <c r="K20" i="261"/>
  <c r="M20" i="261" s="1"/>
  <c r="K19" i="261"/>
  <c r="M19" i="261" s="1"/>
  <c r="K18" i="261"/>
  <c r="M18" i="261" s="1"/>
  <c r="K17" i="261"/>
  <c r="M17" i="261" s="1"/>
  <c r="K16" i="261"/>
  <c r="M16" i="261" s="1"/>
  <c r="K15" i="261"/>
  <c r="M15" i="261" s="1"/>
  <c r="K14" i="261"/>
  <c r="M14" i="261" s="1"/>
  <c r="K13" i="261"/>
  <c r="M13" i="261" s="1"/>
  <c r="K12" i="261"/>
  <c r="M12" i="261" s="1"/>
  <c r="L11" i="261"/>
  <c r="K11" i="261"/>
  <c r="L10" i="261"/>
  <c r="K10" i="261"/>
  <c r="L9" i="261"/>
  <c r="K9" i="261"/>
  <c r="L8" i="261"/>
  <c r="K8" i="261"/>
  <c r="L7" i="261"/>
  <c r="K7" i="261"/>
  <c r="L6" i="261"/>
  <c r="K6" i="261"/>
  <c r="L5" i="261"/>
  <c r="M5" i="261" s="1"/>
  <c r="M2" i="261"/>
  <c r="M40" i="261" s="1"/>
  <c r="K33" i="275" l="1"/>
  <c r="M33" i="275" s="1"/>
  <c r="K32" i="275"/>
  <c r="K35" i="275" s="1"/>
  <c r="M35" i="275" s="1"/>
  <c r="K34" i="275"/>
  <c r="M34" i="275" s="1"/>
  <c r="M30" i="265"/>
  <c r="M18" i="266"/>
  <c r="M43" i="71"/>
  <c r="M43" i="44"/>
  <c r="M23" i="263"/>
  <c r="M23" i="264"/>
  <c r="M27" i="264"/>
  <c r="M35" i="264"/>
  <c r="L54" i="262"/>
  <c r="C143" i="1" s="1"/>
  <c r="M11" i="261"/>
  <c r="L36" i="261"/>
  <c r="C137" i="1" s="1"/>
  <c r="L36" i="266"/>
  <c r="C82" i="1" s="1"/>
  <c r="M7" i="266"/>
  <c r="M9" i="266"/>
  <c r="M34" i="266"/>
  <c r="M14" i="265"/>
  <c r="M18" i="265"/>
  <c r="M24" i="265"/>
  <c r="M28" i="265"/>
  <c r="M6" i="266"/>
  <c r="M10" i="266"/>
  <c r="M14" i="266"/>
  <c r="M26" i="264"/>
  <c r="M19" i="266"/>
  <c r="M21" i="266"/>
  <c r="M32" i="266"/>
  <c r="M22" i="264"/>
  <c r="M6" i="265"/>
  <c r="M10" i="265"/>
  <c r="M26" i="265"/>
  <c r="M18" i="262"/>
  <c r="M7" i="263"/>
  <c r="M15" i="264"/>
  <c r="M15" i="265"/>
  <c r="M17" i="265"/>
  <c r="M16" i="266"/>
  <c r="M11" i="266"/>
  <c r="M20" i="266"/>
  <c r="M8" i="266"/>
  <c r="M15" i="266"/>
  <c r="M17" i="266"/>
  <c r="M33" i="266"/>
  <c r="M13" i="266"/>
  <c r="M5" i="266"/>
  <c r="M12" i="266"/>
  <c r="M35" i="266"/>
  <c r="M13" i="264"/>
  <c r="M8" i="265"/>
  <c r="M25" i="263"/>
  <c r="M27" i="263"/>
  <c r="M31" i="263"/>
  <c r="M35" i="263"/>
  <c r="M17" i="264"/>
  <c r="M19" i="264"/>
  <c r="M31" i="264"/>
  <c r="M35" i="265"/>
  <c r="M10" i="261"/>
  <c r="M24" i="263"/>
  <c r="M32" i="265"/>
  <c r="M34" i="265"/>
  <c r="M12" i="265"/>
  <c r="M19" i="265"/>
  <c r="M21" i="265"/>
  <c r="M23" i="265"/>
  <c r="M25" i="265"/>
  <c r="M7" i="265"/>
  <c r="M9" i="265"/>
  <c r="M16" i="265"/>
  <c r="M27" i="265"/>
  <c r="M29" i="265"/>
  <c r="M11" i="265"/>
  <c r="M13" i="265"/>
  <c r="M20" i="265"/>
  <c r="M22" i="265"/>
  <c r="M31" i="265"/>
  <c r="M33" i="265"/>
  <c r="L36" i="265"/>
  <c r="C243" i="1" s="1"/>
  <c r="M5" i="265"/>
  <c r="M34" i="262"/>
  <c r="M8" i="264"/>
  <c r="M10" i="264"/>
  <c r="M29" i="264"/>
  <c r="M14" i="262"/>
  <c r="M34" i="263"/>
  <c r="M7" i="264"/>
  <c r="M11" i="264"/>
  <c r="M20" i="264"/>
  <c r="M24" i="264"/>
  <c r="M28" i="264"/>
  <c r="M33" i="264"/>
  <c r="M32" i="264"/>
  <c r="M34" i="264"/>
  <c r="M12" i="263"/>
  <c r="M16" i="263"/>
  <c r="M18" i="263"/>
  <c r="M9" i="263"/>
  <c r="M11" i="263"/>
  <c r="M15" i="263"/>
  <c r="M19" i="263"/>
  <c r="M21" i="263"/>
  <c r="M14" i="264"/>
  <c r="M21" i="264"/>
  <c r="M9" i="264"/>
  <c r="M16" i="264"/>
  <c r="M18" i="264"/>
  <c r="M25" i="264"/>
  <c r="M12" i="264"/>
  <c r="M30" i="264"/>
  <c r="M6" i="264"/>
  <c r="L36" i="264"/>
  <c r="C307" i="1" s="1"/>
  <c r="M9" i="262"/>
  <c r="M13" i="262"/>
  <c r="M13" i="263"/>
  <c r="M20" i="263"/>
  <c r="M22" i="263"/>
  <c r="M29" i="263"/>
  <c r="M8" i="263"/>
  <c r="M10" i="263"/>
  <c r="M17" i="263"/>
  <c r="M26" i="263"/>
  <c r="M28" i="263"/>
  <c r="M33" i="263"/>
  <c r="M7" i="262"/>
  <c r="M11" i="262"/>
  <c r="M32" i="262"/>
  <c r="M6" i="263"/>
  <c r="M6" i="262"/>
  <c r="M10" i="262"/>
  <c r="M16" i="262"/>
  <c r="M14" i="263"/>
  <c r="M30" i="263"/>
  <c r="M32" i="263"/>
  <c r="L49" i="263"/>
  <c r="C305" i="1" s="1"/>
  <c r="M15" i="262"/>
  <c r="M17" i="262"/>
  <c r="M31" i="262"/>
  <c r="M33" i="262"/>
  <c r="M6" i="261"/>
  <c r="M35" i="261"/>
  <c r="M12" i="262"/>
  <c r="M19" i="262"/>
  <c r="M35" i="262"/>
  <c r="M8" i="262"/>
  <c r="M7" i="261"/>
  <c r="M9" i="261"/>
  <c r="M33" i="261"/>
  <c r="M34" i="261"/>
  <c r="M8" i="261"/>
  <c r="M32" i="275" l="1"/>
  <c r="M36" i="275" s="1"/>
  <c r="D52" i="1" s="1"/>
  <c r="M36" i="266"/>
  <c r="D82" i="1" s="1"/>
  <c r="M36" i="265"/>
  <c r="D243" i="1" s="1"/>
  <c r="M54" i="262"/>
  <c r="D143" i="1" s="1"/>
  <c r="M36" i="264"/>
  <c r="D307" i="1" s="1"/>
  <c r="M49" i="263"/>
  <c r="D305" i="1" s="1"/>
  <c r="M36" i="261"/>
  <c r="D137" i="1" s="1"/>
  <c r="D40" i="260" l="1"/>
  <c r="L35" i="260"/>
  <c r="K35" i="260"/>
  <c r="L34" i="260"/>
  <c r="K34" i="260"/>
  <c r="K33" i="260"/>
  <c r="M33" i="260" s="1"/>
  <c r="K32" i="260"/>
  <c r="M32" i="260" s="1"/>
  <c r="K31" i="260"/>
  <c r="M31" i="260" s="1"/>
  <c r="K30" i="260"/>
  <c r="M30" i="260" s="1"/>
  <c r="K29" i="260"/>
  <c r="M29" i="260" s="1"/>
  <c r="K28" i="260"/>
  <c r="M28" i="260" s="1"/>
  <c r="K27" i="260"/>
  <c r="M27" i="260" s="1"/>
  <c r="K26" i="260"/>
  <c r="M26" i="260" s="1"/>
  <c r="K25" i="260"/>
  <c r="M25" i="260" s="1"/>
  <c r="K24" i="260"/>
  <c r="M24" i="260" s="1"/>
  <c r="K23" i="260"/>
  <c r="M23" i="260" s="1"/>
  <c r="K22" i="260"/>
  <c r="M22" i="260" s="1"/>
  <c r="K21" i="260"/>
  <c r="M21" i="260" s="1"/>
  <c r="K20" i="260"/>
  <c r="M20" i="260" s="1"/>
  <c r="K19" i="260"/>
  <c r="M19" i="260" s="1"/>
  <c r="K18" i="260"/>
  <c r="M18" i="260" s="1"/>
  <c r="K17" i="260"/>
  <c r="M17" i="260" s="1"/>
  <c r="K16" i="260"/>
  <c r="M16" i="260" s="1"/>
  <c r="K15" i="260"/>
  <c r="M15" i="260" s="1"/>
  <c r="K14" i="260"/>
  <c r="M14" i="260" s="1"/>
  <c r="K13" i="260"/>
  <c r="M13" i="260" s="1"/>
  <c r="K12" i="260"/>
  <c r="M12" i="260" s="1"/>
  <c r="K11" i="260"/>
  <c r="M11" i="260" s="1"/>
  <c r="L10" i="260"/>
  <c r="K10" i="260"/>
  <c r="L9" i="260"/>
  <c r="K9" i="260"/>
  <c r="L8" i="260"/>
  <c r="K8" i="260"/>
  <c r="L7" i="260"/>
  <c r="K7" i="260"/>
  <c r="L6" i="260"/>
  <c r="K6" i="260"/>
  <c r="L5" i="260"/>
  <c r="K5" i="260"/>
  <c r="M2" i="260"/>
  <c r="M40" i="260" s="1"/>
  <c r="D40" i="259"/>
  <c r="L35" i="259"/>
  <c r="K35" i="259"/>
  <c r="L34" i="259"/>
  <c r="K34" i="259"/>
  <c r="L33" i="259"/>
  <c r="K33" i="259"/>
  <c r="K32" i="259"/>
  <c r="K31" i="259"/>
  <c r="K30" i="259"/>
  <c r="M30" i="259" s="1"/>
  <c r="K29" i="259"/>
  <c r="M29" i="259" s="1"/>
  <c r="K28" i="259"/>
  <c r="M28" i="259" s="1"/>
  <c r="K27" i="259"/>
  <c r="M27" i="259" s="1"/>
  <c r="K26" i="259"/>
  <c r="M26" i="259" s="1"/>
  <c r="K25" i="259"/>
  <c r="M25" i="259" s="1"/>
  <c r="K24" i="259"/>
  <c r="M24" i="259" s="1"/>
  <c r="K23" i="259"/>
  <c r="M23" i="259" s="1"/>
  <c r="K22" i="259"/>
  <c r="M22" i="259" s="1"/>
  <c r="K21" i="259"/>
  <c r="M21" i="259" s="1"/>
  <c r="K20" i="259"/>
  <c r="M20" i="259" s="1"/>
  <c r="K19" i="259"/>
  <c r="M19" i="259" s="1"/>
  <c r="K18" i="259"/>
  <c r="M18" i="259" s="1"/>
  <c r="K17" i="259"/>
  <c r="M17" i="259" s="1"/>
  <c r="K16" i="259"/>
  <c r="M16" i="259" s="1"/>
  <c r="K15" i="259"/>
  <c r="M15" i="259" s="1"/>
  <c r="K14" i="259"/>
  <c r="M14" i="259" s="1"/>
  <c r="K13" i="259"/>
  <c r="M13" i="259" s="1"/>
  <c r="K12" i="259"/>
  <c r="M12" i="259" s="1"/>
  <c r="K11" i="259"/>
  <c r="M11" i="259" s="1"/>
  <c r="L10" i="259"/>
  <c r="K10" i="259"/>
  <c r="L9" i="259"/>
  <c r="K9" i="259"/>
  <c r="L8" i="259"/>
  <c r="K8" i="259"/>
  <c r="L7" i="259"/>
  <c r="K7" i="259"/>
  <c r="L6" i="259"/>
  <c r="K6" i="259"/>
  <c r="L5" i="259"/>
  <c r="M5" i="259" s="1"/>
  <c r="M2" i="259"/>
  <c r="M40" i="259" s="1"/>
  <c r="D40" i="258"/>
  <c r="K35" i="258"/>
  <c r="K34" i="258"/>
  <c r="K33" i="258"/>
  <c r="M33" i="258" s="1"/>
  <c r="K32" i="258"/>
  <c r="M32" i="258" s="1"/>
  <c r="K31" i="258"/>
  <c r="M31" i="258" s="1"/>
  <c r="K30" i="258"/>
  <c r="M30" i="258" s="1"/>
  <c r="K29" i="258"/>
  <c r="M29" i="258" s="1"/>
  <c r="K28" i="258"/>
  <c r="M28" i="258" s="1"/>
  <c r="K27" i="258"/>
  <c r="M27" i="258" s="1"/>
  <c r="K26" i="258"/>
  <c r="M26" i="258" s="1"/>
  <c r="K25" i="258"/>
  <c r="M25" i="258" s="1"/>
  <c r="K24" i="258"/>
  <c r="M24" i="258" s="1"/>
  <c r="K23" i="258"/>
  <c r="M23" i="258" s="1"/>
  <c r="K22" i="258"/>
  <c r="M22" i="258" s="1"/>
  <c r="K21" i="258"/>
  <c r="M21" i="258" s="1"/>
  <c r="K20" i="258"/>
  <c r="M20" i="258" s="1"/>
  <c r="K19" i="258"/>
  <c r="M19" i="258" s="1"/>
  <c r="K18" i="258"/>
  <c r="M18" i="258" s="1"/>
  <c r="K17" i="258"/>
  <c r="M17" i="258" s="1"/>
  <c r="K16" i="258"/>
  <c r="M16" i="258" s="1"/>
  <c r="K15" i="258"/>
  <c r="M15" i="258" s="1"/>
  <c r="K14" i="258"/>
  <c r="M14" i="258" s="1"/>
  <c r="K13" i="258"/>
  <c r="M13" i="258" s="1"/>
  <c r="K12" i="258"/>
  <c r="M12" i="258" s="1"/>
  <c r="K11" i="258"/>
  <c r="M11" i="258" s="1"/>
  <c r="L10" i="258"/>
  <c r="K10" i="258"/>
  <c r="L9" i="258"/>
  <c r="K9" i="258"/>
  <c r="L8" i="258"/>
  <c r="K8" i="258"/>
  <c r="L7" i="258"/>
  <c r="K7" i="258"/>
  <c r="L6" i="258"/>
  <c r="K6" i="258"/>
  <c r="L5" i="258"/>
  <c r="K5" i="258"/>
  <c r="M2" i="258"/>
  <c r="M40" i="258" s="1"/>
  <c r="D40" i="257"/>
  <c r="K35" i="257"/>
  <c r="K34" i="257"/>
  <c r="K33" i="257"/>
  <c r="K32" i="257"/>
  <c r="K31" i="257"/>
  <c r="K30" i="257"/>
  <c r="K29" i="257"/>
  <c r="K28" i="257"/>
  <c r="K27" i="257"/>
  <c r="M27" i="257" s="1"/>
  <c r="K26" i="257"/>
  <c r="M26" i="257" s="1"/>
  <c r="K25" i="257"/>
  <c r="M25" i="257" s="1"/>
  <c r="K24" i="257"/>
  <c r="M24" i="257" s="1"/>
  <c r="K23" i="257"/>
  <c r="M23" i="257" s="1"/>
  <c r="K22" i="257"/>
  <c r="M22" i="257" s="1"/>
  <c r="K21" i="257"/>
  <c r="M21" i="257" s="1"/>
  <c r="K20" i="257"/>
  <c r="M20" i="257" s="1"/>
  <c r="K19" i="257"/>
  <c r="M19" i="257" s="1"/>
  <c r="K18" i="257"/>
  <c r="M18" i="257" s="1"/>
  <c r="K17" i="257"/>
  <c r="M17" i="257" s="1"/>
  <c r="K16" i="257"/>
  <c r="M16" i="257" s="1"/>
  <c r="K15" i="257"/>
  <c r="M15" i="257" s="1"/>
  <c r="K14" i="257"/>
  <c r="M14" i="257" s="1"/>
  <c r="K13" i="257"/>
  <c r="M13" i="257" s="1"/>
  <c r="K12" i="257"/>
  <c r="M12" i="257" s="1"/>
  <c r="K11" i="257"/>
  <c r="L10" i="257"/>
  <c r="K10" i="257"/>
  <c r="L9" i="257"/>
  <c r="K9" i="257"/>
  <c r="L8" i="257"/>
  <c r="K8" i="257"/>
  <c r="L7" i="257"/>
  <c r="K7" i="257"/>
  <c r="L6" i="257"/>
  <c r="K6" i="257"/>
  <c r="L5" i="257"/>
  <c r="K5" i="257"/>
  <c r="M2" i="257"/>
  <c r="M40" i="257" s="1"/>
  <c r="M6" i="257" l="1"/>
  <c r="M5" i="257"/>
  <c r="M7" i="257"/>
  <c r="L36" i="257"/>
  <c r="C340" i="1" s="1"/>
  <c r="M34" i="260"/>
  <c r="L46" i="258"/>
  <c r="C355" i="1" s="1"/>
  <c r="L36" i="259"/>
  <c r="C309" i="1" s="1"/>
  <c r="L36" i="260"/>
  <c r="C180" i="1" s="1"/>
  <c r="M35" i="260"/>
  <c r="M6" i="260"/>
  <c r="M8" i="260"/>
  <c r="M10" i="260"/>
  <c r="M7" i="260"/>
  <c r="M5" i="260"/>
  <c r="M10" i="257"/>
  <c r="M9" i="260"/>
  <c r="M7" i="259"/>
  <c r="M9" i="259"/>
  <c r="M6" i="258"/>
  <c r="M10" i="258"/>
  <c r="M6" i="259"/>
  <c r="M8" i="259"/>
  <c r="M10" i="259"/>
  <c r="M32" i="259"/>
  <c r="M34" i="259"/>
  <c r="M31" i="259"/>
  <c r="M33" i="259"/>
  <c r="M35" i="259"/>
  <c r="M34" i="257"/>
  <c r="M35" i="257"/>
  <c r="M5" i="258"/>
  <c r="M7" i="258"/>
  <c r="M9" i="258"/>
  <c r="M34" i="258"/>
  <c r="M35" i="258"/>
  <c r="M8" i="258"/>
  <c r="M11" i="257"/>
  <c r="M9" i="257"/>
  <c r="M29" i="257"/>
  <c r="M31" i="257"/>
  <c r="M33" i="257"/>
  <c r="M8" i="257"/>
  <c r="M28" i="257"/>
  <c r="M30" i="257"/>
  <c r="M32" i="257"/>
  <c r="D40" i="256"/>
  <c r="L35" i="256"/>
  <c r="K35" i="256"/>
  <c r="L34" i="256"/>
  <c r="K34" i="256"/>
  <c r="L33" i="256"/>
  <c r="K33" i="256"/>
  <c r="L32" i="256"/>
  <c r="K32" i="256"/>
  <c r="L31" i="256"/>
  <c r="K31" i="256"/>
  <c r="L30" i="256"/>
  <c r="K30" i="256"/>
  <c r="L29" i="256"/>
  <c r="K29" i="256"/>
  <c r="L28" i="256"/>
  <c r="K28" i="256"/>
  <c r="L27" i="256"/>
  <c r="K27" i="256"/>
  <c r="L26" i="256"/>
  <c r="K26" i="256"/>
  <c r="L25" i="256"/>
  <c r="K25" i="256"/>
  <c r="L24" i="256"/>
  <c r="K24" i="256"/>
  <c r="L23" i="256"/>
  <c r="K23" i="256"/>
  <c r="L22" i="256"/>
  <c r="K22" i="256"/>
  <c r="L21" i="256"/>
  <c r="K21" i="256"/>
  <c r="L20" i="256"/>
  <c r="K20" i="256"/>
  <c r="L19" i="256"/>
  <c r="K19" i="256"/>
  <c r="L18" i="256"/>
  <c r="K18" i="256"/>
  <c r="L17" i="256"/>
  <c r="K17" i="256"/>
  <c r="L16" i="256"/>
  <c r="K16" i="256"/>
  <c r="L15" i="256"/>
  <c r="K15" i="256"/>
  <c r="L14" i="256"/>
  <c r="K14" i="256"/>
  <c r="L13" i="256"/>
  <c r="K13" i="256"/>
  <c r="L12" i="256"/>
  <c r="K12" i="256"/>
  <c r="L11" i="256"/>
  <c r="K11" i="256"/>
  <c r="L10" i="256"/>
  <c r="K10" i="256"/>
  <c r="L9" i="256"/>
  <c r="K9" i="256"/>
  <c r="L8" i="256"/>
  <c r="K8" i="256"/>
  <c r="L7" i="256"/>
  <c r="K7" i="256"/>
  <c r="L6" i="256"/>
  <c r="K6" i="256"/>
  <c r="L5" i="256"/>
  <c r="K5" i="256"/>
  <c r="M2" i="256"/>
  <c r="M40" i="256" s="1"/>
  <c r="M36" i="260" l="1"/>
  <c r="D180" i="1" s="1"/>
  <c r="M18" i="256"/>
  <c r="M22" i="256"/>
  <c r="M30" i="256"/>
  <c r="M34" i="256"/>
  <c r="M46" i="258"/>
  <c r="D355" i="1" s="1"/>
  <c r="M36" i="259"/>
  <c r="D309" i="1" s="1"/>
  <c r="M36" i="257"/>
  <c r="D340" i="1" s="1"/>
  <c r="M19" i="256"/>
  <c r="M21" i="256"/>
  <c r="M10" i="256"/>
  <c r="M14" i="256"/>
  <c r="M26" i="256"/>
  <c r="M5" i="256"/>
  <c r="M12" i="256"/>
  <c r="M6" i="256"/>
  <c r="M28" i="256"/>
  <c r="M11" i="256"/>
  <c r="M13" i="256"/>
  <c r="M20" i="256"/>
  <c r="M27" i="256"/>
  <c r="M29" i="256"/>
  <c r="M8" i="256"/>
  <c r="M15" i="256"/>
  <c r="M17" i="256"/>
  <c r="M24" i="256"/>
  <c r="M31" i="256"/>
  <c r="M33" i="256"/>
  <c r="M35" i="256"/>
  <c r="M7" i="256"/>
  <c r="M9" i="256"/>
  <c r="M16" i="256"/>
  <c r="M23" i="256"/>
  <c r="M25" i="256"/>
  <c r="M32" i="256"/>
  <c r="L46" i="256"/>
  <c r="C199" i="1" s="1"/>
  <c r="M46" i="256" l="1"/>
  <c r="D199" i="1" s="1"/>
  <c r="L15" i="207"/>
  <c r="L16" i="207"/>
  <c r="L17" i="207"/>
  <c r="L18" i="207"/>
  <c r="L20" i="240"/>
  <c r="L21" i="240"/>
  <c r="L22" i="240"/>
  <c r="L23" i="240"/>
  <c r="L24" i="240"/>
  <c r="L25" i="240"/>
  <c r="L26" i="240"/>
  <c r="L27" i="240"/>
  <c r="L28" i="240"/>
  <c r="L29" i="240"/>
  <c r="L30" i="240"/>
  <c r="L31" i="240"/>
  <c r="L32" i="240"/>
  <c r="L6" i="165"/>
  <c r="L7" i="165"/>
  <c r="L8" i="165"/>
  <c r="L9" i="165"/>
  <c r="M19" i="30" l="1"/>
  <c r="M20" i="30"/>
  <c r="M21" i="30"/>
  <c r="M22" i="30"/>
  <c r="M24" i="30"/>
  <c r="M25" i="30"/>
  <c r="M26" i="30"/>
  <c r="M27" i="30"/>
  <c r="M29" i="30"/>
  <c r="M30" i="30"/>
  <c r="M31" i="30"/>
  <c r="M32" i="30"/>
  <c r="M33" i="30"/>
  <c r="L35" i="12" l="1"/>
  <c r="L6" i="102"/>
  <c r="L7" i="102"/>
  <c r="L8" i="102"/>
  <c r="L9" i="102"/>
  <c r="L10" i="102"/>
  <c r="L34" i="218"/>
  <c r="L35" i="218"/>
  <c r="L31" i="228"/>
  <c r="L32" i="228"/>
  <c r="L33" i="228"/>
  <c r="L34" i="228"/>
  <c r="L35" i="228"/>
  <c r="L30" i="228"/>
  <c r="L8" i="78" l="1"/>
  <c r="L9" i="78"/>
  <c r="M9" i="78" s="1"/>
  <c r="L10" i="78"/>
  <c r="M10" i="78" s="1"/>
  <c r="L11" i="78"/>
  <c r="L12" i="78"/>
  <c r="M12" i="78" s="1"/>
  <c r="L13" i="78"/>
  <c r="M13" i="78" s="1"/>
  <c r="L14" i="78"/>
  <c r="L15" i="78"/>
  <c r="L16" i="78"/>
  <c r="M16" i="78" s="1"/>
  <c r="L17" i="78"/>
  <c r="L18" i="78"/>
  <c r="L19" i="78"/>
  <c r="L20" i="78"/>
  <c r="L21" i="78"/>
  <c r="M21" i="78" s="1"/>
  <c r="L22" i="78"/>
  <c r="L23" i="78"/>
  <c r="M23" i="78" s="1"/>
  <c r="L24" i="78"/>
  <c r="L25" i="78"/>
  <c r="L26" i="78"/>
  <c r="M26" i="78" s="1"/>
  <c r="L8" i="240"/>
  <c r="L9" i="240"/>
  <c r="L10" i="240"/>
  <c r="L11" i="240"/>
  <c r="L12" i="240"/>
  <c r="L13" i="240"/>
  <c r="L14" i="240"/>
  <c r="L15" i="240"/>
  <c r="L16" i="240"/>
  <c r="L17" i="240"/>
  <c r="L18" i="240"/>
  <c r="L19" i="240"/>
  <c r="L33" i="240"/>
  <c r="D40" i="255" l="1"/>
  <c r="L35" i="255"/>
  <c r="K35" i="255"/>
  <c r="L34" i="255"/>
  <c r="K34" i="255"/>
  <c r="L33" i="255"/>
  <c r="K33" i="255"/>
  <c r="L32" i="255"/>
  <c r="K32" i="255"/>
  <c r="L31" i="255"/>
  <c r="K31" i="255"/>
  <c r="L30" i="255"/>
  <c r="K30" i="255"/>
  <c r="L29" i="255"/>
  <c r="K29" i="255"/>
  <c r="L28" i="255"/>
  <c r="K28" i="255"/>
  <c r="L27" i="255"/>
  <c r="K27" i="255"/>
  <c r="L26" i="255"/>
  <c r="K26" i="255"/>
  <c r="L25" i="255"/>
  <c r="K25" i="255"/>
  <c r="L24" i="255"/>
  <c r="K24" i="255"/>
  <c r="L23" i="255"/>
  <c r="K23" i="255"/>
  <c r="L22" i="255"/>
  <c r="K22" i="255"/>
  <c r="L21" i="255"/>
  <c r="K21" i="255"/>
  <c r="L20" i="255"/>
  <c r="K20" i="255"/>
  <c r="L19" i="255"/>
  <c r="K19" i="255"/>
  <c r="L18" i="255"/>
  <c r="K18" i="255"/>
  <c r="L17" i="255"/>
  <c r="K17" i="255"/>
  <c r="L16" i="255"/>
  <c r="K16" i="255"/>
  <c r="L15" i="255"/>
  <c r="K15" i="255"/>
  <c r="L14" i="255"/>
  <c r="K14" i="255"/>
  <c r="L13" i="255"/>
  <c r="K13" i="255"/>
  <c r="L12" i="255"/>
  <c r="K12" i="255"/>
  <c r="L11" i="255"/>
  <c r="K11" i="255"/>
  <c r="L10" i="255"/>
  <c r="K10" i="255"/>
  <c r="L9" i="255"/>
  <c r="K9" i="255"/>
  <c r="L8" i="255"/>
  <c r="K8" i="255"/>
  <c r="L7" i="255"/>
  <c r="K7" i="255"/>
  <c r="L6" i="255"/>
  <c r="K6" i="255"/>
  <c r="L5" i="255"/>
  <c r="M5" i="255" s="1"/>
  <c r="M2" i="255"/>
  <c r="M40" i="255" s="1"/>
  <c r="D40" i="254"/>
  <c r="L35" i="254"/>
  <c r="K35" i="254"/>
  <c r="L34" i="254"/>
  <c r="K34" i="254"/>
  <c r="L33" i="254"/>
  <c r="K33" i="254"/>
  <c r="L32" i="254"/>
  <c r="K32" i="254"/>
  <c r="L31" i="254"/>
  <c r="K31" i="254"/>
  <c r="L30" i="254"/>
  <c r="K30" i="254"/>
  <c r="L29" i="254"/>
  <c r="K29" i="254"/>
  <c r="L28" i="254"/>
  <c r="K28" i="254"/>
  <c r="L27" i="254"/>
  <c r="K27" i="254"/>
  <c r="L26" i="254"/>
  <c r="K26" i="254"/>
  <c r="L25" i="254"/>
  <c r="K25" i="254"/>
  <c r="L24" i="254"/>
  <c r="K24" i="254"/>
  <c r="L23" i="254"/>
  <c r="K23" i="254"/>
  <c r="L22" i="254"/>
  <c r="K22" i="254"/>
  <c r="L21" i="254"/>
  <c r="K21" i="254"/>
  <c r="L20" i="254"/>
  <c r="K20" i="254"/>
  <c r="L19" i="254"/>
  <c r="K19" i="254"/>
  <c r="L18" i="254"/>
  <c r="K18" i="254"/>
  <c r="L17" i="254"/>
  <c r="K17" i="254"/>
  <c r="L16" i="254"/>
  <c r="K16" i="254"/>
  <c r="L15" i="254"/>
  <c r="K15" i="254"/>
  <c r="L14" i="254"/>
  <c r="K14" i="254"/>
  <c r="L13" i="254"/>
  <c r="K13" i="254"/>
  <c r="L12" i="254"/>
  <c r="K12" i="254"/>
  <c r="L11" i="254"/>
  <c r="K11" i="254"/>
  <c r="L10" i="254"/>
  <c r="K10" i="254"/>
  <c r="L9" i="254"/>
  <c r="K9" i="254"/>
  <c r="L8" i="254"/>
  <c r="K8" i="254"/>
  <c r="L7" i="254"/>
  <c r="K7" i="254"/>
  <c r="L6" i="254"/>
  <c r="K6" i="254"/>
  <c r="L5" i="254"/>
  <c r="K5" i="254"/>
  <c r="M2" i="254"/>
  <c r="M40" i="254" s="1"/>
  <c r="D40" i="252"/>
  <c r="L35" i="252"/>
  <c r="K35" i="252"/>
  <c r="L34" i="252"/>
  <c r="K34" i="252"/>
  <c r="L33" i="252"/>
  <c r="K33" i="252"/>
  <c r="L32" i="252"/>
  <c r="K32" i="252"/>
  <c r="L31" i="252"/>
  <c r="K31" i="252"/>
  <c r="L30" i="252"/>
  <c r="K30" i="252"/>
  <c r="L29" i="252"/>
  <c r="K29" i="252"/>
  <c r="L28" i="252"/>
  <c r="K28" i="252"/>
  <c r="L27" i="252"/>
  <c r="K27" i="252"/>
  <c r="L26" i="252"/>
  <c r="K26" i="252"/>
  <c r="L25" i="252"/>
  <c r="K25" i="252"/>
  <c r="L24" i="252"/>
  <c r="K24" i="252"/>
  <c r="L23" i="252"/>
  <c r="K23" i="252"/>
  <c r="L22" i="252"/>
  <c r="K22" i="252"/>
  <c r="L21" i="252"/>
  <c r="K21" i="252"/>
  <c r="L20" i="252"/>
  <c r="K20" i="252"/>
  <c r="L19" i="252"/>
  <c r="K19" i="252"/>
  <c r="L18" i="252"/>
  <c r="K18" i="252"/>
  <c r="L17" i="252"/>
  <c r="K17" i="252"/>
  <c r="L16" i="252"/>
  <c r="K16" i="252"/>
  <c r="L15" i="252"/>
  <c r="K15" i="252"/>
  <c r="L14" i="252"/>
  <c r="K14" i="252"/>
  <c r="L13" i="252"/>
  <c r="K13" i="252"/>
  <c r="L12" i="252"/>
  <c r="K12" i="252"/>
  <c r="L11" i="252"/>
  <c r="K11" i="252"/>
  <c r="L10" i="252"/>
  <c r="K10" i="252"/>
  <c r="L9" i="252"/>
  <c r="K9" i="252"/>
  <c r="L8" i="252"/>
  <c r="K8" i="252"/>
  <c r="L7" i="252"/>
  <c r="K7" i="252"/>
  <c r="L6" i="252"/>
  <c r="K6" i="252"/>
  <c r="L5" i="252"/>
  <c r="M5" i="252" s="1"/>
  <c r="M2" i="252"/>
  <c r="M40" i="252" s="1"/>
  <c r="L6" i="226"/>
  <c r="K34" i="142"/>
  <c r="L34" i="142"/>
  <c r="K34" i="228"/>
  <c r="M34" i="228" s="1"/>
  <c r="M34" i="142" l="1"/>
  <c r="M34" i="255"/>
  <c r="M19" i="252"/>
  <c r="M23" i="252"/>
  <c r="M6" i="254"/>
  <c r="M18" i="254"/>
  <c r="M22" i="254"/>
  <c r="M20" i="255"/>
  <c r="M22" i="255"/>
  <c r="M10" i="255"/>
  <c r="M14" i="255"/>
  <c r="M18" i="255"/>
  <c r="M26" i="255"/>
  <c r="M30" i="255"/>
  <c r="M8" i="254"/>
  <c r="M10" i="254"/>
  <c r="M12" i="254"/>
  <c r="M14" i="254"/>
  <c r="M16" i="254"/>
  <c r="M20" i="254"/>
  <c r="M6" i="255"/>
  <c r="M27" i="255"/>
  <c r="M29" i="255"/>
  <c r="M34" i="254"/>
  <c r="M11" i="254"/>
  <c r="M13" i="254"/>
  <c r="M11" i="255"/>
  <c r="M13" i="255"/>
  <c r="M31" i="255"/>
  <c r="M12" i="255"/>
  <c r="M19" i="255"/>
  <c r="M21" i="255"/>
  <c r="M28" i="255"/>
  <c r="M35" i="255"/>
  <c r="M8" i="255"/>
  <c r="M15" i="255"/>
  <c r="M17" i="255"/>
  <c r="M24" i="255"/>
  <c r="M33" i="255"/>
  <c r="M7" i="255"/>
  <c r="M9" i="255"/>
  <c r="M16" i="255"/>
  <c r="M23" i="255"/>
  <c r="M25" i="255"/>
  <c r="M32" i="255"/>
  <c r="L44" i="255"/>
  <c r="C342" i="1" s="1"/>
  <c r="M27" i="254"/>
  <c r="M29" i="254"/>
  <c r="M24" i="254"/>
  <c r="M26" i="254"/>
  <c r="M28" i="254"/>
  <c r="M30" i="254"/>
  <c r="M32" i="254"/>
  <c r="M17" i="254"/>
  <c r="M31" i="254"/>
  <c r="M5" i="254"/>
  <c r="M19" i="254"/>
  <c r="M21" i="254"/>
  <c r="M35" i="254"/>
  <c r="M15" i="254"/>
  <c r="M33" i="254"/>
  <c r="M7" i="254"/>
  <c r="M9" i="254"/>
  <c r="M23" i="254"/>
  <c r="M25" i="254"/>
  <c r="L36" i="254"/>
  <c r="C124" i="1" s="1"/>
  <c r="M7" i="252"/>
  <c r="M31" i="252"/>
  <c r="M15" i="252"/>
  <c r="M10" i="252"/>
  <c r="M22" i="252"/>
  <c r="M34" i="252"/>
  <c r="M14" i="252"/>
  <c r="M27" i="252"/>
  <c r="M6" i="252"/>
  <c r="M11" i="252"/>
  <c r="M18" i="252"/>
  <c r="M26" i="252"/>
  <c r="M30" i="252"/>
  <c r="M35" i="252"/>
  <c r="M9" i="252"/>
  <c r="M12" i="252"/>
  <c r="M17" i="252"/>
  <c r="M20" i="252"/>
  <c r="M25" i="252"/>
  <c r="M28" i="252"/>
  <c r="M33" i="252"/>
  <c r="M8" i="252"/>
  <c r="M13" i="252"/>
  <c r="M16" i="252"/>
  <c r="M21" i="252"/>
  <c r="M24" i="252"/>
  <c r="M29" i="252"/>
  <c r="M32" i="252"/>
  <c r="L47" i="252"/>
  <c r="C145" i="1" s="1"/>
  <c r="L27" i="78"/>
  <c r="L28" i="78"/>
  <c r="M28" i="78" s="1"/>
  <c r="L29" i="78"/>
  <c r="L30" i="78"/>
  <c r="L31" i="78"/>
  <c r="L32" i="78"/>
  <c r="L33" i="78"/>
  <c r="L34" i="78"/>
  <c r="L34" i="240"/>
  <c r="M44" i="255" l="1"/>
  <c r="D342" i="1" s="1"/>
  <c r="M36" i="254"/>
  <c r="D124" i="1" s="1"/>
  <c r="M47" i="252"/>
  <c r="D145" i="1" s="1"/>
  <c r="L35" i="251"/>
  <c r="K35" i="251"/>
  <c r="L34" i="251"/>
  <c r="K34" i="251"/>
  <c r="L33" i="251"/>
  <c r="K33" i="251"/>
  <c r="L32" i="251"/>
  <c r="K32" i="251"/>
  <c r="L31" i="251"/>
  <c r="K31" i="251"/>
  <c r="L30" i="251"/>
  <c r="K30" i="251"/>
  <c r="L29" i="251"/>
  <c r="K29" i="251"/>
  <c r="L28" i="251"/>
  <c r="K28" i="251"/>
  <c r="L27" i="251"/>
  <c r="K27" i="251"/>
  <c r="L26" i="251"/>
  <c r="K26" i="251"/>
  <c r="L25" i="251"/>
  <c r="K25" i="251"/>
  <c r="L24" i="251"/>
  <c r="K24" i="251"/>
  <c r="L23" i="251"/>
  <c r="K23" i="251"/>
  <c r="L22" i="251"/>
  <c r="K22" i="251"/>
  <c r="L21" i="251"/>
  <c r="K21" i="251"/>
  <c r="L20" i="251"/>
  <c r="K20" i="251"/>
  <c r="L19" i="251"/>
  <c r="K19" i="251"/>
  <c r="L18" i="251"/>
  <c r="K18" i="251"/>
  <c r="L17" i="251"/>
  <c r="K17" i="251"/>
  <c r="L16" i="251"/>
  <c r="K16" i="251"/>
  <c r="L15" i="251"/>
  <c r="K15" i="251"/>
  <c r="L14" i="251"/>
  <c r="K14" i="251"/>
  <c r="L13" i="251"/>
  <c r="K13" i="251"/>
  <c r="L12" i="251"/>
  <c r="K12" i="251"/>
  <c r="L11" i="251"/>
  <c r="K11" i="251"/>
  <c r="L10" i="251"/>
  <c r="K10" i="251"/>
  <c r="L9" i="251"/>
  <c r="K9" i="251"/>
  <c r="L8" i="251"/>
  <c r="K8" i="251"/>
  <c r="L7" i="251"/>
  <c r="K7" i="251"/>
  <c r="L6" i="251"/>
  <c r="K6" i="251"/>
  <c r="L5" i="251"/>
  <c r="K5" i="251"/>
  <c r="M2" i="251"/>
  <c r="M40" i="251" s="1"/>
  <c r="M24" i="251" l="1"/>
  <c r="M32" i="251"/>
  <c r="M8" i="251"/>
  <c r="M9" i="251"/>
  <c r="M12" i="251"/>
  <c r="M27" i="251"/>
  <c r="M16" i="251"/>
  <c r="M20" i="251"/>
  <c r="M5" i="251"/>
  <c r="M18" i="251"/>
  <c r="M11" i="251"/>
  <c r="M17" i="251"/>
  <c r="M34" i="251"/>
  <c r="M21" i="251"/>
  <c r="M25" i="251"/>
  <c r="M29" i="251"/>
  <c r="M28" i="251"/>
  <c r="L47" i="251"/>
  <c r="C42" i="1" s="1"/>
  <c r="M13" i="251"/>
  <c r="M15" i="251"/>
  <c r="M22" i="251"/>
  <c r="M31" i="251"/>
  <c r="M19" i="251"/>
  <c r="M26" i="251"/>
  <c r="M33" i="251"/>
  <c r="M35" i="251"/>
  <c r="M6" i="251"/>
  <c r="M10" i="251"/>
  <c r="M7" i="251"/>
  <c r="M14" i="251"/>
  <c r="M23" i="251"/>
  <c r="M30" i="251"/>
  <c r="M47" i="251" l="1"/>
  <c r="D42" i="1" s="1"/>
  <c r="D40" i="250" l="1"/>
  <c r="L35" i="250"/>
  <c r="K35" i="250"/>
  <c r="L34" i="250"/>
  <c r="K34" i="250"/>
  <c r="L33" i="250"/>
  <c r="K33" i="250"/>
  <c r="L32" i="250"/>
  <c r="K32" i="250"/>
  <c r="L31" i="250"/>
  <c r="K31" i="250"/>
  <c r="L30" i="250"/>
  <c r="K30" i="250"/>
  <c r="L29" i="250"/>
  <c r="K29" i="250"/>
  <c r="L28" i="250"/>
  <c r="K28" i="250"/>
  <c r="L27" i="250"/>
  <c r="K27" i="250"/>
  <c r="L26" i="250"/>
  <c r="K26" i="250"/>
  <c r="L25" i="250"/>
  <c r="K25" i="250"/>
  <c r="L24" i="250"/>
  <c r="K24" i="250"/>
  <c r="L23" i="250"/>
  <c r="K23" i="250"/>
  <c r="L22" i="250"/>
  <c r="K22" i="250"/>
  <c r="L21" i="250"/>
  <c r="K21" i="250"/>
  <c r="L20" i="250"/>
  <c r="K20" i="250"/>
  <c r="L19" i="250"/>
  <c r="K19" i="250"/>
  <c r="L18" i="250"/>
  <c r="K18" i="250"/>
  <c r="L17" i="250"/>
  <c r="K17" i="250"/>
  <c r="L16" i="250"/>
  <c r="K16" i="250"/>
  <c r="L15" i="250"/>
  <c r="K15" i="250"/>
  <c r="L14" i="250"/>
  <c r="K14" i="250"/>
  <c r="L13" i="250"/>
  <c r="K13" i="250"/>
  <c r="L12" i="250"/>
  <c r="K12" i="250"/>
  <c r="L11" i="250"/>
  <c r="K11" i="250"/>
  <c r="L10" i="250"/>
  <c r="K10" i="250"/>
  <c r="L9" i="250"/>
  <c r="K9" i="250"/>
  <c r="L8" i="250"/>
  <c r="K8" i="250"/>
  <c r="L7" i="250"/>
  <c r="K7" i="250"/>
  <c r="L6" i="250"/>
  <c r="K6" i="250"/>
  <c r="L5" i="250"/>
  <c r="K5" i="250"/>
  <c r="M2" i="250"/>
  <c r="M40" i="250" s="1"/>
  <c r="L35" i="248"/>
  <c r="K35" i="248"/>
  <c r="L34" i="248"/>
  <c r="K34" i="248"/>
  <c r="L33" i="248"/>
  <c r="K33" i="248"/>
  <c r="L32" i="248"/>
  <c r="K32" i="248"/>
  <c r="L31" i="248"/>
  <c r="K31" i="248"/>
  <c r="L30" i="248"/>
  <c r="K30" i="248"/>
  <c r="L29" i="248"/>
  <c r="K29" i="248"/>
  <c r="L28" i="248"/>
  <c r="K28" i="248"/>
  <c r="L27" i="248"/>
  <c r="K27" i="248"/>
  <c r="L26" i="248"/>
  <c r="K26" i="248"/>
  <c r="L25" i="248"/>
  <c r="K25" i="248"/>
  <c r="L24" i="248"/>
  <c r="K24" i="248"/>
  <c r="L23" i="248"/>
  <c r="K23" i="248"/>
  <c r="L22" i="248"/>
  <c r="K22" i="248"/>
  <c r="L21" i="248"/>
  <c r="K21" i="248"/>
  <c r="L20" i="248"/>
  <c r="K20" i="248"/>
  <c r="L19" i="248"/>
  <c r="K19" i="248"/>
  <c r="L18" i="248"/>
  <c r="K18" i="248"/>
  <c r="L17" i="248"/>
  <c r="K17" i="248"/>
  <c r="L16" i="248"/>
  <c r="K16" i="248"/>
  <c r="L15" i="248"/>
  <c r="K15" i="248"/>
  <c r="L14" i="248"/>
  <c r="K14" i="248"/>
  <c r="L13" i="248"/>
  <c r="K13" i="248"/>
  <c r="L12" i="248"/>
  <c r="K12" i="248"/>
  <c r="L11" i="248"/>
  <c r="K11" i="248"/>
  <c r="L10" i="248"/>
  <c r="K10" i="248"/>
  <c r="L9" i="248"/>
  <c r="K9" i="248"/>
  <c r="L8" i="248"/>
  <c r="K8" i="248"/>
  <c r="L7" i="248"/>
  <c r="K7" i="248"/>
  <c r="L6" i="248"/>
  <c r="K6" i="248"/>
  <c r="L5" i="248"/>
  <c r="K5" i="248"/>
  <c r="M2" i="248"/>
  <c r="M40" i="248" s="1"/>
  <c r="D40" i="249"/>
  <c r="L35" i="249"/>
  <c r="K35" i="249"/>
  <c r="L34" i="249"/>
  <c r="K34" i="249"/>
  <c r="L33" i="249"/>
  <c r="K33" i="249"/>
  <c r="L32" i="249"/>
  <c r="K32" i="249"/>
  <c r="L31" i="249"/>
  <c r="K31" i="249"/>
  <c r="L30" i="249"/>
  <c r="K30" i="249"/>
  <c r="L29" i="249"/>
  <c r="K29" i="249"/>
  <c r="L28" i="249"/>
  <c r="K28" i="249"/>
  <c r="L27" i="249"/>
  <c r="K27" i="249"/>
  <c r="L26" i="249"/>
  <c r="K26" i="249"/>
  <c r="L25" i="249"/>
  <c r="K25" i="249"/>
  <c r="L24" i="249"/>
  <c r="K24" i="249"/>
  <c r="L23" i="249"/>
  <c r="K23" i="249"/>
  <c r="L22" i="249"/>
  <c r="K22" i="249"/>
  <c r="L21" i="249"/>
  <c r="K21" i="249"/>
  <c r="L20" i="249"/>
  <c r="K20" i="249"/>
  <c r="L19" i="249"/>
  <c r="K19" i="249"/>
  <c r="L18" i="249"/>
  <c r="K18" i="249"/>
  <c r="L17" i="249"/>
  <c r="K17" i="249"/>
  <c r="L16" i="249"/>
  <c r="K16" i="249"/>
  <c r="L15" i="249"/>
  <c r="K15" i="249"/>
  <c r="L14" i="249"/>
  <c r="K14" i="249"/>
  <c r="L13" i="249"/>
  <c r="K13" i="249"/>
  <c r="L12" i="249"/>
  <c r="K12" i="249"/>
  <c r="L11" i="249"/>
  <c r="K11" i="249"/>
  <c r="L10" i="249"/>
  <c r="K10" i="249"/>
  <c r="L9" i="249"/>
  <c r="K9" i="249"/>
  <c r="L8" i="249"/>
  <c r="K8" i="249"/>
  <c r="L7" i="249"/>
  <c r="K7" i="249"/>
  <c r="L6" i="249"/>
  <c r="K6" i="249"/>
  <c r="L5" i="249"/>
  <c r="K5" i="249"/>
  <c r="M2" i="249"/>
  <c r="M40" i="249" s="1"/>
  <c r="M12" i="12"/>
  <c r="M13" i="12"/>
  <c r="M15" i="12"/>
  <c r="M16" i="12"/>
  <c r="M18" i="12"/>
  <c r="M19" i="12"/>
  <c r="M20" i="12"/>
  <c r="M21" i="12"/>
  <c r="M22" i="12"/>
  <c r="M24" i="12"/>
  <c r="M25" i="12"/>
  <c r="M26" i="12"/>
  <c r="M27" i="12"/>
  <c r="M28" i="12"/>
  <c r="M29" i="12"/>
  <c r="M31" i="12"/>
  <c r="M32" i="12"/>
  <c r="K34" i="12"/>
  <c r="M34" i="12" s="1"/>
  <c r="K35" i="12"/>
  <c r="M20" i="250" l="1"/>
  <c r="M25" i="250"/>
  <c r="M27" i="250"/>
  <c r="M6" i="249"/>
  <c r="M14" i="248"/>
  <c r="M16" i="250"/>
  <c r="M7" i="249"/>
  <c r="M11" i="249"/>
  <c r="M15" i="249"/>
  <c r="M19" i="249"/>
  <c r="M32" i="250"/>
  <c r="M9" i="250"/>
  <c r="M11" i="250"/>
  <c r="M6" i="248"/>
  <c r="M10" i="248"/>
  <c r="M18" i="250"/>
  <c r="M30" i="249"/>
  <c r="M22" i="248"/>
  <c r="M26" i="248"/>
  <c r="M34" i="250"/>
  <c r="M6" i="250"/>
  <c r="M8" i="250"/>
  <c r="M10" i="250"/>
  <c r="M12" i="250"/>
  <c r="M14" i="250"/>
  <c r="M34" i="249"/>
  <c r="M18" i="249"/>
  <c r="M22" i="249"/>
  <c r="M16" i="248"/>
  <c r="M18" i="248"/>
  <c r="M30" i="248"/>
  <c r="M25" i="249"/>
  <c r="M29" i="249"/>
  <c r="M22" i="250"/>
  <c r="M24" i="250"/>
  <c r="M28" i="250"/>
  <c r="M30" i="250"/>
  <c r="M26" i="249"/>
  <c r="M26" i="250"/>
  <c r="M15" i="250"/>
  <c r="M31" i="250"/>
  <c r="M17" i="250"/>
  <c r="M19" i="250"/>
  <c r="M33" i="250"/>
  <c r="M35" i="250"/>
  <c r="M13" i="250"/>
  <c r="M29" i="250"/>
  <c r="M5" i="250"/>
  <c r="M7" i="250"/>
  <c r="M21" i="250"/>
  <c r="M23" i="250"/>
  <c r="L36" i="250"/>
  <c r="C207" i="1" s="1"/>
  <c r="M20" i="249"/>
  <c r="M5" i="248"/>
  <c r="M7" i="248"/>
  <c r="M9" i="248"/>
  <c r="M9" i="249"/>
  <c r="M13" i="249"/>
  <c r="M32" i="248"/>
  <c r="M34" i="248"/>
  <c r="M10" i="249"/>
  <c r="M14" i="249"/>
  <c r="M23" i="249"/>
  <c r="M27" i="249"/>
  <c r="M31" i="249"/>
  <c r="M12" i="248"/>
  <c r="M23" i="248"/>
  <c r="M25" i="248"/>
  <c r="M13" i="248"/>
  <c r="M27" i="248"/>
  <c r="M8" i="248"/>
  <c r="M15" i="248"/>
  <c r="M17" i="248"/>
  <c r="M24" i="248"/>
  <c r="M31" i="248"/>
  <c r="M33" i="248"/>
  <c r="M11" i="248"/>
  <c r="M20" i="248"/>
  <c r="M29" i="248"/>
  <c r="M19" i="248"/>
  <c r="M21" i="248"/>
  <c r="M28" i="248"/>
  <c r="M35" i="248"/>
  <c r="M8" i="249"/>
  <c r="M17" i="249"/>
  <c r="M33" i="249"/>
  <c r="M5" i="249"/>
  <c r="M12" i="249"/>
  <c r="M21" i="249"/>
  <c r="M28" i="249"/>
  <c r="M35" i="249"/>
  <c r="M24" i="249"/>
  <c r="M16" i="249"/>
  <c r="M32" i="249"/>
  <c r="L45" i="248"/>
  <c r="C185" i="1" s="1"/>
  <c r="L49" i="249"/>
  <c r="C184" i="1" s="1"/>
  <c r="L7" i="226"/>
  <c r="L8" i="226"/>
  <c r="K24" i="92"/>
  <c r="K25" i="92"/>
  <c r="K26" i="92"/>
  <c r="K27" i="92"/>
  <c r="L23" i="180"/>
  <c r="L24" i="180"/>
  <c r="L25" i="180"/>
  <c r="L26" i="180"/>
  <c r="L27" i="180"/>
  <c r="M45" i="248" l="1"/>
  <c r="D185" i="1" s="1"/>
  <c r="M36" i="250"/>
  <c r="D207" i="1" s="1"/>
  <c r="M49" i="249"/>
  <c r="D184" i="1" s="1"/>
  <c r="L18" i="160" l="1"/>
  <c r="L19" i="160"/>
  <c r="L20" i="160"/>
  <c r="L21" i="160"/>
  <c r="L30" i="61"/>
  <c r="L31" i="61"/>
  <c r="L32" i="61"/>
  <c r="M32" i="61" s="1"/>
  <c r="L33" i="61"/>
  <c r="L6" i="66"/>
  <c r="L7" i="66"/>
  <c r="L15" i="233"/>
  <c r="L16" i="233"/>
  <c r="L17" i="233"/>
  <c r="L18" i="233"/>
  <c r="L5" i="233"/>
  <c r="L6" i="233"/>
  <c r="L7" i="233"/>
  <c r="L8" i="233"/>
  <c r="L28" i="180"/>
  <c r="L29" i="180"/>
  <c r="L30" i="180"/>
  <c r="L20" i="230"/>
  <c r="L21" i="230"/>
  <c r="L22" i="230"/>
  <c r="L23" i="230"/>
  <c r="L24" i="230"/>
  <c r="L25" i="230"/>
  <c r="L26" i="230"/>
  <c r="L27" i="230"/>
  <c r="L28" i="230"/>
  <c r="L29" i="230"/>
  <c r="L30" i="230"/>
  <c r="M31" i="61" l="1"/>
  <c r="L7" i="240" l="1"/>
  <c r="L9" i="233"/>
  <c r="L10" i="233"/>
  <c r="L11" i="233"/>
  <c r="L12" i="233"/>
  <c r="L13" i="233"/>
  <c r="L14" i="233"/>
  <c r="L19" i="233"/>
  <c r="L20" i="233"/>
  <c r="L21" i="233"/>
  <c r="L22" i="233"/>
  <c r="L43" i="237" l="1"/>
  <c r="K43" i="237"/>
  <c r="M43" i="237" l="1"/>
  <c r="D40" i="246" l="1"/>
  <c r="L35" i="246"/>
  <c r="K35" i="246"/>
  <c r="L34" i="246"/>
  <c r="K34" i="246"/>
  <c r="L33" i="246"/>
  <c r="K33" i="246"/>
  <c r="L32" i="246"/>
  <c r="K32" i="246"/>
  <c r="L31" i="246"/>
  <c r="K31" i="246"/>
  <c r="L30" i="246"/>
  <c r="K30" i="246"/>
  <c r="L29" i="246"/>
  <c r="K29" i="246"/>
  <c r="L28" i="246"/>
  <c r="K28" i="246"/>
  <c r="L27" i="246"/>
  <c r="K27" i="246"/>
  <c r="L26" i="246"/>
  <c r="K26" i="246"/>
  <c r="L25" i="246"/>
  <c r="K25" i="246"/>
  <c r="L24" i="246"/>
  <c r="K24" i="246"/>
  <c r="L23" i="246"/>
  <c r="K23" i="246"/>
  <c r="L22" i="246"/>
  <c r="K22" i="246"/>
  <c r="L21" i="246"/>
  <c r="K21" i="246"/>
  <c r="L20" i="246"/>
  <c r="K20" i="246"/>
  <c r="L19" i="246"/>
  <c r="K19" i="246"/>
  <c r="L18" i="246"/>
  <c r="K18" i="246"/>
  <c r="L17" i="246"/>
  <c r="K17" i="246"/>
  <c r="L16" i="246"/>
  <c r="K16" i="246"/>
  <c r="L15" i="246"/>
  <c r="K15" i="246"/>
  <c r="L14" i="246"/>
  <c r="K14" i="246"/>
  <c r="L13" i="246"/>
  <c r="K13" i="246"/>
  <c r="L12" i="246"/>
  <c r="K12" i="246"/>
  <c r="L11" i="246"/>
  <c r="K11" i="246"/>
  <c r="L10" i="246"/>
  <c r="K10" i="246"/>
  <c r="L9" i="246"/>
  <c r="K9" i="246"/>
  <c r="L8" i="246"/>
  <c r="K8" i="246"/>
  <c r="L7" i="246"/>
  <c r="K7" i="246"/>
  <c r="L6" i="246"/>
  <c r="K6" i="246"/>
  <c r="L5" i="246"/>
  <c r="K5" i="246"/>
  <c r="M2" i="246"/>
  <c r="M40" i="246" s="1"/>
  <c r="L10" i="11"/>
  <c r="L12" i="239"/>
  <c r="L13" i="239"/>
  <c r="L14" i="239"/>
  <c r="L7" i="179"/>
  <c r="L8" i="179"/>
  <c r="L32" i="47"/>
  <c r="L33" i="47"/>
  <c r="L23" i="233"/>
  <c r="L24" i="233"/>
  <c r="L25" i="233"/>
  <c r="L26" i="233"/>
  <c r="L27" i="233"/>
  <c r="L28" i="233"/>
  <c r="L29" i="233"/>
  <c r="L30" i="233"/>
  <c r="L31" i="233"/>
  <c r="L32" i="233"/>
  <c r="L33" i="233"/>
  <c r="L34" i="233"/>
  <c r="L26" i="142"/>
  <c r="M10" i="246" l="1"/>
  <c r="M12" i="246"/>
  <c r="M14" i="246"/>
  <c r="M16" i="246"/>
  <c r="M18" i="246"/>
  <c r="M22" i="246"/>
  <c r="M28" i="246"/>
  <c r="M30" i="246"/>
  <c r="M32" i="246"/>
  <c r="M34" i="246"/>
  <c r="M19" i="246"/>
  <c r="M21" i="246"/>
  <c r="M23" i="246"/>
  <c r="M25" i="246"/>
  <c r="M6" i="246"/>
  <c r="M8" i="246"/>
  <c r="M26" i="246"/>
  <c r="M7" i="246"/>
  <c r="M9" i="246"/>
  <c r="M20" i="246"/>
  <c r="M27" i="246"/>
  <c r="M29" i="246"/>
  <c r="M31" i="246"/>
  <c r="M33" i="246"/>
  <c r="M11" i="246"/>
  <c r="M13" i="246"/>
  <c r="M15" i="246"/>
  <c r="M17" i="246"/>
  <c r="M24" i="246"/>
  <c r="M35" i="246"/>
  <c r="L36" i="246"/>
  <c r="C189" i="1" s="1"/>
  <c r="M5" i="246"/>
  <c r="M36" i="246" l="1"/>
  <c r="D189" i="1" s="1"/>
  <c r="D40" i="245" l="1"/>
  <c r="L35" i="245"/>
  <c r="K35" i="245"/>
  <c r="L34" i="245"/>
  <c r="K34" i="245"/>
  <c r="L33" i="245"/>
  <c r="K33" i="245"/>
  <c r="L32" i="245"/>
  <c r="K32" i="245"/>
  <c r="L31" i="245"/>
  <c r="K31" i="245"/>
  <c r="L30" i="245"/>
  <c r="K30" i="245"/>
  <c r="L29" i="245"/>
  <c r="K29" i="245"/>
  <c r="L28" i="245"/>
  <c r="K28" i="245"/>
  <c r="L27" i="245"/>
  <c r="K27" i="245"/>
  <c r="L26" i="245"/>
  <c r="K26" i="245"/>
  <c r="L25" i="245"/>
  <c r="K25" i="245"/>
  <c r="L24" i="245"/>
  <c r="K24" i="245"/>
  <c r="L23" i="245"/>
  <c r="K23" i="245"/>
  <c r="L22" i="245"/>
  <c r="K22" i="245"/>
  <c r="L21" i="245"/>
  <c r="K21" i="245"/>
  <c r="L20" i="245"/>
  <c r="K20" i="245"/>
  <c r="L19" i="245"/>
  <c r="K19" i="245"/>
  <c r="L18" i="245"/>
  <c r="K18" i="245"/>
  <c r="L17" i="245"/>
  <c r="K17" i="245"/>
  <c r="L16" i="245"/>
  <c r="K16" i="245"/>
  <c r="L15" i="245"/>
  <c r="K15" i="245"/>
  <c r="L14" i="245"/>
  <c r="K14" i="245"/>
  <c r="L13" i="245"/>
  <c r="K13" i="245"/>
  <c r="L12" i="245"/>
  <c r="K12" i="245"/>
  <c r="L11" i="245"/>
  <c r="K11" i="245"/>
  <c r="L10" i="245"/>
  <c r="K10" i="245"/>
  <c r="L9" i="245"/>
  <c r="K9" i="245"/>
  <c r="L8" i="245"/>
  <c r="K8" i="245"/>
  <c r="L7" i="245"/>
  <c r="K7" i="245"/>
  <c r="L6" i="245"/>
  <c r="K6" i="245"/>
  <c r="L5" i="245"/>
  <c r="K5" i="245"/>
  <c r="M2" i="245"/>
  <c r="M40" i="245" s="1"/>
  <c r="D40" i="244"/>
  <c r="L35" i="244"/>
  <c r="K35" i="244"/>
  <c r="L34" i="244"/>
  <c r="K34" i="244"/>
  <c r="L33" i="244"/>
  <c r="K33" i="244"/>
  <c r="L32" i="244"/>
  <c r="K32" i="244"/>
  <c r="L31" i="244"/>
  <c r="K31" i="244"/>
  <c r="L30" i="244"/>
  <c r="K30" i="244"/>
  <c r="L29" i="244"/>
  <c r="K29" i="244"/>
  <c r="L28" i="244"/>
  <c r="K28" i="244"/>
  <c r="L27" i="244"/>
  <c r="K27" i="244"/>
  <c r="L26" i="244"/>
  <c r="K26" i="244"/>
  <c r="L25" i="244"/>
  <c r="K25" i="244"/>
  <c r="L24" i="244"/>
  <c r="K24" i="244"/>
  <c r="L23" i="244"/>
  <c r="K23" i="244"/>
  <c r="L22" i="244"/>
  <c r="K22" i="244"/>
  <c r="L21" i="244"/>
  <c r="K21" i="244"/>
  <c r="L20" i="244"/>
  <c r="K20" i="244"/>
  <c r="L19" i="244"/>
  <c r="K19" i="244"/>
  <c r="L18" i="244"/>
  <c r="K18" i="244"/>
  <c r="L17" i="244"/>
  <c r="K17" i="244"/>
  <c r="L16" i="244"/>
  <c r="K16" i="244"/>
  <c r="L15" i="244"/>
  <c r="K15" i="244"/>
  <c r="L14" i="244"/>
  <c r="K14" i="244"/>
  <c r="L13" i="244"/>
  <c r="K13" i="244"/>
  <c r="L12" i="244"/>
  <c r="K12" i="244"/>
  <c r="L11" i="244"/>
  <c r="K11" i="244"/>
  <c r="L10" i="244"/>
  <c r="K10" i="244"/>
  <c r="L9" i="244"/>
  <c r="K9" i="244"/>
  <c r="L8" i="244"/>
  <c r="K8" i="244"/>
  <c r="L7" i="244"/>
  <c r="K7" i="244"/>
  <c r="L6" i="244"/>
  <c r="K6" i="244"/>
  <c r="L5" i="244"/>
  <c r="K5" i="244"/>
  <c r="M2" i="244"/>
  <c r="M40" i="244" s="1"/>
  <c r="D40" i="243"/>
  <c r="L35" i="243"/>
  <c r="K35" i="243"/>
  <c r="L34" i="243"/>
  <c r="K34" i="243"/>
  <c r="L33" i="243"/>
  <c r="K33" i="243"/>
  <c r="L32" i="243"/>
  <c r="K32" i="243"/>
  <c r="L31" i="243"/>
  <c r="K31" i="243"/>
  <c r="L30" i="243"/>
  <c r="K30" i="243"/>
  <c r="L29" i="243"/>
  <c r="K29" i="243"/>
  <c r="L28" i="243"/>
  <c r="K28" i="243"/>
  <c r="L27" i="243"/>
  <c r="K27" i="243"/>
  <c r="L26" i="243"/>
  <c r="K26" i="243"/>
  <c r="L25" i="243"/>
  <c r="K25" i="243"/>
  <c r="L24" i="243"/>
  <c r="K24" i="243"/>
  <c r="L23" i="243"/>
  <c r="K23" i="243"/>
  <c r="L22" i="243"/>
  <c r="K22" i="243"/>
  <c r="L21" i="243"/>
  <c r="K21" i="243"/>
  <c r="L20" i="243"/>
  <c r="K20" i="243"/>
  <c r="L19" i="243"/>
  <c r="K19" i="243"/>
  <c r="L18" i="243"/>
  <c r="K18" i="243"/>
  <c r="L17" i="243"/>
  <c r="K17" i="243"/>
  <c r="L16" i="243"/>
  <c r="K16" i="243"/>
  <c r="L15" i="243"/>
  <c r="K15" i="243"/>
  <c r="L14" i="243"/>
  <c r="K14" i="243"/>
  <c r="L13" i="243"/>
  <c r="K13" i="243"/>
  <c r="L12" i="243"/>
  <c r="K12" i="243"/>
  <c r="L11" i="243"/>
  <c r="K11" i="243"/>
  <c r="L10" i="243"/>
  <c r="K10" i="243"/>
  <c r="L9" i="243"/>
  <c r="K9" i="243"/>
  <c r="L8" i="243"/>
  <c r="K8" i="243"/>
  <c r="L7" i="243"/>
  <c r="K7" i="243"/>
  <c r="L6" i="243"/>
  <c r="K6" i="243"/>
  <c r="L5" i="243"/>
  <c r="K5" i="243"/>
  <c r="M2" i="243"/>
  <c r="M40" i="243" s="1"/>
  <c r="M10" i="244" l="1"/>
  <c r="M20" i="244"/>
  <c r="M22" i="244"/>
  <c r="M6" i="245"/>
  <c r="M20" i="245"/>
  <c r="M22" i="245"/>
  <c r="M34" i="245"/>
  <c r="M26" i="245"/>
  <c r="M24" i="245"/>
  <c r="M27" i="244"/>
  <c r="M29" i="244"/>
  <c r="M31" i="244"/>
  <c r="M33" i="244"/>
  <c r="M11" i="245"/>
  <c r="M13" i="245"/>
  <c r="M15" i="245"/>
  <c r="M17" i="245"/>
  <c r="M19" i="245"/>
  <c r="M21" i="245"/>
  <c r="M34" i="243"/>
  <c r="M6" i="244"/>
  <c r="M10" i="245"/>
  <c r="M27" i="245"/>
  <c r="M29" i="245"/>
  <c r="M31" i="245"/>
  <c r="M33" i="245"/>
  <c r="M14" i="243"/>
  <c r="M18" i="243"/>
  <c r="M30" i="244"/>
  <c r="M8" i="245"/>
  <c r="M14" i="245"/>
  <c r="M18" i="245"/>
  <c r="M30" i="245"/>
  <c r="M5" i="245"/>
  <c r="M12" i="245"/>
  <c r="M28" i="245"/>
  <c r="M35" i="245"/>
  <c r="M7" i="245"/>
  <c r="M9" i="245"/>
  <c r="M16" i="245"/>
  <c r="M23" i="245"/>
  <c r="M25" i="245"/>
  <c r="M32" i="245"/>
  <c r="L46" i="245"/>
  <c r="C256" i="1" s="1"/>
  <c r="M26" i="244"/>
  <c r="M21" i="244"/>
  <c r="M20" i="243"/>
  <c r="M22" i="243"/>
  <c r="M26" i="243"/>
  <c r="M24" i="244"/>
  <c r="M11" i="244"/>
  <c r="M13" i="244"/>
  <c r="M15" i="244"/>
  <c r="M17" i="244"/>
  <c r="M19" i="244"/>
  <c r="M7" i="243"/>
  <c r="M9" i="243"/>
  <c r="M11" i="243"/>
  <c r="M13" i="243"/>
  <c r="M8" i="244"/>
  <c r="M14" i="244"/>
  <c r="M18" i="244"/>
  <c r="M34" i="244"/>
  <c r="M12" i="244"/>
  <c r="M28" i="244"/>
  <c r="M35" i="244"/>
  <c r="M5" i="244"/>
  <c r="M7" i="244"/>
  <c r="M9" i="244"/>
  <c r="M16" i="244"/>
  <c r="M23" i="244"/>
  <c r="M25" i="244"/>
  <c r="M32" i="244"/>
  <c r="L36" i="244"/>
  <c r="C186" i="1" s="1"/>
  <c r="M23" i="243"/>
  <c r="M6" i="243"/>
  <c r="M10" i="243"/>
  <c r="M16" i="243"/>
  <c r="M30" i="243"/>
  <c r="M25" i="243"/>
  <c r="M27" i="243"/>
  <c r="M29" i="243"/>
  <c r="M15" i="243"/>
  <c r="M24" i="243"/>
  <c r="M31" i="243"/>
  <c r="M33" i="243"/>
  <c r="M5" i="243"/>
  <c r="M12" i="243"/>
  <c r="M19" i="243"/>
  <c r="M21" i="243"/>
  <c r="M28" i="243"/>
  <c r="M35" i="243"/>
  <c r="M8" i="243"/>
  <c r="M17" i="243"/>
  <c r="M32" i="243"/>
  <c r="L50" i="243"/>
  <c r="C73" i="1" s="1"/>
  <c r="M46" i="245" l="1"/>
  <c r="D256" i="1" s="1"/>
  <c r="M36" i="244"/>
  <c r="D186" i="1" s="1"/>
  <c r="M50" i="243"/>
  <c r="D73" i="1" s="1"/>
  <c r="D40" i="241" l="1"/>
  <c r="L35" i="241"/>
  <c r="K35" i="241"/>
  <c r="L34" i="241"/>
  <c r="K34" i="241"/>
  <c r="L33" i="241"/>
  <c r="K33" i="241"/>
  <c r="L32" i="241"/>
  <c r="K32" i="241"/>
  <c r="L31" i="241"/>
  <c r="K31" i="241"/>
  <c r="L30" i="241"/>
  <c r="K30" i="241"/>
  <c r="L29" i="241"/>
  <c r="K29" i="241"/>
  <c r="L28" i="241"/>
  <c r="K28" i="241"/>
  <c r="L27" i="241"/>
  <c r="K27" i="241"/>
  <c r="L26" i="241"/>
  <c r="K26" i="241"/>
  <c r="L25" i="241"/>
  <c r="K25" i="241"/>
  <c r="L24" i="241"/>
  <c r="K24" i="241"/>
  <c r="L23" i="241"/>
  <c r="K23" i="241"/>
  <c r="L22" i="241"/>
  <c r="K22" i="241"/>
  <c r="L21" i="241"/>
  <c r="K21" i="241"/>
  <c r="L20" i="241"/>
  <c r="K20" i="241"/>
  <c r="L19" i="241"/>
  <c r="K19" i="241"/>
  <c r="L18" i="241"/>
  <c r="K18" i="241"/>
  <c r="L17" i="241"/>
  <c r="K17" i="241"/>
  <c r="L16" i="241"/>
  <c r="K16" i="241"/>
  <c r="L15" i="241"/>
  <c r="K15" i="241"/>
  <c r="L14" i="241"/>
  <c r="K14" i="241"/>
  <c r="L13" i="241"/>
  <c r="K13" i="241"/>
  <c r="L12" i="241"/>
  <c r="K12" i="241"/>
  <c r="L11" i="241"/>
  <c r="K11" i="241"/>
  <c r="L10" i="241"/>
  <c r="K10" i="241"/>
  <c r="L9" i="241"/>
  <c r="K9" i="241"/>
  <c r="L8" i="241"/>
  <c r="K8" i="241"/>
  <c r="L7" i="241"/>
  <c r="K7" i="241"/>
  <c r="L6" i="241"/>
  <c r="K6" i="241"/>
  <c r="L5" i="241"/>
  <c r="K5" i="241"/>
  <c r="M2" i="241"/>
  <c r="M40" i="241" s="1"/>
  <c r="D40" i="240"/>
  <c r="L35" i="240"/>
  <c r="K35" i="240"/>
  <c r="K34" i="240"/>
  <c r="M34" i="240" s="1"/>
  <c r="K33" i="240"/>
  <c r="M33" i="240" s="1"/>
  <c r="K32" i="240"/>
  <c r="M32" i="240" s="1"/>
  <c r="K31" i="240"/>
  <c r="M31" i="240" s="1"/>
  <c r="K30" i="240"/>
  <c r="M30" i="240" s="1"/>
  <c r="K29" i="240"/>
  <c r="M29" i="240" s="1"/>
  <c r="K28" i="240"/>
  <c r="M28" i="240" s="1"/>
  <c r="K27" i="240"/>
  <c r="M27" i="240" s="1"/>
  <c r="K26" i="240"/>
  <c r="M26" i="240" s="1"/>
  <c r="K25" i="240"/>
  <c r="M25" i="240" s="1"/>
  <c r="K24" i="240"/>
  <c r="M24" i="240" s="1"/>
  <c r="K23" i="240"/>
  <c r="M23" i="240" s="1"/>
  <c r="K22" i="240"/>
  <c r="M22" i="240" s="1"/>
  <c r="K21" i="240"/>
  <c r="M21" i="240" s="1"/>
  <c r="K20" i="240"/>
  <c r="M20" i="240" s="1"/>
  <c r="K19" i="240"/>
  <c r="M19" i="240" s="1"/>
  <c r="K18" i="240"/>
  <c r="M18" i="240" s="1"/>
  <c r="K17" i="240"/>
  <c r="M17" i="240" s="1"/>
  <c r="K16" i="240"/>
  <c r="M16" i="240" s="1"/>
  <c r="K15" i="240"/>
  <c r="M15" i="240" s="1"/>
  <c r="K14" i="240"/>
  <c r="M14" i="240" s="1"/>
  <c r="K13" i="240"/>
  <c r="M13" i="240" s="1"/>
  <c r="K12" i="240"/>
  <c r="M12" i="240" s="1"/>
  <c r="K11" i="240"/>
  <c r="M11" i="240" s="1"/>
  <c r="K10" i="240"/>
  <c r="M10" i="240" s="1"/>
  <c r="K9" i="240"/>
  <c r="M9" i="240" s="1"/>
  <c r="K8" i="240"/>
  <c r="M8" i="240" s="1"/>
  <c r="K7" i="240"/>
  <c r="M7" i="240" s="1"/>
  <c r="L6" i="240"/>
  <c r="K6" i="240"/>
  <c r="L5" i="240"/>
  <c r="K5" i="240"/>
  <c r="M2" i="240"/>
  <c r="M40" i="240" s="1"/>
  <c r="D40" i="239"/>
  <c r="L35" i="239"/>
  <c r="K35" i="239"/>
  <c r="L34" i="239"/>
  <c r="K34" i="239"/>
  <c r="L33" i="239"/>
  <c r="K33" i="239"/>
  <c r="L32" i="239"/>
  <c r="K32" i="239"/>
  <c r="L31" i="239"/>
  <c r="K31" i="239"/>
  <c r="L30" i="239"/>
  <c r="K30" i="239"/>
  <c r="L29" i="239"/>
  <c r="K29" i="239"/>
  <c r="L28" i="239"/>
  <c r="K28" i="239"/>
  <c r="L27" i="239"/>
  <c r="K27" i="239"/>
  <c r="L26" i="239"/>
  <c r="K26" i="239"/>
  <c r="L25" i="239"/>
  <c r="K25" i="239"/>
  <c r="L24" i="239"/>
  <c r="K24" i="239"/>
  <c r="L23" i="239"/>
  <c r="K23" i="239"/>
  <c r="L22" i="239"/>
  <c r="K22" i="239"/>
  <c r="L21" i="239"/>
  <c r="K21" i="239"/>
  <c r="L20" i="239"/>
  <c r="K20" i="239"/>
  <c r="L19" i="239"/>
  <c r="K19" i="239"/>
  <c r="L18" i="239"/>
  <c r="K18" i="239"/>
  <c r="L17" i="239"/>
  <c r="K17" i="239"/>
  <c r="L16" i="239"/>
  <c r="K16" i="239"/>
  <c r="L15" i="239"/>
  <c r="K15" i="239"/>
  <c r="K14" i="239"/>
  <c r="M14" i="239" s="1"/>
  <c r="K13" i="239"/>
  <c r="M13" i="239" s="1"/>
  <c r="K12" i="239"/>
  <c r="M12" i="239" s="1"/>
  <c r="L11" i="239"/>
  <c r="K11" i="239"/>
  <c r="L10" i="239"/>
  <c r="K10" i="239"/>
  <c r="L9" i="239"/>
  <c r="K9" i="239"/>
  <c r="L8" i="239"/>
  <c r="K8" i="239"/>
  <c r="L7" i="239"/>
  <c r="K7" i="239"/>
  <c r="L6" i="239"/>
  <c r="K6" i="239"/>
  <c r="L5" i="239"/>
  <c r="K5" i="239"/>
  <c r="M2" i="239"/>
  <c r="M40" i="239" s="1"/>
  <c r="L47" i="240" l="1"/>
  <c r="C241" i="1" s="1"/>
  <c r="M15" i="239"/>
  <c r="M26" i="241"/>
  <c r="M5" i="241"/>
  <c r="M34" i="239"/>
  <c r="M6" i="241"/>
  <c r="M10" i="241"/>
  <c r="M12" i="241"/>
  <c r="M20" i="241"/>
  <c r="M22" i="241"/>
  <c r="M28" i="241"/>
  <c r="M30" i="239"/>
  <c r="M11" i="241"/>
  <c r="M13" i="241"/>
  <c r="M19" i="241"/>
  <c r="M21" i="241"/>
  <c r="M6" i="239"/>
  <c r="M8" i="239"/>
  <c r="M14" i="241"/>
  <c r="M18" i="241"/>
  <c r="M27" i="241"/>
  <c r="M29" i="241"/>
  <c r="M35" i="241"/>
  <c r="M26" i="239"/>
  <c r="M30" i="241"/>
  <c r="M34" i="241"/>
  <c r="M8" i="241"/>
  <c r="M15" i="241"/>
  <c r="M17" i="241"/>
  <c r="M24" i="241"/>
  <c r="M31" i="241"/>
  <c r="M33" i="241"/>
  <c r="M7" i="241"/>
  <c r="M9" i="241"/>
  <c r="M16" i="241"/>
  <c r="M23" i="241"/>
  <c r="M25" i="241"/>
  <c r="M32" i="241"/>
  <c r="L50" i="241"/>
  <c r="C175" i="1" s="1"/>
  <c r="M27" i="239"/>
  <c r="M29" i="239"/>
  <c r="M5" i="240"/>
  <c r="M6" i="240"/>
  <c r="M35" i="240"/>
  <c r="M10" i="239"/>
  <c r="M16" i="239"/>
  <c r="M18" i="239"/>
  <c r="M20" i="239"/>
  <c r="M22" i="239"/>
  <c r="M24" i="239"/>
  <c r="M31" i="239"/>
  <c r="M33" i="239"/>
  <c r="M5" i="239"/>
  <c r="M7" i="239"/>
  <c r="M28" i="239"/>
  <c r="M35" i="239"/>
  <c r="M9" i="239"/>
  <c r="M11" i="239"/>
  <c r="M17" i="239"/>
  <c r="M19" i="239"/>
  <c r="M21" i="239"/>
  <c r="M23" i="239"/>
  <c r="M25" i="239"/>
  <c r="M32" i="239"/>
  <c r="L36" i="239"/>
  <c r="C26" i="1" s="1"/>
  <c r="M50" i="241" l="1"/>
  <c r="D175" i="1" s="1"/>
  <c r="M36" i="239"/>
  <c r="D26" i="1" s="1"/>
  <c r="M47" i="240"/>
  <c r="D241" i="1" s="1"/>
  <c r="L27" i="179" l="1"/>
  <c r="L28" i="179"/>
  <c r="L5" i="179"/>
  <c r="K5" i="237"/>
  <c r="L7" i="78"/>
  <c r="L8" i="230"/>
  <c r="L9" i="230"/>
  <c r="L10" i="230"/>
  <c r="L11" i="230"/>
  <c r="L12" i="230"/>
  <c r="L13" i="230"/>
  <c r="L14" i="230"/>
  <c r="L15" i="230"/>
  <c r="L16" i="230"/>
  <c r="L17" i="230"/>
  <c r="L18" i="230"/>
  <c r="L19" i="230"/>
  <c r="L31" i="230"/>
  <c r="L32" i="230"/>
  <c r="L27" i="142"/>
  <c r="L43" i="232" l="1"/>
  <c r="K43" i="232"/>
  <c r="M43" i="232" l="1"/>
  <c r="L43" i="132"/>
  <c r="K43" i="132"/>
  <c r="D40" i="238"/>
  <c r="K35" i="238"/>
  <c r="M35" i="238" s="1"/>
  <c r="K34" i="238"/>
  <c r="M34" i="238" s="1"/>
  <c r="K33" i="238"/>
  <c r="M33" i="238" s="1"/>
  <c r="K32" i="238"/>
  <c r="M32" i="238" s="1"/>
  <c r="K31" i="238"/>
  <c r="M31" i="238" s="1"/>
  <c r="K30" i="238"/>
  <c r="M30" i="238" s="1"/>
  <c r="K29" i="238"/>
  <c r="M29" i="238" s="1"/>
  <c r="K28" i="238"/>
  <c r="M28" i="238" s="1"/>
  <c r="K27" i="238"/>
  <c r="M27" i="238" s="1"/>
  <c r="K26" i="238"/>
  <c r="M26" i="238" s="1"/>
  <c r="K25" i="238"/>
  <c r="M25" i="238" s="1"/>
  <c r="K24" i="238"/>
  <c r="M24" i="238" s="1"/>
  <c r="K23" i="238"/>
  <c r="M23" i="238" s="1"/>
  <c r="K22" i="238"/>
  <c r="M22" i="238" s="1"/>
  <c r="K21" i="238"/>
  <c r="M21" i="238" s="1"/>
  <c r="K20" i="238"/>
  <c r="M20" i="238" s="1"/>
  <c r="K19" i="238"/>
  <c r="M19" i="238" s="1"/>
  <c r="K18" i="238"/>
  <c r="M18" i="238" s="1"/>
  <c r="K17" i="238"/>
  <c r="M17" i="238" s="1"/>
  <c r="K16" i="238"/>
  <c r="M16" i="238" s="1"/>
  <c r="K15" i="238"/>
  <c r="M15" i="238" s="1"/>
  <c r="K14" i="238"/>
  <c r="M14" i="238" s="1"/>
  <c r="K13" i="238"/>
  <c r="M13" i="238" s="1"/>
  <c r="K12" i="238"/>
  <c r="M12" i="238" s="1"/>
  <c r="K11" i="238"/>
  <c r="M11" i="238" s="1"/>
  <c r="L10" i="238"/>
  <c r="K10" i="238"/>
  <c r="L9" i="238"/>
  <c r="K9" i="238"/>
  <c r="L8" i="238"/>
  <c r="K8" i="238"/>
  <c r="L7" i="238"/>
  <c r="K7" i="238"/>
  <c r="L6" i="238"/>
  <c r="K6" i="238"/>
  <c r="L5" i="238"/>
  <c r="K5" i="238"/>
  <c r="M2" i="238"/>
  <c r="M40" i="238" s="1"/>
  <c r="D40" i="237"/>
  <c r="L35" i="237"/>
  <c r="K35" i="237"/>
  <c r="L34" i="237"/>
  <c r="K34" i="237"/>
  <c r="L33" i="237"/>
  <c r="K33" i="237"/>
  <c r="L32" i="237"/>
  <c r="K32" i="237"/>
  <c r="L31" i="237"/>
  <c r="K31" i="237"/>
  <c r="L30" i="237"/>
  <c r="K30" i="237"/>
  <c r="L29" i="237"/>
  <c r="K29" i="237"/>
  <c r="L28" i="237"/>
  <c r="K28" i="237"/>
  <c r="L27" i="237"/>
  <c r="K27" i="237"/>
  <c r="L26" i="237"/>
  <c r="K26" i="237"/>
  <c r="L25" i="237"/>
  <c r="K25" i="237"/>
  <c r="L24" i="237"/>
  <c r="K24" i="237"/>
  <c r="L23" i="237"/>
  <c r="K23" i="237"/>
  <c r="L22" i="237"/>
  <c r="K22" i="237"/>
  <c r="L21" i="237"/>
  <c r="K21" i="237"/>
  <c r="L20" i="237"/>
  <c r="K20" i="237"/>
  <c r="L19" i="237"/>
  <c r="K19" i="237"/>
  <c r="L18" i="237"/>
  <c r="K18" i="237"/>
  <c r="L17" i="237"/>
  <c r="K17" i="237"/>
  <c r="L16" i="237"/>
  <c r="K16" i="237"/>
  <c r="L15" i="237"/>
  <c r="K15" i="237"/>
  <c r="L14" i="237"/>
  <c r="K14" i="237"/>
  <c r="L13" i="237"/>
  <c r="K13" i="237"/>
  <c r="L12" i="237"/>
  <c r="K12" i="237"/>
  <c r="L11" i="237"/>
  <c r="K11" i="237"/>
  <c r="L10" i="237"/>
  <c r="K10" i="237"/>
  <c r="L9" i="237"/>
  <c r="K9" i="237"/>
  <c r="L8" i="237"/>
  <c r="K8" i="237"/>
  <c r="L7" i="237"/>
  <c r="K7" i="237"/>
  <c r="L6" i="237"/>
  <c r="K6" i="237"/>
  <c r="L5" i="237"/>
  <c r="M5" i="237" s="1"/>
  <c r="M2" i="237"/>
  <c r="M40" i="237" s="1"/>
  <c r="D40" i="236"/>
  <c r="L35" i="236"/>
  <c r="K35" i="236"/>
  <c r="L34" i="236"/>
  <c r="K34" i="236"/>
  <c r="L33" i="236"/>
  <c r="K33" i="236"/>
  <c r="L32" i="236"/>
  <c r="K32" i="236"/>
  <c r="L31" i="236"/>
  <c r="K31" i="236"/>
  <c r="L30" i="236"/>
  <c r="K30" i="236"/>
  <c r="L29" i="236"/>
  <c r="K29" i="236"/>
  <c r="L28" i="236"/>
  <c r="K28" i="236"/>
  <c r="L27" i="236"/>
  <c r="K27" i="236"/>
  <c r="L26" i="236"/>
  <c r="K26" i="236"/>
  <c r="L25" i="236"/>
  <c r="K25" i="236"/>
  <c r="L24" i="236"/>
  <c r="K24" i="236"/>
  <c r="L23" i="236"/>
  <c r="K23" i="236"/>
  <c r="L22" i="236"/>
  <c r="K22" i="236"/>
  <c r="L21" i="236"/>
  <c r="K21" i="236"/>
  <c r="L20" i="236"/>
  <c r="K20" i="236"/>
  <c r="L19" i="236"/>
  <c r="K19" i="236"/>
  <c r="L18" i="236"/>
  <c r="K18" i="236"/>
  <c r="L17" i="236"/>
  <c r="K17" i="236"/>
  <c r="L16" i="236"/>
  <c r="K16" i="236"/>
  <c r="L15" i="236"/>
  <c r="K15" i="236"/>
  <c r="L14" i="236"/>
  <c r="K14" i="236"/>
  <c r="L13" i="236"/>
  <c r="K13" i="236"/>
  <c r="L12" i="236"/>
  <c r="K12" i="236"/>
  <c r="L11" i="236"/>
  <c r="K11" i="236"/>
  <c r="L10" i="236"/>
  <c r="K10" i="236"/>
  <c r="L9" i="236"/>
  <c r="K9" i="236"/>
  <c r="L8" i="236"/>
  <c r="K8" i="236"/>
  <c r="L7" i="236"/>
  <c r="K7" i="236"/>
  <c r="L6" i="236"/>
  <c r="K6" i="236"/>
  <c r="L5" i="236"/>
  <c r="K5" i="236"/>
  <c r="M2" i="236"/>
  <c r="M40" i="236" s="1"/>
  <c r="D40" i="235"/>
  <c r="L35" i="235"/>
  <c r="K35" i="235"/>
  <c r="L34" i="235"/>
  <c r="K34" i="235"/>
  <c r="L33" i="235"/>
  <c r="K33" i="235"/>
  <c r="L32" i="235"/>
  <c r="K32" i="235"/>
  <c r="L31" i="235"/>
  <c r="K31" i="235"/>
  <c r="L30" i="235"/>
  <c r="K30" i="235"/>
  <c r="L29" i="235"/>
  <c r="K29" i="235"/>
  <c r="L28" i="235"/>
  <c r="K28" i="235"/>
  <c r="L27" i="235"/>
  <c r="K27" i="235"/>
  <c r="L26" i="235"/>
  <c r="K26" i="235"/>
  <c r="L25" i="235"/>
  <c r="K25" i="235"/>
  <c r="L24" i="235"/>
  <c r="K24" i="235"/>
  <c r="L23" i="235"/>
  <c r="K23" i="235"/>
  <c r="L22" i="235"/>
  <c r="K22" i="235"/>
  <c r="L21" i="235"/>
  <c r="K21" i="235"/>
  <c r="L20" i="235"/>
  <c r="K20" i="235"/>
  <c r="L19" i="235"/>
  <c r="K19" i="235"/>
  <c r="L18" i="235"/>
  <c r="K18" i="235"/>
  <c r="L17" i="235"/>
  <c r="K17" i="235"/>
  <c r="L16" i="235"/>
  <c r="K16" i="235"/>
  <c r="L15" i="235"/>
  <c r="K15" i="235"/>
  <c r="L14" i="235"/>
  <c r="K14" i="235"/>
  <c r="L13" i="235"/>
  <c r="K13" i="235"/>
  <c r="L12" i="235"/>
  <c r="K12" i="235"/>
  <c r="L11" i="235"/>
  <c r="K11" i="235"/>
  <c r="L10" i="235"/>
  <c r="K10" i="235"/>
  <c r="L9" i="235"/>
  <c r="K9" i="235"/>
  <c r="L8" i="235"/>
  <c r="K8" i="235"/>
  <c r="L7" i="235"/>
  <c r="K7" i="235"/>
  <c r="L6" i="235"/>
  <c r="K6" i="235"/>
  <c r="L5" i="235"/>
  <c r="K5" i="235"/>
  <c r="M2" i="235"/>
  <c r="M40" i="235" s="1"/>
  <c r="D40" i="234"/>
  <c r="L35" i="234"/>
  <c r="K35" i="234"/>
  <c r="L34" i="234"/>
  <c r="K34" i="234"/>
  <c r="L33" i="234"/>
  <c r="K33" i="234"/>
  <c r="L32" i="234"/>
  <c r="K32" i="234"/>
  <c r="K31" i="234"/>
  <c r="M31" i="234" s="1"/>
  <c r="K30" i="234"/>
  <c r="M30" i="234" s="1"/>
  <c r="K29" i="234"/>
  <c r="M29" i="234" s="1"/>
  <c r="K28" i="234"/>
  <c r="M28" i="234" s="1"/>
  <c r="L27" i="234"/>
  <c r="K27" i="234"/>
  <c r="L26" i="234"/>
  <c r="K26" i="234"/>
  <c r="L25" i="234"/>
  <c r="K25" i="234"/>
  <c r="L24" i="234"/>
  <c r="K24" i="234"/>
  <c r="L23" i="234"/>
  <c r="K23" i="234"/>
  <c r="L22" i="234"/>
  <c r="K22" i="234"/>
  <c r="L21" i="234"/>
  <c r="K21" i="234"/>
  <c r="L20" i="234"/>
  <c r="K20" i="234"/>
  <c r="L19" i="234"/>
  <c r="K19" i="234"/>
  <c r="L18" i="234"/>
  <c r="K18" i="234"/>
  <c r="L17" i="234"/>
  <c r="K17" i="234"/>
  <c r="L16" i="234"/>
  <c r="K16" i="234"/>
  <c r="L15" i="234"/>
  <c r="K15" i="234"/>
  <c r="L14" i="234"/>
  <c r="K14" i="234"/>
  <c r="L13" i="234"/>
  <c r="K13" i="234"/>
  <c r="L12" i="234"/>
  <c r="K12" i="234"/>
  <c r="L11" i="234"/>
  <c r="K11" i="234"/>
  <c r="L10" i="234"/>
  <c r="K10" i="234"/>
  <c r="L9" i="234"/>
  <c r="K9" i="234"/>
  <c r="L8" i="234"/>
  <c r="K8" i="234"/>
  <c r="L7" i="234"/>
  <c r="K7" i="234"/>
  <c r="L6" i="234"/>
  <c r="K6" i="234"/>
  <c r="L5" i="234"/>
  <c r="K5" i="234"/>
  <c r="M2" i="234"/>
  <c r="M40" i="234" s="1"/>
  <c r="D40" i="233"/>
  <c r="L35" i="233"/>
  <c r="L44" i="233" s="1"/>
  <c r="C222" i="1" s="1"/>
  <c r="K35" i="233"/>
  <c r="K34" i="233"/>
  <c r="M34" i="233" s="1"/>
  <c r="K33" i="233"/>
  <c r="M33" i="233" s="1"/>
  <c r="K32" i="233"/>
  <c r="M32" i="233" s="1"/>
  <c r="K31" i="233"/>
  <c r="M31" i="233" s="1"/>
  <c r="K30" i="233"/>
  <c r="M30" i="233" s="1"/>
  <c r="K29" i="233"/>
  <c r="M29" i="233" s="1"/>
  <c r="K28" i="233"/>
  <c r="M28" i="233" s="1"/>
  <c r="K27" i="233"/>
  <c r="M27" i="233" s="1"/>
  <c r="K26" i="233"/>
  <c r="M26" i="233" s="1"/>
  <c r="K25" i="233"/>
  <c r="M25" i="233" s="1"/>
  <c r="K24" i="233"/>
  <c r="M24" i="233" s="1"/>
  <c r="K23" i="233"/>
  <c r="M23" i="233" s="1"/>
  <c r="K22" i="233"/>
  <c r="M22" i="233" s="1"/>
  <c r="K21" i="233"/>
  <c r="M21" i="233" s="1"/>
  <c r="K20" i="233"/>
  <c r="M20" i="233" s="1"/>
  <c r="K19" i="233"/>
  <c r="M19" i="233" s="1"/>
  <c r="K18" i="233"/>
  <c r="M18" i="233" s="1"/>
  <c r="K17" i="233"/>
  <c r="M17" i="233" s="1"/>
  <c r="K16" i="233"/>
  <c r="M16" i="233" s="1"/>
  <c r="K15" i="233"/>
  <c r="M15" i="233" s="1"/>
  <c r="K14" i="233"/>
  <c r="M14" i="233" s="1"/>
  <c r="K13" i="233"/>
  <c r="M13" i="233" s="1"/>
  <c r="K12" i="233"/>
  <c r="M12" i="233" s="1"/>
  <c r="K11" i="233"/>
  <c r="M11" i="233" s="1"/>
  <c r="K10" i="233"/>
  <c r="M10" i="233" s="1"/>
  <c r="K9" i="233"/>
  <c r="M9" i="233" s="1"/>
  <c r="K8" i="233"/>
  <c r="M8" i="233" s="1"/>
  <c r="K7" i="233"/>
  <c r="M7" i="233" s="1"/>
  <c r="K6" i="233"/>
  <c r="M6" i="233" s="1"/>
  <c r="K5" i="233"/>
  <c r="M5" i="233" s="1"/>
  <c r="M2" i="233"/>
  <c r="M40" i="233" s="1"/>
  <c r="D40" i="232"/>
  <c r="L35" i="232"/>
  <c r="K35" i="232"/>
  <c r="L34" i="232"/>
  <c r="K34" i="232"/>
  <c r="L33" i="232"/>
  <c r="K33" i="232"/>
  <c r="L32" i="232"/>
  <c r="K32" i="232"/>
  <c r="L31" i="232"/>
  <c r="K31" i="232"/>
  <c r="L30" i="232"/>
  <c r="K30" i="232"/>
  <c r="L29" i="232"/>
  <c r="K29" i="232"/>
  <c r="L28" i="232"/>
  <c r="K28" i="232"/>
  <c r="L27" i="232"/>
  <c r="K27" i="232"/>
  <c r="L26" i="232"/>
  <c r="K26" i="232"/>
  <c r="L25" i="232"/>
  <c r="K25" i="232"/>
  <c r="L24" i="232"/>
  <c r="K24" i="232"/>
  <c r="L23" i="232"/>
  <c r="K23" i="232"/>
  <c r="L22" i="232"/>
  <c r="K22" i="232"/>
  <c r="L21" i="232"/>
  <c r="K21" i="232"/>
  <c r="L20" i="232"/>
  <c r="K20" i="232"/>
  <c r="L19" i="232"/>
  <c r="K19" i="232"/>
  <c r="L18" i="232"/>
  <c r="K18" i="232"/>
  <c r="L17" i="232"/>
  <c r="K17" i="232"/>
  <c r="L16" i="232"/>
  <c r="K16" i="232"/>
  <c r="L15" i="232"/>
  <c r="K15" i="232"/>
  <c r="L14" i="232"/>
  <c r="K14" i="232"/>
  <c r="L13" i="232"/>
  <c r="K13" i="232"/>
  <c r="L12" i="232"/>
  <c r="K12" i="232"/>
  <c r="L11" i="232"/>
  <c r="K11" i="232"/>
  <c r="L10" i="232"/>
  <c r="K10" i="232"/>
  <c r="L9" i="232"/>
  <c r="K9" i="232"/>
  <c r="L8" i="232"/>
  <c r="K8" i="232"/>
  <c r="L7" i="232"/>
  <c r="K7" i="232"/>
  <c r="L6" i="232"/>
  <c r="K6" i="232"/>
  <c r="L5" i="232"/>
  <c r="K5" i="232"/>
  <c r="M2" i="232"/>
  <c r="M40" i="232" s="1"/>
  <c r="D40" i="231"/>
  <c r="L35" i="231"/>
  <c r="K35" i="231"/>
  <c r="L34" i="231"/>
  <c r="K34" i="231"/>
  <c r="L33" i="231"/>
  <c r="K33" i="231"/>
  <c r="L32" i="231"/>
  <c r="K32" i="231"/>
  <c r="L31" i="231"/>
  <c r="K31" i="231"/>
  <c r="L30" i="231"/>
  <c r="K30" i="231"/>
  <c r="L29" i="231"/>
  <c r="K29" i="231"/>
  <c r="K28" i="231"/>
  <c r="M28" i="231" s="1"/>
  <c r="K27" i="231"/>
  <c r="M27" i="231" s="1"/>
  <c r="K26" i="231"/>
  <c r="M26" i="231" s="1"/>
  <c r="K25" i="231"/>
  <c r="M25" i="231" s="1"/>
  <c r="K24" i="231"/>
  <c r="M24" i="231" s="1"/>
  <c r="K23" i="231"/>
  <c r="M23" i="231" s="1"/>
  <c r="K22" i="231"/>
  <c r="M22" i="231" s="1"/>
  <c r="K21" i="231"/>
  <c r="M21" i="231" s="1"/>
  <c r="K20" i="231"/>
  <c r="M20" i="231" s="1"/>
  <c r="K19" i="231"/>
  <c r="M19" i="231" s="1"/>
  <c r="K18" i="231"/>
  <c r="M18" i="231" s="1"/>
  <c r="K17" i="231"/>
  <c r="M17" i="231" s="1"/>
  <c r="K16" i="231"/>
  <c r="M16" i="231" s="1"/>
  <c r="K15" i="231"/>
  <c r="M15" i="231" s="1"/>
  <c r="K14" i="231"/>
  <c r="M14" i="231" s="1"/>
  <c r="K13" i="231"/>
  <c r="M13" i="231" s="1"/>
  <c r="L12" i="231"/>
  <c r="K12" i="231"/>
  <c r="L11" i="231"/>
  <c r="K11" i="231"/>
  <c r="L10" i="231"/>
  <c r="K10" i="231"/>
  <c r="L9" i="231"/>
  <c r="K9" i="231"/>
  <c r="L8" i="231"/>
  <c r="K8" i="231"/>
  <c r="L7" i="231"/>
  <c r="K7" i="231"/>
  <c r="L6" i="231"/>
  <c r="K6" i="231"/>
  <c r="L5" i="231"/>
  <c r="K5" i="231"/>
  <c r="M2" i="231"/>
  <c r="M40" i="231" s="1"/>
  <c r="K13" i="230"/>
  <c r="M13" i="230" s="1"/>
  <c r="D40" i="230"/>
  <c r="L35" i="230"/>
  <c r="K35" i="230"/>
  <c r="L34" i="230"/>
  <c r="K34" i="230"/>
  <c r="L33" i="230"/>
  <c r="K33" i="230"/>
  <c r="K32" i="230"/>
  <c r="K31" i="230"/>
  <c r="K30" i="230"/>
  <c r="M30" i="230" s="1"/>
  <c r="K29" i="230"/>
  <c r="M29" i="230" s="1"/>
  <c r="K28" i="230"/>
  <c r="M28" i="230" s="1"/>
  <c r="K27" i="230"/>
  <c r="M27" i="230" s="1"/>
  <c r="K26" i="230"/>
  <c r="M26" i="230" s="1"/>
  <c r="K25" i="230"/>
  <c r="M25" i="230" s="1"/>
  <c r="K24" i="230"/>
  <c r="M24" i="230" s="1"/>
  <c r="K23" i="230"/>
  <c r="M23" i="230" s="1"/>
  <c r="K22" i="230"/>
  <c r="M22" i="230" s="1"/>
  <c r="K21" i="230"/>
  <c r="M21" i="230" s="1"/>
  <c r="K20" i="230"/>
  <c r="M20" i="230" s="1"/>
  <c r="K19" i="230"/>
  <c r="M19" i="230" s="1"/>
  <c r="K18" i="230"/>
  <c r="M18" i="230" s="1"/>
  <c r="K17" i="230"/>
  <c r="M17" i="230" s="1"/>
  <c r="K16" i="230"/>
  <c r="M16" i="230" s="1"/>
  <c r="K15" i="230"/>
  <c r="M15" i="230" s="1"/>
  <c r="K14" i="230"/>
  <c r="M14" i="230" s="1"/>
  <c r="K12" i="230"/>
  <c r="M12" i="230" s="1"/>
  <c r="K11" i="230"/>
  <c r="M11" i="230" s="1"/>
  <c r="K10" i="230"/>
  <c r="M10" i="230" s="1"/>
  <c r="K9" i="230"/>
  <c r="M9" i="230" s="1"/>
  <c r="K8" i="230"/>
  <c r="M8" i="230" s="1"/>
  <c r="L7" i="230"/>
  <c r="K7" i="230"/>
  <c r="L6" i="230"/>
  <c r="K6" i="230"/>
  <c r="L5" i="230"/>
  <c r="K5" i="230"/>
  <c r="M2" i="230"/>
  <c r="M40" i="230" s="1"/>
  <c r="M27" i="234" l="1"/>
  <c r="M33" i="234"/>
  <c r="M32" i="234"/>
  <c r="M34" i="234"/>
  <c r="L44" i="231"/>
  <c r="C76" i="1" s="1"/>
  <c r="L51" i="234"/>
  <c r="C138" i="1" s="1"/>
  <c r="L36" i="238"/>
  <c r="C67" i="1" s="1"/>
  <c r="L36" i="236"/>
  <c r="C292" i="1" s="1"/>
  <c r="M43" i="132"/>
  <c r="M7" i="237"/>
  <c r="M9" i="237"/>
  <c r="M31" i="237"/>
  <c r="M33" i="237"/>
  <c r="M9" i="238"/>
  <c r="M6" i="236"/>
  <c r="M10" i="236"/>
  <c r="M14" i="236"/>
  <c r="M18" i="236"/>
  <c r="M22" i="236"/>
  <c r="M26" i="236"/>
  <c r="M30" i="236"/>
  <c r="M34" i="236"/>
  <c r="M10" i="237"/>
  <c r="M7" i="230"/>
  <c r="M7" i="238"/>
  <c r="M14" i="237"/>
  <c r="M34" i="237"/>
  <c r="L46" i="230"/>
  <c r="C327" i="1" s="1"/>
  <c r="M16" i="237"/>
  <c r="M24" i="237"/>
  <c r="M26" i="237"/>
  <c r="M30" i="237"/>
  <c r="M8" i="238"/>
  <c r="M6" i="237"/>
  <c r="M10" i="238"/>
  <c r="M6" i="238"/>
  <c r="M5" i="238"/>
  <c r="M27" i="235"/>
  <c r="M29" i="235"/>
  <c r="M13" i="236"/>
  <c r="M21" i="236"/>
  <c r="M29" i="236"/>
  <c r="M8" i="237"/>
  <c r="M15" i="237"/>
  <c r="M17" i="237"/>
  <c r="M23" i="237"/>
  <c r="M25" i="237"/>
  <c r="M32" i="237"/>
  <c r="M30" i="231"/>
  <c r="M16" i="232"/>
  <c r="M18" i="232"/>
  <c r="M6" i="235"/>
  <c r="M22" i="235"/>
  <c r="M18" i="237"/>
  <c r="M22" i="237"/>
  <c r="M11" i="237"/>
  <c r="M13" i="237"/>
  <c r="M20" i="237"/>
  <c r="M27" i="237"/>
  <c r="M29" i="237"/>
  <c r="M12" i="237"/>
  <c r="M19" i="237"/>
  <c r="M21" i="237"/>
  <c r="M28" i="237"/>
  <c r="M35" i="237"/>
  <c r="L36" i="237"/>
  <c r="C142" i="1" s="1"/>
  <c r="M18" i="235"/>
  <c r="M13" i="234"/>
  <c r="M25" i="234"/>
  <c r="M34" i="235"/>
  <c r="M12" i="236"/>
  <c r="M20" i="236"/>
  <c r="M20" i="235"/>
  <c r="M7" i="236"/>
  <c r="M11" i="236"/>
  <c r="M15" i="236"/>
  <c r="M19" i="236"/>
  <c r="M23" i="236"/>
  <c r="M27" i="236"/>
  <c r="M31" i="236"/>
  <c r="M35" i="236"/>
  <c r="M8" i="236"/>
  <c r="M17" i="236"/>
  <c r="M24" i="236"/>
  <c r="M33" i="236"/>
  <c r="M28" i="236"/>
  <c r="M9" i="236"/>
  <c r="M16" i="236"/>
  <c r="M25" i="236"/>
  <c r="M32" i="236"/>
  <c r="M5" i="236"/>
  <c r="M11" i="235"/>
  <c r="M13" i="235"/>
  <c r="M10" i="235"/>
  <c r="M14" i="235"/>
  <c r="M15" i="234"/>
  <c r="M17" i="234"/>
  <c r="M19" i="234"/>
  <c r="M21" i="234"/>
  <c r="M23" i="234"/>
  <c r="M26" i="235"/>
  <c r="M30" i="235"/>
  <c r="M31" i="235"/>
  <c r="M5" i="235"/>
  <c r="M12" i="235"/>
  <c r="M19" i="235"/>
  <c r="M21" i="235"/>
  <c r="M28" i="235"/>
  <c r="M35" i="235"/>
  <c r="M8" i="235"/>
  <c r="M15" i="235"/>
  <c r="M17" i="235"/>
  <c r="M24" i="235"/>
  <c r="M33" i="235"/>
  <c r="M7" i="235"/>
  <c r="M9" i="235"/>
  <c r="M16" i="235"/>
  <c r="M23" i="235"/>
  <c r="M25" i="235"/>
  <c r="M32" i="235"/>
  <c r="L45" i="235"/>
  <c r="C333" i="1" s="1"/>
  <c r="M5" i="232"/>
  <c r="M5" i="231"/>
  <c r="M7" i="231"/>
  <c r="M9" i="231"/>
  <c r="M11" i="231"/>
  <c r="M7" i="232"/>
  <c r="M9" i="232"/>
  <c r="M11" i="232"/>
  <c r="M13" i="232"/>
  <c r="M7" i="234"/>
  <c r="M9" i="234"/>
  <c r="M11" i="234"/>
  <c r="M6" i="234"/>
  <c r="M8" i="234"/>
  <c r="M14" i="234"/>
  <c r="M16" i="234"/>
  <c r="M22" i="234"/>
  <c r="M24" i="234"/>
  <c r="M5" i="234"/>
  <c r="M18" i="234"/>
  <c r="M20" i="234"/>
  <c r="M10" i="234"/>
  <c r="M12" i="234"/>
  <c r="M26" i="234"/>
  <c r="M35" i="234"/>
  <c r="M20" i="232"/>
  <c r="M30" i="232"/>
  <c r="M34" i="232"/>
  <c r="M10" i="231"/>
  <c r="M10" i="232"/>
  <c r="M14" i="232"/>
  <c r="M35" i="233"/>
  <c r="M32" i="232"/>
  <c r="M35" i="230"/>
  <c r="M32" i="231"/>
  <c r="M34" i="231"/>
  <c r="M23" i="232"/>
  <c r="M25" i="232"/>
  <c r="M27" i="232"/>
  <c r="M29" i="232"/>
  <c r="M22" i="232"/>
  <c r="M26" i="232"/>
  <c r="M6" i="232"/>
  <c r="M8" i="232"/>
  <c r="M15" i="232"/>
  <c r="M17" i="232"/>
  <c r="M24" i="232"/>
  <c r="M31" i="232"/>
  <c r="M33" i="232"/>
  <c r="M12" i="232"/>
  <c r="M19" i="232"/>
  <c r="M21" i="232"/>
  <c r="M28" i="232"/>
  <c r="M35" i="232"/>
  <c r="L36" i="232"/>
  <c r="C181" i="1" s="1"/>
  <c r="M31" i="230"/>
  <c r="M6" i="231"/>
  <c r="M8" i="231"/>
  <c r="M31" i="231"/>
  <c r="M33" i="231"/>
  <c r="M35" i="231"/>
  <c r="M32" i="230"/>
  <c r="M12" i="231"/>
  <c r="M29" i="231"/>
  <c r="M33" i="230"/>
  <c r="M5" i="230"/>
  <c r="M34" i="230"/>
  <c r="M6" i="230"/>
  <c r="D40" i="229"/>
  <c r="L35" i="229"/>
  <c r="K35" i="229"/>
  <c r="L34" i="229"/>
  <c r="K34" i="229"/>
  <c r="L33" i="229"/>
  <c r="K33" i="229"/>
  <c r="L32" i="229"/>
  <c r="K32" i="229"/>
  <c r="L31" i="229"/>
  <c r="K31" i="229"/>
  <c r="L29" i="229"/>
  <c r="K29" i="229"/>
  <c r="L28" i="229"/>
  <c r="K28" i="229"/>
  <c r="L27" i="229"/>
  <c r="K27" i="229"/>
  <c r="L22" i="229"/>
  <c r="K22" i="229"/>
  <c r="L21" i="229"/>
  <c r="K21" i="229"/>
  <c r="L20" i="229"/>
  <c r="K20" i="229"/>
  <c r="L19" i="229"/>
  <c r="K19" i="229"/>
  <c r="L18" i="229"/>
  <c r="K18" i="229"/>
  <c r="L17" i="229"/>
  <c r="K17" i="229"/>
  <c r="L16" i="229"/>
  <c r="K16" i="229"/>
  <c r="L15" i="229"/>
  <c r="K15" i="229"/>
  <c r="L14" i="229"/>
  <c r="K14" i="229"/>
  <c r="L13" i="229"/>
  <c r="K13" i="229"/>
  <c r="L12" i="229"/>
  <c r="K12" i="229"/>
  <c r="L11" i="229"/>
  <c r="K11" i="229"/>
  <c r="L10" i="229"/>
  <c r="K10" i="229"/>
  <c r="L9" i="229"/>
  <c r="K9" i="229"/>
  <c r="L8" i="229"/>
  <c r="K8" i="229"/>
  <c r="L7" i="229"/>
  <c r="K7" i="229"/>
  <c r="L6" i="229"/>
  <c r="K6" i="229"/>
  <c r="L5" i="229"/>
  <c r="M5" i="229" s="1"/>
  <c r="M2" i="229"/>
  <c r="M40" i="229" s="1"/>
  <c r="M36" i="236" l="1"/>
  <c r="M36" i="238"/>
  <c r="D67" i="1" s="1"/>
  <c r="M36" i="237"/>
  <c r="D142" i="1" s="1"/>
  <c r="M45" i="235"/>
  <c r="D333" i="1" s="1"/>
  <c r="M51" i="234"/>
  <c r="M44" i="233"/>
  <c r="D222" i="1" s="1"/>
  <c r="M36" i="232"/>
  <c r="D181" i="1" s="1"/>
  <c r="M22" i="229"/>
  <c r="M8" i="229"/>
  <c r="M10" i="229"/>
  <c r="M44" i="231"/>
  <c r="D76" i="1" s="1"/>
  <c r="M31" i="229"/>
  <c r="M33" i="229"/>
  <c r="M35" i="229"/>
  <c r="M12" i="229"/>
  <c r="M14" i="229"/>
  <c r="M18" i="229"/>
  <c r="M28" i="229"/>
  <c r="M34" i="229"/>
  <c r="M6" i="229"/>
  <c r="M15" i="229"/>
  <c r="M17" i="229"/>
  <c r="M19" i="229"/>
  <c r="M21" i="229"/>
  <c r="M46" i="230"/>
  <c r="D327" i="1" s="1"/>
  <c r="M11" i="229"/>
  <c r="M13" i="229"/>
  <c r="M20" i="229"/>
  <c r="M27" i="229"/>
  <c r="M29" i="229"/>
  <c r="M7" i="229"/>
  <c r="M9" i="229"/>
  <c r="M16" i="229"/>
  <c r="M32" i="229"/>
  <c r="L36" i="229"/>
  <c r="C312" i="1" s="1"/>
  <c r="D40" i="228"/>
  <c r="K35" i="228"/>
  <c r="M35" i="228" s="1"/>
  <c r="K33" i="228"/>
  <c r="M33" i="228" s="1"/>
  <c r="K32" i="228"/>
  <c r="M32" i="228" s="1"/>
  <c r="K31" i="228"/>
  <c r="M31" i="228" s="1"/>
  <c r="K30" i="228"/>
  <c r="M30" i="228" s="1"/>
  <c r="L29" i="228"/>
  <c r="K29" i="228"/>
  <c r="L28" i="228"/>
  <c r="K28" i="228"/>
  <c r="L27" i="228"/>
  <c r="K27" i="228"/>
  <c r="L26" i="228"/>
  <c r="K26" i="228"/>
  <c r="L25" i="228"/>
  <c r="K25" i="228"/>
  <c r="L24" i="228"/>
  <c r="K24" i="228"/>
  <c r="L23" i="228"/>
  <c r="K23" i="228"/>
  <c r="L22" i="228"/>
  <c r="K22" i="228"/>
  <c r="L21" i="228"/>
  <c r="K21" i="228"/>
  <c r="L20" i="228"/>
  <c r="K20" i="228"/>
  <c r="L19" i="228"/>
  <c r="K19" i="228"/>
  <c r="L18" i="228"/>
  <c r="K18" i="228"/>
  <c r="L17" i="228"/>
  <c r="K17" i="228"/>
  <c r="L16" i="228"/>
  <c r="K16" i="228"/>
  <c r="L15" i="228"/>
  <c r="K15" i="228"/>
  <c r="L14" i="228"/>
  <c r="K14" i="228"/>
  <c r="L13" i="228"/>
  <c r="K13" i="228"/>
  <c r="L12" i="228"/>
  <c r="K12" i="228"/>
  <c r="L11" i="228"/>
  <c r="K11" i="228"/>
  <c r="L10" i="228"/>
  <c r="K10" i="228"/>
  <c r="L9" i="228"/>
  <c r="K9" i="228"/>
  <c r="L8" i="228"/>
  <c r="K8" i="228"/>
  <c r="L7" i="228"/>
  <c r="K7" i="228"/>
  <c r="L6" i="228"/>
  <c r="K6" i="228"/>
  <c r="L5" i="228"/>
  <c r="K5" i="228"/>
  <c r="M2" i="228"/>
  <c r="M40" i="228" s="1"/>
  <c r="L36" i="228" l="1"/>
  <c r="C352" i="1" s="1"/>
  <c r="M6" i="228"/>
  <c r="M22" i="228"/>
  <c r="M15" i="228"/>
  <c r="M17" i="228"/>
  <c r="M19" i="228"/>
  <c r="M21" i="228"/>
  <c r="M36" i="229"/>
  <c r="D312" i="1" s="1"/>
  <c r="M10" i="228"/>
  <c r="M26" i="228"/>
  <c r="M8" i="228"/>
  <c r="M12" i="228"/>
  <c r="M14" i="228"/>
  <c r="M18" i="228"/>
  <c r="M24" i="228"/>
  <c r="M28" i="228"/>
  <c r="M9" i="228"/>
  <c r="M23" i="228"/>
  <c r="M11" i="228"/>
  <c r="M13" i="228"/>
  <c r="M20" i="228"/>
  <c r="M27" i="228"/>
  <c r="M29" i="228"/>
  <c r="M7" i="228"/>
  <c r="M16" i="228"/>
  <c r="M25" i="228"/>
  <c r="M5" i="228"/>
  <c r="D40" i="227"/>
  <c r="L35" i="227"/>
  <c r="K35" i="227"/>
  <c r="L34" i="227"/>
  <c r="K34" i="227"/>
  <c r="L33" i="227"/>
  <c r="K33" i="227"/>
  <c r="L32" i="227"/>
  <c r="K32" i="227"/>
  <c r="L31" i="227"/>
  <c r="K31" i="227"/>
  <c r="L30" i="227"/>
  <c r="K30" i="227"/>
  <c r="L29" i="227"/>
  <c r="K29" i="227"/>
  <c r="L28" i="227"/>
  <c r="K28" i="227"/>
  <c r="L27" i="227"/>
  <c r="K27" i="227"/>
  <c r="L26" i="227"/>
  <c r="K26" i="227"/>
  <c r="L25" i="227"/>
  <c r="K25" i="227"/>
  <c r="L24" i="227"/>
  <c r="K24" i="227"/>
  <c r="L23" i="227"/>
  <c r="K23" i="227"/>
  <c r="L22" i="227"/>
  <c r="K22" i="227"/>
  <c r="L21" i="227"/>
  <c r="K21" i="227"/>
  <c r="L20" i="227"/>
  <c r="K20" i="227"/>
  <c r="L19" i="227"/>
  <c r="K19" i="227"/>
  <c r="L18" i="227"/>
  <c r="K18" i="227"/>
  <c r="L17" i="227"/>
  <c r="K17" i="227"/>
  <c r="L16" i="227"/>
  <c r="K16" i="227"/>
  <c r="L15" i="227"/>
  <c r="K15" i="227"/>
  <c r="L14" i="227"/>
  <c r="K14" i="227"/>
  <c r="L13" i="227"/>
  <c r="K13" i="227"/>
  <c r="L12" i="227"/>
  <c r="K12" i="227"/>
  <c r="L11" i="227"/>
  <c r="K11" i="227"/>
  <c r="L10" i="227"/>
  <c r="K10" i="227"/>
  <c r="L9" i="227"/>
  <c r="K9" i="227"/>
  <c r="L8" i="227"/>
  <c r="K8" i="227"/>
  <c r="L7" i="227"/>
  <c r="K7" i="227"/>
  <c r="L6" i="227"/>
  <c r="K6" i="227"/>
  <c r="L5" i="227"/>
  <c r="K5" i="227"/>
  <c r="M2" i="227"/>
  <c r="M40" i="227" s="1"/>
  <c r="M15" i="227" l="1"/>
  <c r="M23" i="227"/>
  <c r="M26" i="227"/>
  <c r="M28" i="227"/>
  <c r="M30" i="227"/>
  <c r="M36" i="228"/>
  <c r="D352" i="1" s="1"/>
  <c r="M10" i="227"/>
  <c r="M5" i="227"/>
  <c r="M12" i="227"/>
  <c r="M14" i="227"/>
  <c r="M13" i="227"/>
  <c r="M21" i="227"/>
  <c r="M6" i="227"/>
  <c r="M18" i="227"/>
  <c r="M27" i="227"/>
  <c r="M29" i="227"/>
  <c r="M35" i="227"/>
  <c r="M7" i="227"/>
  <c r="M20" i="227"/>
  <c r="M22" i="227"/>
  <c r="M34" i="227"/>
  <c r="M9" i="227"/>
  <c r="M11" i="227"/>
  <c r="M16" i="227"/>
  <c r="M25" i="227"/>
  <c r="M32" i="227"/>
  <c r="M8" i="227"/>
  <c r="M17" i="227"/>
  <c r="M19" i="227"/>
  <c r="M24" i="227"/>
  <c r="M31" i="227"/>
  <c r="M33" i="227"/>
  <c r="L46" i="227"/>
  <c r="C203" i="1" s="1"/>
  <c r="D40" i="226"/>
  <c r="L35" i="226"/>
  <c r="K35" i="226"/>
  <c r="L34" i="226"/>
  <c r="K34" i="226"/>
  <c r="L33" i="226"/>
  <c r="K33" i="226"/>
  <c r="K32" i="226"/>
  <c r="M32" i="226" s="1"/>
  <c r="K31" i="226"/>
  <c r="M31" i="226" s="1"/>
  <c r="K30" i="226"/>
  <c r="M30" i="226" s="1"/>
  <c r="L29" i="226"/>
  <c r="K29" i="226"/>
  <c r="L28" i="226"/>
  <c r="K28" i="226"/>
  <c r="L27" i="226"/>
  <c r="K27" i="226"/>
  <c r="L26" i="226"/>
  <c r="K26" i="226"/>
  <c r="L25" i="226"/>
  <c r="K25" i="226"/>
  <c r="L24" i="226"/>
  <c r="K24" i="226"/>
  <c r="L23" i="226"/>
  <c r="K23" i="226"/>
  <c r="L22" i="226"/>
  <c r="K22" i="226"/>
  <c r="L21" i="226"/>
  <c r="K21" i="226"/>
  <c r="L20" i="226"/>
  <c r="K20" i="226"/>
  <c r="L19" i="226"/>
  <c r="K19" i="226"/>
  <c r="L18" i="226"/>
  <c r="K18" i="226"/>
  <c r="L17" i="226"/>
  <c r="K17" i="226"/>
  <c r="L16" i="226"/>
  <c r="K16" i="226"/>
  <c r="L15" i="226"/>
  <c r="K15" i="226"/>
  <c r="L14" i="226"/>
  <c r="K14" i="226"/>
  <c r="L13" i="226"/>
  <c r="K13" i="226"/>
  <c r="L12" i="226"/>
  <c r="K12" i="226"/>
  <c r="L11" i="226"/>
  <c r="K11" i="226"/>
  <c r="L10" i="226"/>
  <c r="K10" i="226"/>
  <c r="L9" i="226"/>
  <c r="K9" i="226"/>
  <c r="K8" i="226"/>
  <c r="K7" i="226"/>
  <c r="K6" i="226"/>
  <c r="L5" i="226"/>
  <c r="K5" i="226"/>
  <c r="M2" i="226"/>
  <c r="M40" i="226" s="1"/>
  <c r="L36" i="226" l="1"/>
  <c r="C7" i="1" s="1"/>
  <c r="M11" i="226"/>
  <c r="M13" i="226"/>
  <c r="M46" i="227"/>
  <c r="D203" i="1" s="1"/>
  <c r="M18" i="226"/>
  <c r="M6" i="226"/>
  <c r="M22" i="226"/>
  <c r="M27" i="226"/>
  <c r="M29" i="226"/>
  <c r="M20" i="226"/>
  <c r="M34" i="226"/>
  <c r="M26" i="226"/>
  <c r="M10" i="226"/>
  <c r="M14" i="226"/>
  <c r="M8" i="226"/>
  <c r="M15" i="226"/>
  <c r="M24" i="226"/>
  <c r="M33" i="226"/>
  <c r="M17" i="226"/>
  <c r="M5" i="226"/>
  <c r="M19" i="226"/>
  <c r="M21" i="226"/>
  <c r="M28" i="226"/>
  <c r="M35" i="226"/>
  <c r="M12" i="226"/>
  <c r="M7" i="226"/>
  <c r="M9" i="226"/>
  <c r="M16" i="226"/>
  <c r="M23" i="226"/>
  <c r="M25" i="226"/>
  <c r="D40" i="225"/>
  <c r="L35" i="225"/>
  <c r="K35" i="225"/>
  <c r="L34" i="225"/>
  <c r="K34" i="225"/>
  <c r="L33" i="225"/>
  <c r="K33" i="225"/>
  <c r="L32" i="225"/>
  <c r="K32" i="225"/>
  <c r="L31" i="225"/>
  <c r="K31" i="225"/>
  <c r="L30" i="225"/>
  <c r="K30" i="225"/>
  <c r="L29" i="225"/>
  <c r="K29" i="225"/>
  <c r="L28" i="225"/>
  <c r="K28" i="225"/>
  <c r="L27" i="225"/>
  <c r="K27" i="225"/>
  <c r="L26" i="225"/>
  <c r="K26" i="225"/>
  <c r="L25" i="225"/>
  <c r="K25" i="225"/>
  <c r="L24" i="225"/>
  <c r="K24" i="225"/>
  <c r="L23" i="225"/>
  <c r="K23" i="225"/>
  <c r="L22" i="225"/>
  <c r="K22" i="225"/>
  <c r="L21" i="225"/>
  <c r="K21" i="225"/>
  <c r="L20" i="225"/>
  <c r="K20" i="225"/>
  <c r="L19" i="225"/>
  <c r="K19" i="225"/>
  <c r="L18" i="225"/>
  <c r="K18" i="225"/>
  <c r="L17" i="225"/>
  <c r="K17" i="225"/>
  <c r="L16" i="225"/>
  <c r="K16" i="225"/>
  <c r="L15" i="225"/>
  <c r="K15" i="225"/>
  <c r="L14" i="225"/>
  <c r="K14" i="225"/>
  <c r="L13" i="225"/>
  <c r="K13" i="225"/>
  <c r="L12" i="225"/>
  <c r="K12" i="225"/>
  <c r="L11" i="225"/>
  <c r="K11" i="225"/>
  <c r="L10" i="225"/>
  <c r="K10" i="225"/>
  <c r="L9" i="225"/>
  <c r="K9" i="225"/>
  <c r="L8" i="225"/>
  <c r="K8" i="225"/>
  <c r="L7" i="225"/>
  <c r="K7" i="225"/>
  <c r="L6" i="225"/>
  <c r="K6" i="225"/>
  <c r="L5" i="225"/>
  <c r="M2" i="225"/>
  <c r="M40" i="225" s="1"/>
  <c r="M10" i="225" l="1"/>
  <c r="M11" i="225"/>
  <c r="M13" i="225"/>
  <c r="M19" i="225"/>
  <c r="M21" i="225"/>
  <c r="M27" i="225"/>
  <c r="M29" i="225"/>
  <c r="M34" i="225"/>
  <c r="M14" i="225"/>
  <c r="M22" i="225"/>
  <c r="M26" i="225"/>
  <c r="M28" i="225"/>
  <c r="M12" i="225"/>
  <c r="M20" i="225"/>
  <c r="L36" i="225"/>
  <c r="C131" i="1" s="1"/>
  <c r="M30" i="225"/>
  <c r="M6" i="225"/>
  <c r="M18" i="225"/>
  <c r="M35" i="225"/>
  <c r="M36" i="226"/>
  <c r="D7" i="1" s="1"/>
  <c r="M7" i="225"/>
  <c r="M9" i="225"/>
  <c r="M16" i="225"/>
  <c r="M23" i="225"/>
  <c r="M25" i="225"/>
  <c r="M32" i="225"/>
  <c r="M8" i="225"/>
  <c r="M15" i="225"/>
  <c r="M17" i="225"/>
  <c r="M24" i="225"/>
  <c r="M31" i="225"/>
  <c r="M33" i="225"/>
  <c r="M5" i="225"/>
  <c r="D40" i="224"/>
  <c r="L35" i="224"/>
  <c r="K35" i="224"/>
  <c r="L34" i="224"/>
  <c r="K34" i="224"/>
  <c r="L33" i="224"/>
  <c r="K33" i="224"/>
  <c r="L32" i="224"/>
  <c r="K32" i="224"/>
  <c r="L31" i="224"/>
  <c r="K31" i="224"/>
  <c r="L30" i="224"/>
  <c r="K30" i="224"/>
  <c r="L29" i="224"/>
  <c r="K29" i="224"/>
  <c r="L28" i="224"/>
  <c r="K28" i="224"/>
  <c r="L27" i="224"/>
  <c r="K27" i="224"/>
  <c r="L26" i="224"/>
  <c r="K26" i="224"/>
  <c r="L25" i="224"/>
  <c r="K25" i="224"/>
  <c r="L24" i="224"/>
  <c r="K24" i="224"/>
  <c r="L23" i="224"/>
  <c r="K23" i="224"/>
  <c r="L22" i="224"/>
  <c r="K22" i="224"/>
  <c r="L21" i="224"/>
  <c r="K21" i="224"/>
  <c r="L20" i="224"/>
  <c r="K20" i="224"/>
  <c r="L19" i="224"/>
  <c r="K19" i="224"/>
  <c r="L18" i="224"/>
  <c r="K18" i="224"/>
  <c r="L17" i="224"/>
  <c r="K17" i="224"/>
  <c r="L16" i="224"/>
  <c r="K16" i="224"/>
  <c r="L15" i="224"/>
  <c r="K15" i="224"/>
  <c r="L14" i="224"/>
  <c r="K14" i="224"/>
  <c r="L13" i="224"/>
  <c r="K13" i="224"/>
  <c r="L12" i="224"/>
  <c r="K12" i="224"/>
  <c r="L11" i="224"/>
  <c r="K11" i="224"/>
  <c r="L10" i="224"/>
  <c r="K10" i="224"/>
  <c r="L9" i="224"/>
  <c r="K9" i="224"/>
  <c r="L8" i="224"/>
  <c r="K8" i="224"/>
  <c r="L7" i="224"/>
  <c r="K7" i="224"/>
  <c r="L6" i="224"/>
  <c r="K6" i="224"/>
  <c r="L5" i="224"/>
  <c r="K5" i="224"/>
  <c r="M2" i="224"/>
  <c r="M40" i="224" s="1"/>
  <c r="D40" i="221"/>
  <c r="L35" i="221"/>
  <c r="K35" i="221"/>
  <c r="L34" i="221"/>
  <c r="K34" i="221"/>
  <c r="L33" i="221"/>
  <c r="K33" i="221"/>
  <c r="L32" i="221"/>
  <c r="K32" i="221"/>
  <c r="L31" i="221"/>
  <c r="K31" i="221"/>
  <c r="L30" i="221"/>
  <c r="K30" i="221"/>
  <c r="L29" i="221"/>
  <c r="K29" i="221"/>
  <c r="L28" i="221"/>
  <c r="K28" i="221"/>
  <c r="L27" i="221"/>
  <c r="K27" i="221"/>
  <c r="L26" i="221"/>
  <c r="K26" i="221"/>
  <c r="L25" i="221"/>
  <c r="K25" i="221"/>
  <c r="L24" i="221"/>
  <c r="K24" i="221"/>
  <c r="L23" i="221"/>
  <c r="K23" i="221"/>
  <c r="L22" i="221"/>
  <c r="K22" i="221"/>
  <c r="L21" i="221"/>
  <c r="K21" i="221"/>
  <c r="L20" i="221"/>
  <c r="K20" i="221"/>
  <c r="L19" i="221"/>
  <c r="K19" i="221"/>
  <c r="L18" i="221"/>
  <c r="K18" i="221"/>
  <c r="L17" i="221"/>
  <c r="K17" i="221"/>
  <c r="L16" i="221"/>
  <c r="K16" i="221"/>
  <c r="L15" i="221"/>
  <c r="K15" i="221"/>
  <c r="L14" i="221"/>
  <c r="K14" i="221"/>
  <c r="L13" i="221"/>
  <c r="K13" i="221"/>
  <c r="L12" i="221"/>
  <c r="K12" i="221"/>
  <c r="L11" i="221"/>
  <c r="K11" i="221"/>
  <c r="L10" i="221"/>
  <c r="K10" i="221"/>
  <c r="L9" i="221"/>
  <c r="K9" i="221"/>
  <c r="L8" i="221"/>
  <c r="K8" i="221"/>
  <c r="L7" i="221"/>
  <c r="K7" i="221"/>
  <c r="L6" i="221"/>
  <c r="K6" i="221"/>
  <c r="L5" i="221"/>
  <c r="K5" i="221"/>
  <c r="M2" i="221"/>
  <c r="M40" i="221" s="1"/>
  <c r="D40" i="222"/>
  <c r="L35" i="222"/>
  <c r="K35" i="222"/>
  <c r="L34" i="222"/>
  <c r="K34" i="222"/>
  <c r="L33" i="222"/>
  <c r="K33" i="222"/>
  <c r="L32" i="222"/>
  <c r="K32" i="222"/>
  <c r="L31" i="222"/>
  <c r="K31" i="222"/>
  <c r="L30" i="222"/>
  <c r="K30" i="222"/>
  <c r="L29" i="222"/>
  <c r="K29" i="222"/>
  <c r="L28" i="222"/>
  <c r="K28" i="222"/>
  <c r="L27" i="222"/>
  <c r="K27" i="222"/>
  <c r="L26" i="222"/>
  <c r="K26" i="222"/>
  <c r="L25" i="222"/>
  <c r="K25" i="222"/>
  <c r="L24" i="222"/>
  <c r="K24" i="222"/>
  <c r="L23" i="222"/>
  <c r="K23" i="222"/>
  <c r="L22" i="222"/>
  <c r="K22" i="222"/>
  <c r="L21" i="222"/>
  <c r="K21" i="222"/>
  <c r="L20" i="222"/>
  <c r="K20" i="222"/>
  <c r="L19" i="222"/>
  <c r="K19" i="222"/>
  <c r="L18" i="222"/>
  <c r="K18" i="222"/>
  <c r="L17" i="222"/>
  <c r="K17" i="222"/>
  <c r="L16" i="222"/>
  <c r="K16" i="222"/>
  <c r="L15" i="222"/>
  <c r="K15" i="222"/>
  <c r="L14" i="222"/>
  <c r="K14" i="222"/>
  <c r="L13" i="222"/>
  <c r="K13" i="222"/>
  <c r="L12" i="222"/>
  <c r="K12" i="222"/>
  <c r="L11" i="222"/>
  <c r="K11" i="222"/>
  <c r="L10" i="222"/>
  <c r="K10" i="222"/>
  <c r="L9" i="222"/>
  <c r="K9" i="222"/>
  <c r="L8" i="222"/>
  <c r="K8" i="222"/>
  <c r="L7" i="222"/>
  <c r="K7" i="222"/>
  <c r="L6" i="222"/>
  <c r="K6" i="222"/>
  <c r="L5" i="222"/>
  <c r="K5" i="222"/>
  <c r="M2" i="222"/>
  <c r="M40" i="222" s="1"/>
  <c r="D40" i="223"/>
  <c r="L35" i="223"/>
  <c r="K35" i="223"/>
  <c r="L34" i="223"/>
  <c r="K34" i="223"/>
  <c r="L33" i="223"/>
  <c r="K33" i="223"/>
  <c r="L32" i="223"/>
  <c r="K32" i="223"/>
  <c r="L31" i="223"/>
  <c r="K31" i="223"/>
  <c r="L30" i="223"/>
  <c r="K30" i="223"/>
  <c r="L29" i="223"/>
  <c r="K29" i="223"/>
  <c r="L28" i="223"/>
  <c r="K28" i="223"/>
  <c r="L27" i="223"/>
  <c r="K27" i="223"/>
  <c r="L26" i="223"/>
  <c r="K26" i="223"/>
  <c r="L25" i="223"/>
  <c r="K25" i="223"/>
  <c r="L24" i="223"/>
  <c r="K24" i="223"/>
  <c r="L23" i="223"/>
  <c r="K23" i="223"/>
  <c r="L22" i="223"/>
  <c r="K22" i="223"/>
  <c r="L21" i="223"/>
  <c r="K21" i="223"/>
  <c r="L20" i="223"/>
  <c r="K20" i="223"/>
  <c r="L19" i="223"/>
  <c r="K19" i="223"/>
  <c r="L18" i="223"/>
  <c r="K18" i="223"/>
  <c r="L17" i="223"/>
  <c r="K17" i="223"/>
  <c r="L16" i="223"/>
  <c r="K16" i="223"/>
  <c r="L15" i="223"/>
  <c r="K15" i="223"/>
  <c r="L14" i="223"/>
  <c r="K14" i="223"/>
  <c r="L13" i="223"/>
  <c r="K13" i="223"/>
  <c r="L12" i="223"/>
  <c r="K12" i="223"/>
  <c r="L11" i="223"/>
  <c r="K11" i="223"/>
  <c r="L10" i="223"/>
  <c r="K10" i="223"/>
  <c r="L9" i="223"/>
  <c r="K9" i="223"/>
  <c r="L8" i="223"/>
  <c r="K8" i="223"/>
  <c r="L7" i="223"/>
  <c r="K7" i="223"/>
  <c r="L6" i="223"/>
  <c r="K6" i="223"/>
  <c r="L5" i="223"/>
  <c r="K5" i="223"/>
  <c r="M2" i="223"/>
  <c r="M40" i="223" s="1"/>
  <c r="D40" i="220"/>
  <c r="L35" i="220"/>
  <c r="K35" i="220"/>
  <c r="L34" i="220"/>
  <c r="K34" i="220"/>
  <c r="L33" i="220"/>
  <c r="K33" i="220"/>
  <c r="K32" i="220"/>
  <c r="K31" i="220"/>
  <c r="M31" i="220" s="1"/>
  <c r="K30" i="220"/>
  <c r="M30" i="220" s="1"/>
  <c r="K29" i="220"/>
  <c r="M29" i="220" s="1"/>
  <c r="K28" i="220"/>
  <c r="M28" i="220" s="1"/>
  <c r="K27" i="220"/>
  <c r="M27" i="220" s="1"/>
  <c r="K26" i="220"/>
  <c r="M26" i="220" s="1"/>
  <c r="K25" i="220"/>
  <c r="M25" i="220" s="1"/>
  <c r="K24" i="220"/>
  <c r="M24" i="220" s="1"/>
  <c r="K23" i="220"/>
  <c r="M23" i="220" s="1"/>
  <c r="K22" i="220"/>
  <c r="M22" i="220" s="1"/>
  <c r="K21" i="220"/>
  <c r="M21" i="220" s="1"/>
  <c r="K20" i="220"/>
  <c r="M20" i="220" s="1"/>
  <c r="K19" i="220"/>
  <c r="M19" i="220" s="1"/>
  <c r="K18" i="220"/>
  <c r="M18" i="220" s="1"/>
  <c r="K17" i="220"/>
  <c r="M17" i="220" s="1"/>
  <c r="K16" i="220"/>
  <c r="M16" i="220" s="1"/>
  <c r="K15" i="220"/>
  <c r="M15" i="220" s="1"/>
  <c r="K14" i="220"/>
  <c r="M14" i="220" s="1"/>
  <c r="K13" i="220"/>
  <c r="M13" i="220" s="1"/>
  <c r="K12" i="220"/>
  <c r="M12" i="220" s="1"/>
  <c r="K11" i="220"/>
  <c r="L10" i="220"/>
  <c r="K10" i="220"/>
  <c r="L9" i="220"/>
  <c r="K9" i="220"/>
  <c r="L8" i="220"/>
  <c r="K8" i="220"/>
  <c r="L7" i="220"/>
  <c r="K7" i="220"/>
  <c r="L6" i="220"/>
  <c r="K6" i="220"/>
  <c r="L5" i="220"/>
  <c r="K5" i="220"/>
  <c r="M2" i="220"/>
  <c r="M40" i="220" s="1"/>
  <c r="D40" i="219"/>
  <c r="L35" i="219"/>
  <c r="K35" i="219"/>
  <c r="L34" i="219"/>
  <c r="K34" i="219"/>
  <c r="L33" i="219"/>
  <c r="K33" i="219"/>
  <c r="L32" i="219"/>
  <c r="K32" i="219"/>
  <c r="L31" i="219"/>
  <c r="K31" i="219"/>
  <c r="L30" i="219"/>
  <c r="K30" i="219"/>
  <c r="L29" i="219"/>
  <c r="K29" i="219"/>
  <c r="L28" i="219"/>
  <c r="K28" i="219"/>
  <c r="L27" i="219"/>
  <c r="K27" i="219"/>
  <c r="L26" i="219"/>
  <c r="K26" i="219"/>
  <c r="L25" i="219"/>
  <c r="K25" i="219"/>
  <c r="L24" i="219"/>
  <c r="K24" i="219"/>
  <c r="L23" i="219"/>
  <c r="K23" i="219"/>
  <c r="L22" i="219"/>
  <c r="K22" i="219"/>
  <c r="L21" i="219"/>
  <c r="K21" i="219"/>
  <c r="L20" i="219"/>
  <c r="K20" i="219"/>
  <c r="L19" i="219"/>
  <c r="K19" i="219"/>
  <c r="L18" i="219"/>
  <c r="K18" i="219"/>
  <c r="L17" i="219"/>
  <c r="K17" i="219"/>
  <c r="L16" i="219"/>
  <c r="K16" i="219"/>
  <c r="L15" i="219"/>
  <c r="K15" i="219"/>
  <c r="L14" i="219"/>
  <c r="K14" i="219"/>
  <c r="L13" i="219"/>
  <c r="K13" i="219"/>
  <c r="L12" i="219"/>
  <c r="K12" i="219"/>
  <c r="L11" i="219"/>
  <c r="K11" i="219"/>
  <c r="L10" i="219"/>
  <c r="K10" i="219"/>
  <c r="L9" i="219"/>
  <c r="K9" i="219"/>
  <c r="L8" i="219"/>
  <c r="K8" i="219"/>
  <c r="L7" i="219"/>
  <c r="K7" i="219"/>
  <c r="L6" i="219"/>
  <c r="K6" i="219"/>
  <c r="L5" i="219"/>
  <c r="K5" i="219"/>
  <c r="M2" i="219"/>
  <c r="M40" i="219" s="1"/>
  <c r="D40" i="218"/>
  <c r="K35" i="218"/>
  <c r="K34" i="218"/>
  <c r="M34" i="218" s="1"/>
  <c r="L33" i="218"/>
  <c r="K33" i="218"/>
  <c r="L32" i="218"/>
  <c r="K32" i="218"/>
  <c r="L31" i="218"/>
  <c r="K31" i="218"/>
  <c r="K30" i="218"/>
  <c r="M30" i="218" s="1"/>
  <c r="K29" i="218"/>
  <c r="M29" i="218" s="1"/>
  <c r="K28" i="218"/>
  <c r="M28" i="218" s="1"/>
  <c r="K27" i="218"/>
  <c r="M27" i="218" s="1"/>
  <c r="K26" i="218"/>
  <c r="M26" i="218" s="1"/>
  <c r="K25" i="218"/>
  <c r="M25" i="218" s="1"/>
  <c r="K24" i="218"/>
  <c r="M24" i="218" s="1"/>
  <c r="K23" i="218"/>
  <c r="M23" i="218" s="1"/>
  <c r="K22" i="218"/>
  <c r="M22" i="218" s="1"/>
  <c r="K21" i="218"/>
  <c r="M21" i="218" s="1"/>
  <c r="K20" i="218"/>
  <c r="M20" i="218" s="1"/>
  <c r="K19" i="218"/>
  <c r="M19" i="218" s="1"/>
  <c r="K18" i="218"/>
  <c r="M18" i="218" s="1"/>
  <c r="K17" i="218"/>
  <c r="M17" i="218" s="1"/>
  <c r="K16" i="218"/>
  <c r="M16" i="218" s="1"/>
  <c r="K15" i="218"/>
  <c r="M15" i="218" s="1"/>
  <c r="K14" i="218"/>
  <c r="M14" i="218" s="1"/>
  <c r="K13" i="218"/>
  <c r="M13" i="218" s="1"/>
  <c r="K12" i="218"/>
  <c r="M12" i="218" s="1"/>
  <c r="K11" i="218"/>
  <c r="M11" i="218" s="1"/>
  <c r="K10" i="218"/>
  <c r="L9" i="218"/>
  <c r="K9" i="218"/>
  <c r="L8" i="218"/>
  <c r="K8" i="218"/>
  <c r="L7" i="218"/>
  <c r="K7" i="218"/>
  <c r="L6" i="218"/>
  <c r="K6" i="218"/>
  <c r="L5" i="218"/>
  <c r="M2" i="218"/>
  <c r="M40" i="218" s="1"/>
  <c r="D156" i="1"/>
  <c r="D40" i="217"/>
  <c r="L35" i="217"/>
  <c r="K35" i="217"/>
  <c r="L34" i="217"/>
  <c r="K34" i="217"/>
  <c r="L33" i="217"/>
  <c r="K33" i="217"/>
  <c r="L32" i="217"/>
  <c r="K32" i="217"/>
  <c r="L31" i="217"/>
  <c r="K31" i="217"/>
  <c r="L30" i="217"/>
  <c r="K30" i="217"/>
  <c r="L29" i="217"/>
  <c r="K29" i="217"/>
  <c r="L28" i="217"/>
  <c r="K28" i="217"/>
  <c r="L27" i="217"/>
  <c r="K27" i="217"/>
  <c r="L26" i="217"/>
  <c r="K26" i="217"/>
  <c r="L25" i="217"/>
  <c r="K25" i="217"/>
  <c r="L24" i="217"/>
  <c r="K24" i="217"/>
  <c r="L23" i="217"/>
  <c r="K23" i="217"/>
  <c r="L22" i="217"/>
  <c r="K22" i="217"/>
  <c r="L21" i="217"/>
  <c r="K21" i="217"/>
  <c r="L20" i="217"/>
  <c r="K20" i="217"/>
  <c r="L19" i="217"/>
  <c r="K19" i="217"/>
  <c r="L18" i="217"/>
  <c r="K18" i="217"/>
  <c r="L17" i="217"/>
  <c r="K17" i="217"/>
  <c r="L16" i="217"/>
  <c r="K16" i="217"/>
  <c r="L15" i="217"/>
  <c r="K15" i="217"/>
  <c r="L14" i="217"/>
  <c r="K14" i="217"/>
  <c r="L13" i="217"/>
  <c r="K13" i="217"/>
  <c r="L12" i="217"/>
  <c r="K12" i="217"/>
  <c r="L11" i="217"/>
  <c r="K11" i="217"/>
  <c r="L10" i="217"/>
  <c r="K10" i="217"/>
  <c r="L9" i="217"/>
  <c r="K9" i="217"/>
  <c r="L8" i="217"/>
  <c r="K8" i="217"/>
  <c r="L7" i="217"/>
  <c r="K7" i="217"/>
  <c r="L6" i="217"/>
  <c r="K6" i="217"/>
  <c r="L5" i="217"/>
  <c r="K5" i="217"/>
  <c r="M2" i="217"/>
  <c r="M40" i="217" s="1"/>
  <c r="D40" i="216"/>
  <c r="L35" i="216"/>
  <c r="K35" i="216"/>
  <c r="L34" i="216"/>
  <c r="K34" i="216"/>
  <c r="L33" i="216"/>
  <c r="K33" i="216"/>
  <c r="L32" i="216"/>
  <c r="K32" i="216"/>
  <c r="L31" i="216"/>
  <c r="K31" i="216"/>
  <c r="L30" i="216"/>
  <c r="K30" i="216"/>
  <c r="L29" i="216"/>
  <c r="K29" i="216"/>
  <c r="L28" i="216"/>
  <c r="K28" i="216"/>
  <c r="L27" i="216"/>
  <c r="K27" i="216"/>
  <c r="L26" i="216"/>
  <c r="K26" i="216"/>
  <c r="L25" i="216"/>
  <c r="K25" i="216"/>
  <c r="L24" i="216"/>
  <c r="K24" i="216"/>
  <c r="L23" i="216"/>
  <c r="K23" i="216"/>
  <c r="L22" i="216"/>
  <c r="K22" i="216"/>
  <c r="L21" i="216"/>
  <c r="K21" i="216"/>
  <c r="L20" i="216"/>
  <c r="K20" i="216"/>
  <c r="L19" i="216"/>
  <c r="K19" i="216"/>
  <c r="L18" i="216"/>
  <c r="K18" i="216"/>
  <c r="L17" i="216"/>
  <c r="K17" i="216"/>
  <c r="L16" i="216"/>
  <c r="K16" i="216"/>
  <c r="L15" i="216"/>
  <c r="K15" i="216"/>
  <c r="L14" i="216"/>
  <c r="K14" i="216"/>
  <c r="L13" i="216"/>
  <c r="K13" i="216"/>
  <c r="L12" i="216"/>
  <c r="K12" i="216"/>
  <c r="L11" i="216"/>
  <c r="K11" i="216"/>
  <c r="L10" i="216"/>
  <c r="K10" i="216"/>
  <c r="L9" i="216"/>
  <c r="K9" i="216"/>
  <c r="L8" i="216"/>
  <c r="K8" i="216"/>
  <c r="L7" i="216"/>
  <c r="K7" i="216"/>
  <c r="L6" i="216"/>
  <c r="K6" i="216"/>
  <c r="L5" i="216"/>
  <c r="K5" i="216"/>
  <c r="M2" i="216"/>
  <c r="M40" i="216" s="1"/>
  <c r="D40" i="215"/>
  <c r="L35" i="215"/>
  <c r="K35" i="215"/>
  <c r="L34" i="215"/>
  <c r="K34" i="215"/>
  <c r="L33" i="215"/>
  <c r="K33" i="215"/>
  <c r="L32" i="215"/>
  <c r="K32" i="215"/>
  <c r="L31" i="215"/>
  <c r="K31" i="215"/>
  <c r="L30" i="215"/>
  <c r="K30" i="215"/>
  <c r="L29" i="215"/>
  <c r="K29" i="215"/>
  <c r="L28" i="215"/>
  <c r="K28" i="215"/>
  <c r="L27" i="215"/>
  <c r="K27" i="215"/>
  <c r="L26" i="215"/>
  <c r="K26" i="215"/>
  <c r="L25" i="215"/>
  <c r="K25" i="215"/>
  <c r="L24" i="215"/>
  <c r="K24" i="215"/>
  <c r="L23" i="215"/>
  <c r="K23" i="215"/>
  <c r="L22" i="215"/>
  <c r="K22" i="215"/>
  <c r="L21" i="215"/>
  <c r="K21" i="215"/>
  <c r="L20" i="215"/>
  <c r="K20" i="215"/>
  <c r="L19" i="215"/>
  <c r="K19" i="215"/>
  <c r="L18" i="215"/>
  <c r="K18" i="215"/>
  <c r="L17" i="215"/>
  <c r="K17" i="215"/>
  <c r="L16" i="215"/>
  <c r="K16" i="215"/>
  <c r="L15" i="215"/>
  <c r="K15" i="215"/>
  <c r="L14" i="215"/>
  <c r="K14" i="215"/>
  <c r="L13" i="215"/>
  <c r="K13" i="215"/>
  <c r="L12" i="215"/>
  <c r="K12" i="215"/>
  <c r="L11" i="215"/>
  <c r="K11" i="215"/>
  <c r="L10" i="215"/>
  <c r="K10" i="215"/>
  <c r="L9" i="215"/>
  <c r="K9" i="215"/>
  <c r="L8" i="215"/>
  <c r="K8" i="215"/>
  <c r="L7" i="215"/>
  <c r="K7" i="215"/>
  <c r="L6" i="215"/>
  <c r="K6" i="215"/>
  <c r="L5" i="215"/>
  <c r="K5" i="215"/>
  <c r="M2" i="215"/>
  <c r="M40" i="215" s="1"/>
  <c r="D40" i="214"/>
  <c r="L35" i="214"/>
  <c r="K35" i="214"/>
  <c r="L34" i="214"/>
  <c r="K34" i="214"/>
  <c r="L33" i="214"/>
  <c r="K33" i="214"/>
  <c r="L32" i="214"/>
  <c r="K32" i="214"/>
  <c r="L31" i="214"/>
  <c r="K31" i="214"/>
  <c r="L30" i="214"/>
  <c r="K30" i="214"/>
  <c r="L29" i="214"/>
  <c r="K29" i="214"/>
  <c r="L28" i="214"/>
  <c r="K28" i="214"/>
  <c r="L27" i="214"/>
  <c r="K27" i="214"/>
  <c r="L26" i="214"/>
  <c r="K26" i="214"/>
  <c r="L25" i="214"/>
  <c r="K25" i="214"/>
  <c r="L24" i="214"/>
  <c r="K24" i="214"/>
  <c r="L23" i="214"/>
  <c r="K23" i="214"/>
  <c r="L22" i="214"/>
  <c r="K22" i="214"/>
  <c r="L21" i="214"/>
  <c r="K21" i="214"/>
  <c r="L20" i="214"/>
  <c r="K20" i="214"/>
  <c r="L19" i="214"/>
  <c r="K19" i="214"/>
  <c r="L18" i="214"/>
  <c r="K18" i="214"/>
  <c r="L17" i="214"/>
  <c r="K17" i="214"/>
  <c r="L16" i="214"/>
  <c r="K16" i="214"/>
  <c r="L15" i="214"/>
  <c r="K15" i="214"/>
  <c r="L14" i="214"/>
  <c r="K14" i="214"/>
  <c r="L13" i="214"/>
  <c r="K13" i="214"/>
  <c r="L12" i="214"/>
  <c r="K12" i="214"/>
  <c r="L11" i="214"/>
  <c r="K11" i="214"/>
  <c r="L10" i="214"/>
  <c r="K10" i="214"/>
  <c r="L9" i="214"/>
  <c r="K9" i="214"/>
  <c r="L8" i="214"/>
  <c r="K8" i="214"/>
  <c r="L7" i="214"/>
  <c r="K7" i="214"/>
  <c r="L6" i="214"/>
  <c r="K6" i="214"/>
  <c r="L5" i="214"/>
  <c r="M2" i="214"/>
  <c r="M40" i="214" s="1"/>
  <c r="D40" i="213"/>
  <c r="L35" i="213"/>
  <c r="K35" i="213"/>
  <c r="L34" i="213"/>
  <c r="K34" i="213"/>
  <c r="L33" i="213"/>
  <c r="K33" i="213"/>
  <c r="L32" i="213"/>
  <c r="K32" i="213"/>
  <c r="L31" i="213"/>
  <c r="K31" i="213"/>
  <c r="L30" i="213"/>
  <c r="K30" i="213"/>
  <c r="L29" i="213"/>
  <c r="K29" i="213"/>
  <c r="L28" i="213"/>
  <c r="K28" i="213"/>
  <c r="L27" i="213"/>
  <c r="K27" i="213"/>
  <c r="L26" i="213"/>
  <c r="K26" i="213"/>
  <c r="L25" i="213"/>
  <c r="K25" i="213"/>
  <c r="L24" i="213"/>
  <c r="K24" i="213"/>
  <c r="L23" i="213"/>
  <c r="K23" i="213"/>
  <c r="L22" i="213"/>
  <c r="K22" i="213"/>
  <c r="L21" i="213"/>
  <c r="K21" i="213"/>
  <c r="L20" i="213"/>
  <c r="K20" i="213"/>
  <c r="L19" i="213"/>
  <c r="K19" i="213"/>
  <c r="L18" i="213"/>
  <c r="K18" i="213"/>
  <c r="L17" i="213"/>
  <c r="K17" i="213"/>
  <c r="L16" i="213"/>
  <c r="K16" i="213"/>
  <c r="L15" i="213"/>
  <c r="K15" i="213"/>
  <c r="L14" i="213"/>
  <c r="K14" i="213"/>
  <c r="L13" i="213"/>
  <c r="K13" i="213"/>
  <c r="L12" i="213"/>
  <c r="K12" i="213"/>
  <c r="L11" i="213"/>
  <c r="K11" i="213"/>
  <c r="L10" i="213"/>
  <c r="K10" i="213"/>
  <c r="L9" i="213"/>
  <c r="K9" i="213"/>
  <c r="L8" i="213"/>
  <c r="K8" i="213"/>
  <c r="L7" i="213"/>
  <c r="K7" i="213"/>
  <c r="L6" i="213"/>
  <c r="K6" i="213"/>
  <c r="L5" i="213"/>
  <c r="K5" i="213"/>
  <c r="M2" i="213"/>
  <c r="M40" i="213" s="1"/>
  <c r="D40" i="212"/>
  <c r="L35" i="212"/>
  <c r="K35" i="212"/>
  <c r="L34" i="212"/>
  <c r="K34" i="212"/>
  <c r="L33" i="212"/>
  <c r="K33" i="212"/>
  <c r="L32" i="212"/>
  <c r="K32" i="212"/>
  <c r="L31" i="212"/>
  <c r="K31" i="212"/>
  <c r="L30" i="212"/>
  <c r="K30" i="212"/>
  <c r="L29" i="212"/>
  <c r="K29" i="212"/>
  <c r="L28" i="212"/>
  <c r="K28" i="212"/>
  <c r="L27" i="212"/>
  <c r="K27" i="212"/>
  <c r="L26" i="212"/>
  <c r="K26" i="212"/>
  <c r="L25" i="212"/>
  <c r="K25" i="212"/>
  <c r="L24" i="212"/>
  <c r="K24" i="212"/>
  <c r="L23" i="212"/>
  <c r="K23" i="212"/>
  <c r="L22" i="212"/>
  <c r="K22" i="212"/>
  <c r="L21" i="212"/>
  <c r="K21" i="212"/>
  <c r="L20" i="212"/>
  <c r="K20" i="212"/>
  <c r="L19" i="212"/>
  <c r="K19" i="212"/>
  <c r="L18" i="212"/>
  <c r="K18" i="212"/>
  <c r="L17" i="212"/>
  <c r="K17" i="212"/>
  <c r="L16" i="212"/>
  <c r="K16" i="212"/>
  <c r="L15" i="212"/>
  <c r="K15" i="212"/>
  <c r="L14" i="212"/>
  <c r="K14" i="212"/>
  <c r="L13" i="212"/>
  <c r="K13" i="212"/>
  <c r="L12" i="212"/>
  <c r="K12" i="212"/>
  <c r="L11" i="212"/>
  <c r="K11" i="212"/>
  <c r="L10" i="212"/>
  <c r="K10" i="212"/>
  <c r="L9" i="212"/>
  <c r="K9" i="212"/>
  <c r="L8" i="212"/>
  <c r="K8" i="212"/>
  <c r="L7" i="212"/>
  <c r="K7" i="212"/>
  <c r="L6" i="212"/>
  <c r="K6" i="212"/>
  <c r="L5" i="212"/>
  <c r="K5" i="212"/>
  <c r="M2" i="212"/>
  <c r="M40" i="212" s="1"/>
  <c r="D40" i="211"/>
  <c r="L35" i="211"/>
  <c r="K35" i="211"/>
  <c r="L34" i="211"/>
  <c r="K34" i="211"/>
  <c r="L33" i="211"/>
  <c r="K33" i="211"/>
  <c r="L32" i="211"/>
  <c r="K32" i="211"/>
  <c r="L31" i="211"/>
  <c r="K31" i="211"/>
  <c r="L30" i="211"/>
  <c r="K30" i="211"/>
  <c r="L29" i="211"/>
  <c r="K29" i="211"/>
  <c r="L28" i="211"/>
  <c r="K28" i="211"/>
  <c r="L27" i="211"/>
  <c r="K27" i="211"/>
  <c r="L26" i="211"/>
  <c r="K26" i="211"/>
  <c r="L25" i="211"/>
  <c r="K25" i="211"/>
  <c r="L24" i="211"/>
  <c r="K24" i="211"/>
  <c r="L23" i="211"/>
  <c r="K23" i="211"/>
  <c r="L22" i="211"/>
  <c r="K22" i="211"/>
  <c r="L21" i="211"/>
  <c r="K21" i="211"/>
  <c r="L20" i="211"/>
  <c r="K20" i="211"/>
  <c r="L19" i="211"/>
  <c r="K19" i="211"/>
  <c r="L18" i="211"/>
  <c r="K18" i="211"/>
  <c r="L17" i="211"/>
  <c r="K17" i="211"/>
  <c r="L16" i="211"/>
  <c r="K16" i="211"/>
  <c r="L15" i="211"/>
  <c r="K15" i="211"/>
  <c r="L14" i="211"/>
  <c r="K14" i="211"/>
  <c r="L13" i="211"/>
  <c r="K13" i="211"/>
  <c r="L12" i="211"/>
  <c r="K12" i="211"/>
  <c r="L11" i="211"/>
  <c r="K11" i="211"/>
  <c r="L10" i="211"/>
  <c r="K10" i="211"/>
  <c r="L9" i="211"/>
  <c r="K9" i="211"/>
  <c r="L8" i="211"/>
  <c r="K8" i="211"/>
  <c r="L7" i="211"/>
  <c r="K7" i="211"/>
  <c r="L6" i="211"/>
  <c r="K6" i="211"/>
  <c r="L5" i="211"/>
  <c r="K5" i="211"/>
  <c r="M2" i="211"/>
  <c r="M40" i="211" s="1"/>
  <c r="D40" i="210"/>
  <c r="L35" i="210"/>
  <c r="K35" i="210"/>
  <c r="L34" i="210"/>
  <c r="K34" i="210"/>
  <c r="L33" i="210"/>
  <c r="K33" i="210"/>
  <c r="L32" i="210"/>
  <c r="K32" i="210"/>
  <c r="L31" i="210"/>
  <c r="K31" i="210"/>
  <c r="L30" i="210"/>
  <c r="K30" i="210"/>
  <c r="L29" i="210"/>
  <c r="K29" i="210"/>
  <c r="L28" i="210"/>
  <c r="K28" i="210"/>
  <c r="L27" i="210"/>
  <c r="K27" i="210"/>
  <c r="L26" i="210"/>
  <c r="K26" i="210"/>
  <c r="L25" i="210"/>
  <c r="K25" i="210"/>
  <c r="L24" i="210"/>
  <c r="K24" i="210"/>
  <c r="L23" i="210"/>
  <c r="K23" i="210"/>
  <c r="L22" i="210"/>
  <c r="K22" i="210"/>
  <c r="L21" i="210"/>
  <c r="K21" i="210"/>
  <c r="L20" i="210"/>
  <c r="K20" i="210"/>
  <c r="L19" i="210"/>
  <c r="K19" i="210"/>
  <c r="L18" i="210"/>
  <c r="K18" i="210"/>
  <c r="L17" i="210"/>
  <c r="K17" i="210"/>
  <c r="L16" i="210"/>
  <c r="K16" i="210"/>
  <c r="L15" i="210"/>
  <c r="K15" i="210"/>
  <c r="L14" i="210"/>
  <c r="K14" i="210"/>
  <c r="L13" i="210"/>
  <c r="K13" i="210"/>
  <c r="L12" i="210"/>
  <c r="K12" i="210"/>
  <c r="L11" i="210"/>
  <c r="K11" i="210"/>
  <c r="L10" i="210"/>
  <c r="K10" i="210"/>
  <c r="L9" i="210"/>
  <c r="K9" i="210"/>
  <c r="L8" i="210"/>
  <c r="K8" i="210"/>
  <c r="L7" i="210"/>
  <c r="K7" i="210"/>
  <c r="L6" i="210"/>
  <c r="K6" i="210"/>
  <c r="L5" i="210"/>
  <c r="K5" i="210"/>
  <c r="M2" i="210"/>
  <c r="M40" i="210" s="1"/>
  <c r="D40" i="209"/>
  <c r="L35" i="209"/>
  <c r="K35" i="209"/>
  <c r="L34" i="209"/>
  <c r="K34" i="209"/>
  <c r="L33" i="209"/>
  <c r="K33" i="209"/>
  <c r="L32" i="209"/>
  <c r="K32" i="209"/>
  <c r="L31" i="209"/>
  <c r="K31" i="209"/>
  <c r="L30" i="209"/>
  <c r="K30" i="209"/>
  <c r="L29" i="209"/>
  <c r="K29" i="209"/>
  <c r="L28" i="209"/>
  <c r="K28" i="209"/>
  <c r="L27" i="209"/>
  <c r="K27" i="209"/>
  <c r="L26" i="209"/>
  <c r="K26" i="209"/>
  <c r="L25" i="209"/>
  <c r="K25" i="209"/>
  <c r="L24" i="209"/>
  <c r="K24" i="209"/>
  <c r="L23" i="209"/>
  <c r="K23" i="209"/>
  <c r="L22" i="209"/>
  <c r="K22" i="209"/>
  <c r="L21" i="209"/>
  <c r="K21" i="209"/>
  <c r="L20" i="209"/>
  <c r="K20" i="209"/>
  <c r="L19" i="209"/>
  <c r="K19" i="209"/>
  <c r="L18" i="209"/>
  <c r="K18" i="209"/>
  <c r="L17" i="209"/>
  <c r="K17" i="209"/>
  <c r="L16" i="209"/>
  <c r="K16" i="209"/>
  <c r="L15" i="209"/>
  <c r="K15" i="209"/>
  <c r="L14" i="209"/>
  <c r="K14" i="209"/>
  <c r="L13" i="209"/>
  <c r="K13" i="209"/>
  <c r="L12" i="209"/>
  <c r="K12" i="209"/>
  <c r="L11" i="209"/>
  <c r="K11" i="209"/>
  <c r="L10" i="209"/>
  <c r="K10" i="209"/>
  <c r="L9" i="209"/>
  <c r="K9" i="209"/>
  <c r="L8" i="209"/>
  <c r="K8" i="209"/>
  <c r="L7" i="209"/>
  <c r="K7" i="209"/>
  <c r="L6" i="209"/>
  <c r="K6" i="209"/>
  <c r="L5" i="209"/>
  <c r="K5" i="209"/>
  <c r="M2" i="209"/>
  <c r="M40" i="209" s="1"/>
  <c r="D40" i="208"/>
  <c r="L35" i="208"/>
  <c r="K35" i="208"/>
  <c r="L34" i="208"/>
  <c r="K34" i="208"/>
  <c r="L33" i="208"/>
  <c r="K33" i="208"/>
  <c r="L32" i="208"/>
  <c r="K32" i="208"/>
  <c r="L31" i="208"/>
  <c r="K31" i="208"/>
  <c r="L30" i="208"/>
  <c r="K30" i="208"/>
  <c r="L29" i="208"/>
  <c r="K29" i="208"/>
  <c r="L28" i="208"/>
  <c r="K28" i="208"/>
  <c r="L27" i="208"/>
  <c r="K27" i="208"/>
  <c r="L26" i="208"/>
  <c r="K26" i="208"/>
  <c r="L25" i="208"/>
  <c r="K25" i="208"/>
  <c r="L24" i="208"/>
  <c r="K24" i="208"/>
  <c r="L23" i="208"/>
  <c r="K23" i="208"/>
  <c r="L22" i="208"/>
  <c r="K22" i="208"/>
  <c r="L21" i="208"/>
  <c r="K21" i="208"/>
  <c r="L20" i="208"/>
  <c r="K20" i="208"/>
  <c r="L19" i="208"/>
  <c r="K19" i="208"/>
  <c r="L18" i="208"/>
  <c r="K18" i="208"/>
  <c r="L17" i="208"/>
  <c r="K17" i="208"/>
  <c r="L16" i="208"/>
  <c r="K16" i="208"/>
  <c r="L15" i="208"/>
  <c r="K15" i="208"/>
  <c r="L14" i="208"/>
  <c r="K14" i="208"/>
  <c r="L13" i="208"/>
  <c r="K13" i="208"/>
  <c r="L12" i="208"/>
  <c r="K12" i="208"/>
  <c r="L11" i="208"/>
  <c r="K11" i="208"/>
  <c r="L10" i="208"/>
  <c r="K10" i="208"/>
  <c r="L9" i="208"/>
  <c r="K9" i="208"/>
  <c r="L8" i="208"/>
  <c r="K8" i="208"/>
  <c r="L7" i="208"/>
  <c r="K7" i="208"/>
  <c r="L6" i="208"/>
  <c r="K6" i="208"/>
  <c r="L5" i="208"/>
  <c r="K5" i="208"/>
  <c r="M2" i="208"/>
  <c r="M40" i="208" s="1"/>
  <c r="D40" i="207"/>
  <c r="L35" i="207"/>
  <c r="K35" i="207"/>
  <c r="L34" i="207"/>
  <c r="K34" i="207"/>
  <c r="L33" i="207"/>
  <c r="K33" i="207"/>
  <c r="L32" i="207"/>
  <c r="K32" i="207"/>
  <c r="K31" i="207"/>
  <c r="K30" i="207"/>
  <c r="K29" i="207"/>
  <c r="M29" i="207" s="1"/>
  <c r="K28" i="207"/>
  <c r="M28" i="207" s="1"/>
  <c r="K27" i="207"/>
  <c r="M27" i="207" s="1"/>
  <c r="K26" i="207"/>
  <c r="M26" i="207" s="1"/>
  <c r="K25" i="207"/>
  <c r="M25" i="207" s="1"/>
  <c r="K24" i="207"/>
  <c r="M24" i="207" s="1"/>
  <c r="K23" i="207"/>
  <c r="M23" i="207" s="1"/>
  <c r="K22" i="207"/>
  <c r="M22" i="207" s="1"/>
  <c r="K21" i="207"/>
  <c r="M21" i="207" s="1"/>
  <c r="K20" i="207"/>
  <c r="M20" i="207" s="1"/>
  <c r="K19" i="207"/>
  <c r="M19" i="207" s="1"/>
  <c r="K18" i="207"/>
  <c r="M18" i="207" s="1"/>
  <c r="K17" i="207"/>
  <c r="M17" i="207" s="1"/>
  <c r="K16" i="207"/>
  <c r="M16" i="207" s="1"/>
  <c r="K15" i="207"/>
  <c r="M15" i="207" s="1"/>
  <c r="L14" i="207"/>
  <c r="K14" i="207"/>
  <c r="L13" i="207"/>
  <c r="K13" i="207"/>
  <c r="L12" i="207"/>
  <c r="K12" i="207"/>
  <c r="L11" i="207"/>
  <c r="K11" i="207"/>
  <c r="L10" i="207"/>
  <c r="K10" i="207"/>
  <c r="L9" i="207"/>
  <c r="K9" i="207"/>
  <c r="L8" i="207"/>
  <c r="K8" i="207"/>
  <c r="L7" i="207"/>
  <c r="K7" i="207"/>
  <c r="L6" i="207"/>
  <c r="K6" i="207"/>
  <c r="L5" i="207"/>
  <c r="K5" i="207"/>
  <c r="M2" i="207"/>
  <c r="M40" i="207" s="1"/>
  <c r="D40" i="206"/>
  <c r="L35" i="206"/>
  <c r="K35" i="206"/>
  <c r="L34" i="206"/>
  <c r="K34" i="206"/>
  <c r="L33" i="206"/>
  <c r="K33" i="206"/>
  <c r="L32" i="206"/>
  <c r="K32" i="206"/>
  <c r="L31" i="206"/>
  <c r="K31" i="206"/>
  <c r="L30" i="206"/>
  <c r="K30" i="206"/>
  <c r="L29" i="206"/>
  <c r="K29" i="206"/>
  <c r="L28" i="206"/>
  <c r="K28" i="206"/>
  <c r="L27" i="206"/>
  <c r="K27" i="206"/>
  <c r="L26" i="206"/>
  <c r="K26" i="206"/>
  <c r="L25" i="206"/>
  <c r="K25" i="206"/>
  <c r="L24" i="206"/>
  <c r="K24" i="206"/>
  <c r="L23" i="206"/>
  <c r="K23" i="206"/>
  <c r="L22" i="206"/>
  <c r="K22" i="206"/>
  <c r="L21" i="206"/>
  <c r="K21" i="206"/>
  <c r="L20" i="206"/>
  <c r="K20" i="206"/>
  <c r="L19" i="206"/>
  <c r="K19" i="206"/>
  <c r="L18" i="206"/>
  <c r="K18" i="206"/>
  <c r="L17" i="206"/>
  <c r="K17" i="206"/>
  <c r="L16" i="206"/>
  <c r="K16" i="206"/>
  <c r="L15" i="206"/>
  <c r="K15" i="206"/>
  <c r="L14" i="206"/>
  <c r="K14" i="206"/>
  <c r="L13" i="206"/>
  <c r="K13" i="206"/>
  <c r="L12" i="206"/>
  <c r="K12" i="206"/>
  <c r="L11" i="206"/>
  <c r="K11" i="206"/>
  <c r="L10" i="206"/>
  <c r="K10" i="206"/>
  <c r="L9" i="206"/>
  <c r="K9" i="206"/>
  <c r="L8" i="206"/>
  <c r="K8" i="206"/>
  <c r="L7" i="206"/>
  <c r="K7" i="206"/>
  <c r="L6" i="206"/>
  <c r="K6" i="206"/>
  <c r="L5" i="206"/>
  <c r="K5" i="206"/>
  <c r="M2" i="206"/>
  <c r="M40" i="206" s="1"/>
  <c r="D40" i="205"/>
  <c r="L35" i="205"/>
  <c r="K35" i="205"/>
  <c r="L34" i="205"/>
  <c r="K34" i="205"/>
  <c r="L33" i="205"/>
  <c r="K33" i="205"/>
  <c r="L32" i="205"/>
  <c r="K32" i="205"/>
  <c r="L31" i="205"/>
  <c r="K31" i="205"/>
  <c r="L30" i="205"/>
  <c r="K30" i="205"/>
  <c r="L29" i="205"/>
  <c r="K29" i="205"/>
  <c r="L28" i="205"/>
  <c r="K28" i="205"/>
  <c r="L27" i="205"/>
  <c r="K27" i="205"/>
  <c r="L26" i="205"/>
  <c r="K26" i="205"/>
  <c r="L25" i="205"/>
  <c r="K25" i="205"/>
  <c r="L24" i="205"/>
  <c r="K24" i="205"/>
  <c r="L23" i="205"/>
  <c r="K23" i="205"/>
  <c r="L22" i="205"/>
  <c r="K22" i="205"/>
  <c r="L21" i="205"/>
  <c r="K21" i="205"/>
  <c r="L20" i="205"/>
  <c r="K20" i="205"/>
  <c r="L19" i="205"/>
  <c r="K19" i="205"/>
  <c r="L18" i="205"/>
  <c r="K18" i="205"/>
  <c r="L17" i="205"/>
  <c r="K17" i="205"/>
  <c r="L16" i="205"/>
  <c r="K16" i="205"/>
  <c r="L15" i="205"/>
  <c r="K15" i="205"/>
  <c r="L14" i="205"/>
  <c r="K14" i="205"/>
  <c r="L13" i="205"/>
  <c r="K13" i="205"/>
  <c r="L12" i="205"/>
  <c r="K12" i="205"/>
  <c r="L11" i="205"/>
  <c r="K11" i="205"/>
  <c r="L10" i="205"/>
  <c r="K10" i="205"/>
  <c r="L9" i="205"/>
  <c r="K9" i="205"/>
  <c r="L8" i="205"/>
  <c r="K8" i="205"/>
  <c r="L7" i="205"/>
  <c r="K7" i="205"/>
  <c r="L6" i="205"/>
  <c r="K6" i="205"/>
  <c r="L5" i="205"/>
  <c r="K5" i="205"/>
  <c r="M2" i="205"/>
  <c r="M40" i="205" s="1"/>
  <c r="D40" i="204"/>
  <c r="L35" i="204"/>
  <c r="K35" i="204"/>
  <c r="L34" i="204"/>
  <c r="K34" i="204"/>
  <c r="L33" i="204"/>
  <c r="K33" i="204"/>
  <c r="L32" i="204"/>
  <c r="K32" i="204"/>
  <c r="L31" i="204"/>
  <c r="K31" i="204"/>
  <c r="L30" i="204"/>
  <c r="K30" i="204"/>
  <c r="L29" i="204"/>
  <c r="K29" i="204"/>
  <c r="L28" i="204"/>
  <c r="K28" i="204"/>
  <c r="L27" i="204"/>
  <c r="K27" i="204"/>
  <c r="L26" i="204"/>
  <c r="K26" i="204"/>
  <c r="L25" i="204"/>
  <c r="K25" i="204"/>
  <c r="L24" i="204"/>
  <c r="K24" i="204"/>
  <c r="L23" i="204"/>
  <c r="K23" i="204"/>
  <c r="L22" i="204"/>
  <c r="K22" i="204"/>
  <c r="L21" i="204"/>
  <c r="K21" i="204"/>
  <c r="L20" i="204"/>
  <c r="K20" i="204"/>
  <c r="L19" i="204"/>
  <c r="K19" i="204"/>
  <c r="L18" i="204"/>
  <c r="K18" i="204"/>
  <c r="L17" i="204"/>
  <c r="K17" i="204"/>
  <c r="L16" i="204"/>
  <c r="K16" i="204"/>
  <c r="L15" i="204"/>
  <c r="K15" i="204"/>
  <c r="L14" i="204"/>
  <c r="K14" i="204"/>
  <c r="L13" i="204"/>
  <c r="K13" i="204"/>
  <c r="L12" i="204"/>
  <c r="K12" i="204"/>
  <c r="L11" i="204"/>
  <c r="K11" i="204"/>
  <c r="L10" i="204"/>
  <c r="K10" i="204"/>
  <c r="L9" i="204"/>
  <c r="K9" i="204"/>
  <c r="L8" i="204"/>
  <c r="K8" i="204"/>
  <c r="L7" i="204"/>
  <c r="K7" i="204"/>
  <c r="L6" i="204"/>
  <c r="K6" i="204"/>
  <c r="L5" i="204"/>
  <c r="K5" i="204"/>
  <c r="M2" i="204"/>
  <c r="M40" i="204" s="1"/>
  <c r="D40" i="203"/>
  <c r="L35" i="203"/>
  <c r="K35" i="203"/>
  <c r="L34" i="203"/>
  <c r="K34" i="203"/>
  <c r="L33" i="203"/>
  <c r="K33" i="203"/>
  <c r="L32" i="203"/>
  <c r="K32" i="203"/>
  <c r="L31" i="203"/>
  <c r="K31" i="203"/>
  <c r="L30" i="203"/>
  <c r="K30" i="203"/>
  <c r="L29" i="203"/>
  <c r="K29" i="203"/>
  <c r="L28" i="203"/>
  <c r="K28" i="203"/>
  <c r="L27" i="203"/>
  <c r="K27" i="203"/>
  <c r="L26" i="203"/>
  <c r="K26" i="203"/>
  <c r="L25" i="203"/>
  <c r="K25" i="203"/>
  <c r="L24" i="203"/>
  <c r="K24" i="203"/>
  <c r="L23" i="203"/>
  <c r="K23" i="203"/>
  <c r="L22" i="203"/>
  <c r="K22" i="203"/>
  <c r="L21" i="203"/>
  <c r="K21" i="203"/>
  <c r="L20" i="203"/>
  <c r="K20" i="203"/>
  <c r="L19" i="203"/>
  <c r="K19" i="203"/>
  <c r="L18" i="203"/>
  <c r="K18" i="203"/>
  <c r="L17" i="203"/>
  <c r="K17" i="203"/>
  <c r="L16" i="203"/>
  <c r="K16" i="203"/>
  <c r="L15" i="203"/>
  <c r="K15" i="203"/>
  <c r="L14" i="203"/>
  <c r="K14" i="203"/>
  <c r="L13" i="203"/>
  <c r="K13" i="203"/>
  <c r="L12" i="203"/>
  <c r="K12" i="203"/>
  <c r="L11" i="203"/>
  <c r="K11" i="203"/>
  <c r="L10" i="203"/>
  <c r="K10" i="203"/>
  <c r="L9" i="203"/>
  <c r="K9" i="203"/>
  <c r="L8" i="203"/>
  <c r="K8" i="203"/>
  <c r="L7" i="203"/>
  <c r="K7" i="203"/>
  <c r="L6" i="203"/>
  <c r="K6" i="203"/>
  <c r="L5" i="203"/>
  <c r="M5" i="203" s="1"/>
  <c r="M2" i="203"/>
  <c r="M40" i="203" s="1"/>
  <c r="D40" i="202"/>
  <c r="L35" i="202"/>
  <c r="K35" i="202"/>
  <c r="L34" i="202"/>
  <c r="K34" i="202"/>
  <c r="L33" i="202"/>
  <c r="K33" i="202"/>
  <c r="L32" i="202"/>
  <c r="K32" i="202"/>
  <c r="L31" i="202"/>
  <c r="K31" i="202"/>
  <c r="L30" i="202"/>
  <c r="K30" i="202"/>
  <c r="L29" i="202"/>
  <c r="K29" i="202"/>
  <c r="L28" i="202"/>
  <c r="K28" i="202"/>
  <c r="L27" i="202"/>
  <c r="K27" i="202"/>
  <c r="L26" i="202"/>
  <c r="K26" i="202"/>
  <c r="L25" i="202"/>
  <c r="K25" i="202"/>
  <c r="L24" i="202"/>
  <c r="K24" i="202"/>
  <c r="L23" i="202"/>
  <c r="K23" i="202"/>
  <c r="L22" i="202"/>
  <c r="K22" i="202"/>
  <c r="L21" i="202"/>
  <c r="K21" i="202"/>
  <c r="L20" i="202"/>
  <c r="K20" i="202"/>
  <c r="L19" i="202"/>
  <c r="K19" i="202"/>
  <c r="L18" i="202"/>
  <c r="K18" i="202"/>
  <c r="L17" i="202"/>
  <c r="K17" i="202"/>
  <c r="L16" i="202"/>
  <c r="K16" i="202"/>
  <c r="L15" i="202"/>
  <c r="K15" i="202"/>
  <c r="L14" i="202"/>
  <c r="K14" i="202"/>
  <c r="L13" i="202"/>
  <c r="K13" i="202"/>
  <c r="L12" i="202"/>
  <c r="K12" i="202"/>
  <c r="L11" i="202"/>
  <c r="K11" i="202"/>
  <c r="L10" i="202"/>
  <c r="K10" i="202"/>
  <c r="L9" i="202"/>
  <c r="K9" i="202"/>
  <c r="L8" i="202"/>
  <c r="K8" i="202"/>
  <c r="L7" i="202"/>
  <c r="K7" i="202"/>
  <c r="L6" i="202"/>
  <c r="K6" i="202"/>
  <c r="L5" i="202"/>
  <c r="K5" i="202"/>
  <c r="M2" i="202"/>
  <c r="M40" i="202" s="1"/>
  <c r="D40" i="201"/>
  <c r="L35" i="201"/>
  <c r="K35" i="201"/>
  <c r="L34" i="201"/>
  <c r="K34" i="201"/>
  <c r="L33" i="201"/>
  <c r="K33" i="201"/>
  <c r="L32" i="201"/>
  <c r="K32" i="201"/>
  <c r="L31" i="201"/>
  <c r="K31" i="201"/>
  <c r="L30" i="201"/>
  <c r="K30" i="201"/>
  <c r="L29" i="201"/>
  <c r="K29" i="201"/>
  <c r="L28" i="201"/>
  <c r="K28" i="201"/>
  <c r="L27" i="201"/>
  <c r="K27" i="201"/>
  <c r="L26" i="201"/>
  <c r="K26" i="201"/>
  <c r="L25" i="201"/>
  <c r="K25" i="201"/>
  <c r="L24" i="201"/>
  <c r="K24" i="201"/>
  <c r="L23" i="201"/>
  <c r="K23" i="201"/>
  <c r="L22" i="201"/>
  <c r="K22" i="201"/>
  <c r="L21" i="201"/>
  <c r="K21" i="201"/>
  <c r="L20" i="201"/>
  <c r="K20" i="201"/>
  <c r="L19" i="201"/>
  <c r="K19" i="201"/>
  <c r="L18" i="201"/>
  <c r="K18" i="201"/>
  <c r="L17" i="201"/>
  <c r="K17" i="201"/>
  <c r="L16" i="201"/>
  <c r="K16" i="201"/>
  <c r="L15" i="201"/>
  <c r="K15" i="201"/>
  <c r="L14" i="201"/>
  <c r="K14" i="201"/>
  <c r="L13" i="201"/>
  <c r="K13" i="201"/>
  <c r="L12" i="201"/>
  <c r="K12" i="201"/>
  <c r="L11" i="201"/>
  <c r="K11" i="201"/>
  <c r="L10" i="201"/>
  <c r="K10" i="201"/>
  <c r="L9" i="201"/>
  <c r="K9" i="201"/>
  <c r="L8" i="201"/>
  <c r="K8" i="201"/>
  <c r="L7" i="201"/>
  <c r="K7" i="201"/>
  <c r="L6" i="201"/>
  <c r="K6" i="201"/>
  <c r="L5" i="201"/>
  <c r="K5" i="201"/>
  <c r="M2" i="201"/>
  <c r="M40" i="201" s="1"/>
  <c r="D40" i="200"/>
  <c r="L35" i="200"/>
  <c r="K35" i="200"/>
  <c r="L34" i="200"/>
  <c r="K34" i="200"/>
  <c r="L33" i="200"/>
  <c r="K33" i="200"/>
  <c r="L32" i="200"/>
  <c r="K32" i="200"/>
  <c r="L31" i="200"/>
  <c r="K31" i="200"/>
  <c r="L30" i="200"/>
  <c r="K30" i="200"/>
  <c r="L29" i="200"/>
  <c r="K29" i="200"/>
  <c r="L28" i="200"/>
  <c r="K28" i="200"/>
  <c r="L27" i="200"/>
  <c r="K27" i="200"/>
  <c r="L26" i="200"/>
  <c r="K26" i="200"/>
  <c r="L25" i="200"/>
  <c r="K25" i="200"/>
  <c r="L24" i="200"/>
  <c r="K24" i="200"/>
  <c r="L23" i="200"/>
  <c r="K23" i="200"/>
  <c r="L22" i="200"/>
  <c r="K22" i="200"/>
  <c r="L21" i="200"/>
  <c r="K21" i="200"/>
  <c r="L20" i="200"/>
  <c r="K20" i="200"/>
  <c r="L19" i="200"/>
  <c r="K19" i="200"/>
  <c r="L18" i="200"/>
  <c r="K18" i="200"/>
  <c r="L17" i="200"/>
  <c r="K17" i="200"/>
  <c r="L16" i="200"/>
  <c r="K16" i="200"/>
  <c r="L15" i="200"/>
  <c r="K15" i="200"/>
  <c r="L14" i="200"/>
  <c r="K14" i="200"/>
  <c r="L13" i="200"/>
  <c r="K13" i="200"/>
  <c r="L12" i="200"/>
  <c r="K12" i="200"/>
  <c r="L11" i="200"/>
  <c r="K11" i="200"/>
  <c r="L10" i="200"/>
  <c r="K10" i="200"/>
  <c r="L9" i="200"/>
  <c r="K9" i="200"/>
  <c r="L8" i="200"/>
  <c r="K8" i="200"/>
  <c r="L7" i="200"/>
  <c r="K7" i="200"/>
  <c r="L6" i="200"/>
  <c r="K6" i="200"/>
  <c r="L5" i="200"/>
  <c r="M2" i="200"/>
  <c r="M40" i="200" s="1"/>
  <c r="D40" i="199"/>
  <c r="L35" i="199"/>
  <c r="K35" i="199"/>
  <c r="L34" i="199"/>
  <c r="K34" i="199"/>
  <c r="L33" i="199"/>
  <c r="K33" i="199"/>
  <c r="L32" i="199"/>
  <c r="K32" i="199"/>
  <c r="L31" i="199"/>
  <c r="K31" i="199"/>
  <c r="L30" i="199"/>
  <c r="K30" i="199"/>
  <c r="L29" i="199"/>
  <c r="K29" i="199"/>
  <c r="L28" i="199"/>
  <c r="K28" i="199"/>
  <c r="L27" i="199"/>
  <c r="K27" i="199"/>
  <c r="L26" i="199"/>
  <c r="K26" i="199"/>
  <c r="L25" i="199"/>
  <c r="K25" i="199"/>
  <c r="L24" i="199"/>
  <c r="K24" i="199"/>
  <c r="L23" i="199"/>
  <c r="K23" i="199"/>
  <c r="L22" i="199"/>
  <c r="K22" i="199"/>
  <c r="L21" i="199"/>
  <c r="K21" i="199"/>
  <c r="L20" i="199"/>
  <c r="K20" i="199"/>
  <c r="L19" i="199"/>
  <c r="K19" i="199"/>
  <c r="L18" i="199"/>
  <c r="K18" i="199"/>
  <c r="L17" i="199"/>
  <c r="K17" i="199"/>
  <c r="L16" i="199"/>
  <c r="K16" i="199"/>
  <c r="L15" i="199"/>
  <c r="K15" i="199"/>
  <c r="L14" i="199"/>
  <c r="K14" i="199"/>
  <c r="L13" i="199"/>
  <c r="K13" i="199"/>
  <c r="L12" i="199"/>
  <c r="K12" i="199"/>
  <c r="L11" i="199"/>
  <c r="K11" i="199"/>
  <c r="L10" i="199"/>
  <c r="K10" i="199"/>
  <c r="L9" i="199"/>
  <c r="K9" i="199"/>
  <c r="L8" i="199"/>
  <c r="K8" i="199"/>
  <c r="L7" i="199"/>
  <c r="K7" i="199"/>
  <c r="L6" i="199"/>
  <c r="K6" i="199"/>
  <c r="L5" i="199"/>
  <c r="K5" i="199"/>
  <c r="M2" i="199"/>
  <c r="M40" i="199" s="1"/>
  <c r="D40" i="198"/>
  <c r="L35" i="198"/>
  <c r="K35" i="198"/>
  <c r="L34" i="198"/>
  <c r="K34" i="198"/>
  <c r="L33" i="198"/>
  <c r="K33" i="198"/>
  <c r="L32" i="198"/>
  <c r="K32" i="198"/>
  <c r="L31" i="198"/>
  <c r="K31" i="198"/>
  <c r="L30" i="198"/>
  <c r="K30" i="198"/>
  <c r="L29" i="198"/>
  <c r="K29" i="198"/>
  <c r="L28" i="198"/>
  <c r="K28" i="198"/>
  <c r="L27" i="198"/>
  <c r="K27" i="198"/>
  <c r="L26" i="198"/>
  <c r="K26" i="198"/>
  <c r="L25" i="198"/>
  <c r="K25" i="198"/>
  <c r="L24" i="198"/>
  <c r="K24" i="198"/>
  <c r="L23" i="198"/>
  <c r="K23" i="198"/>
  <c r="L22" i="198"/>
  <c r="K22" i="198"/>
  <c r="L21" i="198"/>
  <c r="K21" i="198"/>
  <c r="L20" i="198"/>
  <c r="K20" i="198"/>
  <c r="L19" i="198"/>
  <c r="K19" i="198"/>
  <c r="L18" i="198"/>
  <c r="K18" i="198"/>
  <c r="L17" i="198"/>
  <c r="K17" i="198"/>
  <c r="L16" i="198"/>
  <c r="K16" i="198"/>
  <c r="L15" i="198"/>
  <c r="K15" i="198"/>
  <c r="L14" i="198"/>
  <c r="K14" i="198"/>
  <c r="L13" i="198"/>
  <c r="K13" i="198"/>
  <c r="L12" i="198"/>
  <c r="K12" i="198"/>
  <c r="L11" i="198"/>
  <c r="K11" i="198"/>
  <c r="L10" i="198"/>
  <c r="K10" i="198"/>
  <c r="L9" i="198"/>
  <c r="K9" i="198"/>
  <c r="L8" i="198"/>
  <c r="K8" i="198"/>
  <c r="L7" i="198"/>
  <c r="K7" i="198"/>
  <c r="L6" i="198"/>
  <c r="K6" i="198"/>
  <c r="L5" i="198"/>
  <c r="K5" i="198"/>
  <c r="M2" i="198"/>
  <c r="M40" i="198" s="1"/>
  <c r="D40" i="197"/>
  <c r="L35" i="197"/>
  <c r="K35" i="197"/>
  <c r="L34" i="197"/>
  <c r="K34" i="197"/>
  <c r="L33" i="197"/>
  <c r="K33" i="197"/>
  <c r="L32" i="197"/>
  <c r="K32" i="197"/>
  <c r="L31" i="197"/>
  <c r="K31" i="197"/>
  <c r="L30" i="197"/>
  <c r="K30" i="197"/>
  <c r="L29" i="197"/>
  <c r="K29" i="197"/>
  <c r="L28" i="197"/>
  <c r="K28" i="197"/>
  <c r="L27" i="197"/>
  <c r="K27" i="197"/>
  <c r="L26" i="197"/>
  <c r="K26" i="197"/>
  <c r="L25" i="197"/>
  <c r="K25" i="197"/>
  <c r="L24" i="197"/>
  <c r="K24" i="197"/>
  <c r="L23" i="197"/>
  <c r="K23" i="197"/>
  <c r="L22" i="197"/>
  <c r="K22" i="197"/>
  <c r="L21" i="197"/>
  <c r="K21" i="197"/>
  <c r="L20" i="197"/>
  <c r="K20" i="197"/>
  <c r="L19" i="197"/>
  <c r="K19" i="197"/>
  <c r="L18" i="197"/>
  <c r="K18" i="197"/>
  <c r="L17" i="197"/>
  <c r="K17" i="197"/>
  <c r="L16" i="197"/>
  <c r="K16" i="197"/>
  <c r="L15" i="197"/>
  <c r="K15" i="197"/>
  <c r="L14" i="197"/>
  <c r="K14" i="197"/>
  <c r="L13" i="197"/>
  <c r="K13" i="197"/>
  <c r="L12" i="197"/>
  <c r="K12" i="197"/>
  <c r="L11" i="197"/>
  <c r="K11" i="197"/>
  <c r="L10" i="197"/>
  <c r="K10" i="197"/>
  <c r="L9" i="197"/>
  <c r="K9" i="197"/>
  <c r="L8" i="197"/>
  <c r="K8" i="197"/>
  <c r="L7" i="197"/>
  <c r="K7" i="197"/>
  <c r="L6" i="197"/>
  <c r="K6" i="197"/>
  <c r="L5" i="197"/>
  <c r="K5" i="197"/>
  <c r="M2" i="197"/>
  <c r="M40" i="197" s="1"/>
  <c r="D40" i="196"/>
  <c r="L35" i="196"/>
  <c r="K35" i="196"/>
  <c r="L34" i="196"/>
  <c r="K34" i="196"/>
  <c r="L33" i="196"/>
  <c r="K33" i="196"/>
  <c r="L32" i="196"/>
  <c r="K32" i="196"/>
  <c r="L31" i="196"/>
  <c r="K31" i="196"/>
  <c r="L30" i="196"/>
  <c r="K30" i="196"/>
  <c r="L29" i="196"/>
  <c r="K29" i="196"/>
  <c r="L28" i="196"/>
  <c r="K28" i="196"/>
  <c r="L27" i="196"/>
  <c r="K27" i="196"/>
  <c r="L26" i="196"/>
  <c r="K26" i="196"/>
  <c r="L25" i="196"/>
  <c r="K25" i="196"/>
  <c r="L24" i="196"/>
  <c r="K24" i="196"/>
  <c r="L23" i="196"/>
  <c r="K23" i="196"/>
  <c r="L22" i="196"/>
  <c r="K22" i="196"/>
  <c r="L21" i="196"/>
  <c r="K21" i="196"/>
  <c r="L20" i="196"/>
  <c r="K20" i="196"/>
  <c r="L19" i="196"/>
  <c r="K19" i="196"/>
  <c r="L18" i="196"/>
  <c r="K18" i="196"/>
  <c r="L17" i="196"/>
  <c r="K17" i="196"/>
  <c r="L16" i="196"/>
  <c r="K16" i="196"/>
  <c r="L15" i="196"/>
  <c r="K15" i="196"/>
  <c r="L14" i="196"/>
  <c r="K14" i="196"/>
  <c r="L13" i="196"/>
  <c r="K13" i="196"/>
  <c r="L12" i="196"/>
  <c r="K12" i="196"/>
  <c r="L11" i="196"/>
  <c r="K11" i="196"/>
  <c r="L10" i="196"/>
  <c r="K10" i="196"/>
  <c r="L9" i="196"/>
  <c r="K9" i="196"/>
  <c r="L8" i="196"/>
  <c r="K8" i="196"/>
  <c r="L7" i="196"/>
  <c r="K7" i="196"/>
  <c r="L6" i="196"/>
  <c r="K6" i="196"/>
  <c r="L5" i="196"/>
  <c r="K5" i="196"/>
  <c r="M2" i="196"/>
  <c r="M40" i="196" s="1"/>
  <c r="D40" i="195"/>
  <c r="L35" i="195"/>
  <c r="K35" i="195"/>
  <c r="L34" i="195"/>
  <c r="K34" i="195"/>
  <c r="L33" i="195"/>
  <c r="K33" i="195"/>
  <c r="L32" i="195"/>
  <c r="K32" i="195"/>
  <c r="L31" i="195"/>
  <c r="K31" i="195"/>
  <c r="L30" i="195"/>
  <c r="K30" i="195"/>
  <c r="L29" i="195"/>
  <c r="K29" i="195"/>
  <c r="L28" i="195"/>
  <c r="K28" i="195"/>
  <c r="L27" i="195"/>
  <c r="K27" i="195"/>
  <c r="L26" i="195"/>
  <c r="K26" i="195"/>
  <c r="L25" i="195"/>
  <c r="K25" i="195"/>
  <c r="L24" i="195"/>
  <c r="K24" i="195"/>
  <c r="L23" i="195"/>
  <c r="K23" i="195"/>
  <c r="L22" i="195"/>
  <c r="K22" i="195"/>
  <c r="L21" i="195"/>
  <c r="K21" i="195"/>
  <c r="L20" i="195"/>
  <c r="K20" i="195"/>
  <c r="L19" i="195"/>
  <c r="K19" i="195"/>
  <c r="L18" i="195"/>
  <c r="K18" i="195"/>
  <c r="L17" i="195"/>
  <c r="K17" i="195"/>
  <c r="L16" i="195"/>
  <c r="K16" i="195"/>
  <c r="L15" i="195"/>
  <c r="K15" i="195"/>
  <c r="L14" i="195"/>
  <c r="K14" i="195"/>
  <c r="L13" i="195"/>
  <c r="K13" i="195"/>
  <c r="L12" i="195"/>
  <c r="K12" i="195"/>
  <c r="L11" i="195"/>
  <c r="K11" i="195"/>
  <c r="L10" i="195"/>
  <c r="K10" i="195"/>
  <c r="L9" i="195"/>
  <c r="K9" i="195"/>
  <c r="L8" i="195"/>
  <c r="K8" i="195"/>
  <c r="L7" i="195"/>
  <c r="K7" i="195"/>
  <c r="L6" i="195"/>
  <c r="K6" i="195"/>
  <c r="L5" i="195"/>
  <c r="K5" i="195"/>
  <c r="M2" i="195"/>
  <c r="M40" i="195" s="1"/>
  <c r="M32" i="218" l="1"/>
  <c r="M31" i="218"/>
  <c r="M33" i="218"/>
  <c r="L36" i="207"/>
  <c r="C200" i="1" s="1"/>
  <c r="L51" i="218"/>
  <c r="C310" i="1" s="1"/>
  <c r="L51" i="220"/>
  <c r="C337" i="1" s="1"/>
  <c r="M5" i="218"/>
  <c r="M6" i="223"/>
  <c r="M8" i="223"/>
  <c r="M10" i="223"/>
  <c r="M14" i="223"/>
  <c r="M18" i="223"/>
  <c r="M34" i="223"/>
  <c r="M18" i="222"/>
  <c r="M6" i="221"/>
  <c r="M14" i="224"/>
  <c r="M18" i="224"/>
  <c r="M26" i="224"/>
  <c r="M6" i="224"/>
  <c r="M10" i="224"/>
  <c r="M8" i="220"/>
  <c r="M12" i="221"/>
  <c r="M14" i="221"/>
  <c r="M18" i="221"/>
  <c r="M11" i="223"/>
  <c r="M19" i="223"/>
  <c r="M21" i="223"/>
  <c r="M27" i="223"/>
  <c r="M29" i="223"/>
  <c r="M35" i="223"/>
  <c r="M5" i="222"/>
  <c r="M11" i="222"/>
  <c r="M13" i="222"/>
  <c r="M19" i="221"/>
  <c r="M21" i="221"/>
  <c r="M27" i="221"/>
  <c r="M29" i="221"/>
  <c r="M30" i="224"/>
  <c r="M34" i="224"/>
  <c r="M34" i="222"/>
  <c r="M15" i="224"/>
  <c r="M17" i="224"/>
  <c r="M19" i="224"/>
  <c r="M7" i="223"/>
  <c r="M22" i="222"/>
  <c r="M30" i="222"/>
  <c r="M26" i="221"/>
  <c r="M21" i="224"/>
  <c r="M34" i="221"/>
  <c r="M16" i="224"/>
  <c r="M20" i="224"/>
  <c r="M22" i="224"/>
  <c r="M31" i="224"/>
  <c r="M33" i="224"/>
  <c r="M35" i="224"/>
  <c r="M14" i="219"/>
  <c r="M18" i="219"/>
  <c r="M22" i="219"/>
  <c r="M26" i="223"/>
  <c r="M8" i="222"/>
  <c r="M10" i="222"/>
  <c r="M16" i="222"/>
  <c r="M32" i="224"/>
  <c r="M35" i="221"/>
  <c r="M5" i="224"/>
  <c r="M36" i="225"/>
  <c r="D131" i="1" s="1"/>
  <c r="M10" i="219"/>
  <c r="M35" i="220"/>
  <c r="M5" i="223"/>
  <c r="M9" i="223"/>
  <c r="M20" i="223"/>
  <c r="M22" i="223"/>
  <c r="M28" i="223"/>
  <c r="M30" i="223"/>
  <c r="M19" i="222"/>
  <c r="M21" i="222"/>
  <c r="M27" i="222"/>
  <c r="M29" i="222"/>
  <c r="M20" i="221"/>
  <c r="M22" i="221"/>
  <c r="M28" i="221"/>
  <c r="M30" i="221"/>
  <c r="M7" i="224"/>
  <c r="M9" i="224"/>
  <c r="M23" i="224"/>
  <c r="M25" i="224"/>
  <c r="M26" i="219"/>
  <c r="M34" i="220"/>
  <c r="M13" i="223"/>
  <c r="M6" i="222"/>
  <c r="M14" i="222"/>
  <c r="M24" i="222"/>
  <c r="M26" i="222"/>
  <c r="M32" i="222"/>
  <c r="M35" i="222"/>
  <c r="M11" i="221"/>
  <c r="M13" i="221"/>
  <c r="M8" i="224"/>
  <c r="M11" i="224"/>
  <c r="M13" i="224"/>
  <c r="M24" i="224"/>
  <c r="M27" i="224"/>
  <c r="M29" i="224"/>
  <c r="M16" i="223"/>
  <c r="M10" i="221"/>
  <c r="M12" i="224"/>
  <c r="M28" i="224"/>
  <c r="M29" i="195"/>
  <c r="M33" i="195"/>
  <c r="M15" i="196"/>
  <c r="M7" i="195"/>
  <c r="M23" i="195"/>
  <c r="M27" i="195"/>
  <c r="M31" i="195"/>
  <c r="L36" i="224"/>
  <c r="C49" i="1" s="1"/>
  <c r="M17" i="196"/>
  <c r="M19" i="196"/>
  <c r="M21" i="196"/>
  <c r="M23" i="196"/>
  <c r="M25" i="196"/>
  <c r="M33" i="197"/>
  <c r="M35" i="197"/>
  <c r="M5" i="198"/>
  <c r="M21" i="198"/>
  <c r="M23" i="198"/>
  <c r="M27" i="198"/>
  <c r="M33" i="198"/>
  <c r="M35" i="198"/>
  <c r="M34" i="201"/>
  <c r="M26" i="202"/>
  <c r="M8" i="203"/>
  <c r="M10" i="203"/>
  <c r="M14" i="203"/>
  <c r="M18" i="203"/>
  <c r="M22" i="203"/>
  <c r="M22" i="205"/>
  <c r="M24" i="205"/>
  <c r="M8" i="206"/>
  <c r="M10" i="206"/>
  <c r="M14" i="206"/>
  <c r="M32" i="206"/>
  <c r="M34" i="206"/>
  <c r="M6" i="207"/>
  <c r="M14" i="209"/>
  <c r="M18" i="209"/>
  <c r="M22" i="209"/>
  <c r="M26" i="209"/>
  <c r="M22" i="210"/>
  <c r="M30" i="210"/>
  <c r="M34" i="210"/>
  <c r="M24" i="211"/>
  <c r="M26" i="211"/>
  <c r="M28" i="211"/>
  <c r="M6" i="218"/>
  <c r="M10" i="218"/>
  <c r="M31" i="219"/>
  <c r="M33" i="219"/>
  <c r="M35" i="219"/>
  <c r="M5" i="220"/>
  <c r="M7" i="220"/>
  <c r="M11" i="220"/>
  <c r="M12" i="223"/>
  <c r="M15" i="223"/>
  <c r="M17" i="223"/>
  <c r="M24" i="223"/>
  <c r="M31" i="223"/>
  <c r="M33" i="223"/>
  <c r="M12" i="222"/>
  <c r="M15" i="222"/>
  <c r="M17" i="222"/>
  <c r="M28" i="222"/>
  <c r="M31" i="222"/>
  <c r="M33" i="222"/>
  <c r="M8" i="221"/>
  <c r="M15" i="221"/>
  <c r="M17" i="221"/>
  <c r="M24" i="221"/>
  <c r="M31" i="221"/>
  <c r="M33" i="221"/>
  <c r="L36" i="221"/>
  <c r="C353" i="1" s="1"/>
  <c r="L36" i="219"/>
  <c r="C315" i="1" s="1"/>
  <c r="M30" i="219"/>
  <c r="M34" i="219"/>
  <c r="M6" i="220"/>
  <c r="M10" i="220"/>
  <c r="M23" i="223"/>
  <c r="M25" i="223"/>
  <c r="M32" i="223"/>
  <c r="M7" i="222"/>
  <c r="M9" i="222"/>
  <c r="M20" i="222"/>
  <c r="M23" i="222"/>
  <c r="M25" i="222"/>
  <c r="M7" i="221"/>
  <c r="M9" i="221"/>
  <c r="M16" i="221"/>
  <c r="M23" i="221"/>
  <c r="M25" i="221"/>
  <c r="M32" i="221"/>
  <c r="M5" i="221"/>
  <c r="L36" i="222"/>
  <c r="C351" i="1" s="1"/>
  <c r="L36" i="223"/>
  <c r="C350" i="1" s="1"/>
  <c r="M8" i="217"/>
  <c r="M10" i="217"/>
  <c r="M16" i="217"/>
  <c r="M18" i="217"/>
  <c r="M15" i="219"/>
  <c r="M17" i="219"/>
  <c r="M19" i="219"/>
  <c r="M21" i="219"/>
  <c r="M33" i="220"/>
  <c r="M30" i="211"/>
  <c r="M18" i="212"/>
  <c r="M22" i="212"/>
  <c r="M26" i="212"/>
  <c r="M30" i="212"/>
  <c r="M6" i="213"/>
  <c r="M11" i="216"/>
  <c r="M19" i="216"/>
  <c r="M15" i="217"/>
  <c r="M23" i="217"/>
  <c r="M6" i="219"/>
  <c r="M16" i="219"/>
  <c r="M20" i="219"/>
  <c r="M32" i="220"/>
  <c r="M32" i="219"/>
  <c r="M9" i="220"/>
  <c r="M6" i="195"/>
  <c r="M31" i="204"/>
  <c r="M19" i="205"/>
  <c r="M7" i="214"/>
  <c r="M11" i="214"/>
  <c r="M13" i="214"/>
  <c r="M7" i="217"/>
  <c r="M25" i="217"/>
  <c r="M27" i="217"/>
  <c r="M33" i="217"/>
  <c r="M35" i="217"/>
  <c r="M7" i="219"/>
  <c r="M9" i="219"/>
  <c r="M23" i="219"/>
  <c r="M25" i="219"/>
  <c r="M8" i="219"/>
  <c r="M11" i="219"/>
  <c r="M13" i="219"/>
  <c r="M24" i="219"/>
  <c r="M27" i="219"/>
  <c r="M29" i="219"/>
  <c r="M6" i="214"/>
  <c r="M14" i="214"/>
  <c r="M18" i="214"/>
  <c r="M6" i="215"/>
  <c r="M8" i="215"/>
  <c r="M10" i="215"/>
  <c r="M26" i="215"/>
  <c r="M28" i="215"/>
  <c r="M12" i="216"/>
  <c r="M14" i="216"/>
  <c r="M22" i="216"/>
  <c r="M26" i="216"/>
  <c r="M28" i="216"/>
  <c r="M12" i="219"/>
  <c r="M28" i="219"/>
  <c r="M5" i="219"/>
  <c r="M30" i="200"/>
  <c r="M34" i="200"/>
  <c r="M6" i="201"/>
  <c r="M10" i="201"/>
  <c r="M14" i="201"/>
  <c r="M18" i="201"/>
  <c r="M28" i="202"/>
  <c r="M30" i="202"/>
  <c r="M34" i="202"/>
  <c r="M13" i="216"/>
  <c r="M15" i="216"/>
  <c r="M29" i="216"/>
  <c r="M31" i="216"/>
  <c r="M24" i="217"/>
  <c r="M26" i="217"/>
  <c r="M32" i="217"/>
  <c r="M34" i="217"/>
  <c r="M7" i="218"/>
  <c r="M9" i="218"/>
  <c r="M10" i="200"/>
  <c r="M28" i="200"/>
  <c r="M8" i="195"/>
  <c r="M16" i="195"/>
  <c r="M20" i="195"/>
  <c r="M18" i="196"/>
  <c r="M26" i="196"/>
  <c r="M24" i="198"/>
  <c r="M26" i="198"/>
  <c r="M28" i="198"/>
  <c r="M30" i="198"/>
  <c r="M12" i="199"/>
  <c r="M14" i="199"/>
  <c r="M26" i="199"/>
  <c r="M15" i="203"/>
  <c r="M17" i="203"/>
  <c r="M7" i="204"/>
  <c r="M27" i="205"/>
  <c r="M7" i="206"/>
  <c r="M9" i="206"/>
  <c r="M31" i="206"/>
  <c r="M33" i="206"/>
  <c r="M15" i="209"/>
  <c r="M17" i="209"/>
  <c r="M19" i="209"/>
  <c r="M31" i="209"/>
  <c r="M33" i="209"/>
  <c r="M35" i="209"/>
  <c r="M23" i="210"/>
  <c r="M27" i="210"/>
  <c r="M29" i="210"/>
  <c r="M23" i="211"/>
  <c r="M33" i="211"/>
  <c r="M35" i="211"/>
  <c r="M19" i="212"/>
  <c r="M21" i="212"/>
  <c r="M23" i="212"/>
  <c r="M25" i="212"/>
  <c r="M32" i="216"/>
  <c r="M9" i="217"/>
  <c r="M11" i="217"/>
  <c r="M17" i="217"/>
  <c r="M19" i="217"/>
  <c r="M31" i="217"/>
  <c r="M8" i="218"/>
  <c r="M8" i="200"/>
  <c r="M10" i="195"/>
  <c r="M14" i="195"/>
  <c r="M22" i="195"/>
  <c r="M16" i="196"/>
  <c r="M24" i="196"/>
  <c r="M30" i="196"/>
  <c r="M11" i="197"/>
  <c r="M15" i="197"/>
  <c r="M31" i="197"/>
  <c r="M27" i="200"/>
  <c r="M31" i="200"/>
  <c r="M33" i="200"/>
  <c r="M35" i="200"/>
  <c r="M7" i="201"/>
  <c r="M9" i="201"/>
  <c r="M11" i="201"/>
  <c r="M13" i="201"/>
  <c r="M31" i="202"/>
  <c r="M35" i="202"/>
  <c r="M6" i="203"/>
  <c r="M12" i="205"/>
  <c r="M8" i="208"/>
  <c r="M12" i="208"/>
  <c r="M16" i="208"/>
  <c r="M18" i="208"/>
  <c r="M10" i="209"/>
  <c r="M10" i="196"/>
  <c r="M14" i="196"/>
  <c r="M31" i="196"/>
  <c r="M33" i="196"/>
  <c r="M35" i="196"/>
  <c r="M17" i="197"/>
  <c r="M19" i="197"/>
  <c r="M23" i="197"/>
  <c r="M29" i="197"/>
  <c r="M15" i="198"/>
  <c r="M19" i="198"/>
  <c r="M28" i="199"/>
  <c r="M30" i="199"/>
  <c r="M22" i="201"/>
  <c r="M26" i="201"/>
  <c r="M30" i="201"/>
  <c r="M8" i="202"/>
  <c r="M10" i="202"/>
  <c r="M28" i="203"/>
  <c r="M32" i="203"/>
  <c r="M9" i="204"/>
  <c r="M11" i="204"/>
  <c r="M15" i="204"/>
  <c r="M19" i="204"/>
  <c r="M23" i="204"/>
  <c r="M9" i="205"/>
  <c r="M11" i="205"/>
  <c r="M31" i="205"/>
  <c r="M35" i="205"/>
  <c r="M34" i="207"/>
  <c r="M22" i="208"/>
  <c r="M30" i="208"/>
  <c r="M34" i="208"/>
  <c r="M32" i="209"/>
  <c r="M8" i="210"/>
  <c r="M12" i="210"/>
  <c r="M18" i="210"/>
  <c r="M8" i="212"/>
  <c r="M14" i="212"/>
  <c r="M11" i="213"/>
  <c r="M15" i="213"/>
  <c r="M17" i="213"/>
  <c r="M28" i="214"/>
  <c r="M32" i="214"/>
  <c r="M34" i="214"/>
  <c r="M22" i="215"/>
  <c r="M31" i="215"/>
  <c r="M33" i="215"/>
  <c r="M35" i="215"/>
  <c r="M5" i="216"/>
  <c r="M7" i="216"/>
  <c r="M30" i="216"/>
  <c r="M34" i="216"/>
  <c r="M6" i="217"/>
  <c r="M13" i="217"/>
  <c r="M20" i="217"/>
  <c r="M22" i="217"/>
  <c r="M29" i="217"/>
  <c r="M21" i="216"/>
  <c r="M23" i="216"/>
  <c r="M25" i="216"/>
  <c r="M27" i="216"/>
  <c r="M32" i="196"/>
  <c r="M34" i="196"/>
  <c r="M6" i="197"/>
  <c r="M8" i="197"/>
  <c r="M10" i="197"/>
  <c r="M10" i="199"/>
  <c r="M22" i="199"/>
  <c r="M22" i="200"/>
  <c r="M26" i="200"/>
  <c r="M19" i="201"/>
  <c r="M23" i="201"/>
  <c r="M25" i="201"/>
  <c r="M27" i="201"/>
  <c r="M29" i="201"/>
  <c r="M35" i="201"/>
  <c r="M5" i="202"/>
  <c r="M16" i="204"/>
  <c r="M18" i="204"/>
  <c r="M32" i="204"/>
  <c r="M6" i="205"/>
  <c r="M8" i="205"/>
  <c r="M22" i="206"/>
  <c r="M30" i="206"/>
  <c r="M14" i="207"/>
  <c r="M31" i="207"/>
  <c r="M33" i="207"/>
  <c r="M7" i="208"/>
  <c r="M27" i="208"/>
  <c r="M29" i="208"/>
  <c r="M9" i="211"/>
  <c r="M13" i="211"/>
  <c r="M15" i="211"/>
  <c r="M19" i="211"/>
  <c r="M8" i="213"/>
  <c r="M10" i="213"/>
  <c r="M18" i="213"/>
  <c r="M22" i="213"/>
  <c r="M30" i="215"/>
  <c r="M34" i="215"/>
  <c r="M6" i="216"/>
  <c r="M24" i="216"/>
  <c r="M33" i="216"/>
  <c r="M35" i="216"/>
  <c r="M5" i="217"/>
  <c r="M12" i="217"/>
  <c r="M14" i="217"/>
  <c r="M21" i="217"/>
  <c r="M28" i="217"/>
  <c r="M30" i="217"/>
  <c r="L36" i="217"/>
  <c r="M24" i="195"/>
  <c r="M26" i="195"/>
  <c r="M30" i="195"/>
  <c r="M34" i="195"/>
  <c r="M6" i="196"/>
  <c r="M8" i="196"/>
  <c r="M12" i="196"/>
  <c r="M22" i="196"/>
  <c r="M16" i="197"/>
  <c r="M18" i="197"/>
  <c r="M20" i="197"/>
  <c r="M22" i="197"/>
  <c r="M24" i="197"/>
  <c r="M26" i="197"/>
  <c r="M11" i="195"/>
  <c r="M13" i="195"/>
  <c r="M15" i="195"/>
  <c r="M17" i="195"/>
  <c r="M7" i="197"/>
  <c r="M9" i="197"/>
  <c r="M13" i="197"/>
  <c r="M27" i="197"/>
  <c r="M34" i="197"/>
  <c r="L36" i="215"/>
  <c r="C278" i="1" s="1"/>
  <c r="M18" i="195"/>
  <c r="M5" i="196"/>
  <c r="M7" i="196"/>
  <c r="M9" i="196"/>
  <c r="M28" i="196"/>
  <c r="M7" i="198"/>
  <c r="M11" i="198"/>
  <c r="M17" i="198"/>
  <c r="M31" i="198"/>
  <c r="M6" i="199"/>
  <c r="M8" i="199"/>
  <c r="M15" i="199"/>
  <c r="M17" i="199"/>
  <c r="M19" i="199"/>
  <c r="M21" i="199"/>
  <c r="M23" i="199"/>
  <c r="M25" i="199"/>
  <c r="M32" i="199"/>
  <c r="M34" i="199"/>
  <c r="M12" i="200"/>
  <c r="M14" i="200"/>
  <c r="M18" i="200"/>
  <c r="M24" i="200"/>
  <c r="M8" i="201"/>
  <c r="M6" i="202"/>
  <c r="M11" i="202"/>
  <c r="M15" i="202"/>
  <c r="M19" i="202"/>
  <c r="M21" i="202"/>
  <c r="M26" i="203"/>
  <c r="M30" i="203"/>
  <c r="M34" i="203"/>
  <c r="M27" i="204"/>
  <c r="M14" i="205"/>
  <c r="M16" i="205"/>
  <c r="M20" i="205"/>
  <c r="M16" i="206"/>
  <c r="M18" i="206"/>
  <c r="M24" i="206"/>
  <c r="M26" i="206"/>
  <c r="M7" i="207"/>
  <c r="M9" i="207"/>
  <c r="M14" i="208"/>
  <c r="M24" i="208"/>
  <c r="M28" i="208"/>
  <c r="M32" i="208"/>
  <c r="M30" i="209"/>
  <c r="M6" i="210"/>
  <c r="M14" i="210"/>
  <c r="M24" i="210"/>
  <c r="M28" i="210"/>
  <c r="M7" i="211"/>
  <c r="M25" i="211"/>
  <c r="M29" i="211"/>
  <c r="M31" i="211"/>
  <c r="M10" i="212"/>
  <c r="M20" i="212"/>
  <c r="M24" i="212"/>
  <c r="M35" i="212"/>
  <c r="M24" i="213"/>
  <c r="M26" i="213"/>
  <c r="M34" i="213"/>
  <c r="M20" i="214"/>
  <c r="M22" i="214"/>
  <c r="M26" i="214"/>
  <c r="M30" i="214"/>
  <c r="M15" i="215"/>
  <c r="M17" i="215"/>
  <c r="M19" i="215"/>
  <c r="M21" i="215"/>
  <c r="M8" i="216"/>
  <c r="M10" i="216"/>
  <c r="M17" i="216"/>
  <c r="L36" i="200"/>
  <c r="C106" i="1" s="1"/>
  <c r="M21" i="209"/>
  <c r="M8" i="198"/>
  <c r="M10" i="198"/>
  <c r="M12" i="198"/>
  <c r="M14" i="198"/>
  <c r="M5" i="199"/>
  <c r="M7" i="199"/>
  <c r="M9" i="199"/>
  <c r="M16" i="199"/>
  <c r="M18" i="199"/>
  <c r="M24" i="199"/>
  <c r="M31" i="199"/>
  <c r="M33" i="199"/>
  <c r="M35" i="199"/>
  <c r="M6" i="200"/>
  <c r="M11" i="200"/>
  <c r="M15" i="200"/>
  <c r="M17" i="200"/>
  <c r="M19" i="200"/>
  <c r="M21" i="200"/>
  <c r="M24" i="201"/>
  <c r="M12" i="202"/>
  <c r="M14" i="202"/>
  <c r="M18" i="202"/>
  <c r="M22" i="202"/>
  <c r="M31" i="203"/>
  <c r="M33" i="203"/>
  <c r="M24" i="204"/>
  <c r="M28" i="204"/>
  <c r="M15" i="205"/>
  <c r="M17" i="205"/>
  <c r="M28" i="205"/>
  <c r="M32" i="205"/>
  <c r="M6" i="206"/>
  <c r="M15" i="206"/>
  <c r="M17" i="206"/>
  <c r="M23" i="206"/>
  <c r="M25" i="206"/>
  <c r="M8" i="207"/>
  <c r="M10" i="207"/>
  <c r="M9" i="208"/>
  <c r="M11" i="208"/>
  <c r="M13" i="208"/>
  <c r="M6" i="209"/>
  <c r="M16" i="209"/>
  <c r="M20" i="209"/>
  <c r="M7" i="210"/>
  <c r="M9" i="210"/>
  <c r="M11" i="210"/>
  <c r="M13" i="210"/>
  <c r="M8" i="211"/>
  <c r="M10" i="211"/>
  <c r="M12" i="211"/>
  <c r="M14" i="211"/>
  <c r="M7" i="212"/>
  <c r="M9" i="212"/>
  <c r="M34" i="212"/>
  <c r="M31" i="213"/>
  <c r="M33" i="213"/>
  <c r="M27" i="214"/>
  <c r="M29" i="214"/>
  <c r="M12" i="215"/>
  <c r="M14" i="215"/>
  <c r="M24" i="215"/>
  <c r="M9" i="216"/>
  <c r="M16" i="216"/>
  <c r="M18" i="216"/>
  <c r="M20" i="216"/>
  <c r="L36" i="216"/>
  <c r="C282" i="1" s="1"/>
  <c r="L36" i="195"/>
  <c r="C24" i="1" s="1"/>
  <c r="M12" i="195"/>
  <c r="M19" i="195"/>
  <c r="M21" i="195"/>
  <c r="M28" i="195"/>
  <c r="M35" i="195"/>
  <c r="M11" i="196"/>
  <c r="M13" i="196"/>
  <c r="M20" i="196"/>
  <c r="M27" i="196"/>
  <c r="M29" i="196"/>
  <c r="M5" i="197"/>
  <c r="M12" i="197"/>
  <c r="M14" i="197"/>
  <c r="M21" i="197"/>
  <c r="M28" i="197"/>
  <c r="M30" i="197"/>
  <c r="M32" i="197"/>
  <c r="M9" i="198"/>
  <c r="M16" i="198"/>
  <c r="M18" i="198"/>
  <c r="M25" i="198"/>
  <c r="M32" i="198"/>
  <c r="M34" i="198"/>
  <c r="M11" i="199"/>
  <c r="M13" i="199"/>
  <c r="M20" i="199"/>
  <c r="M27" i="199"/>
  <c r="M29" i="199"/>
  <c r="M7" i="200"/>
  <c r="M9" i="200"/>
  <c r="M16" i="200"/>
  <c r="M23" i="200"/>
  <c r="M25" i="200"/>
  <c r="M32" i="200"/>
  <c r="M12" i="201"/>
  <c r="M15" i="201"/>
  <c r="M17" i="201"/>
  <c r="M28" i="201"/>
  <c r="M31" i="201"/>
  <c r="M33" i="201"/>
  <c r="M7" i="202"/>
  <c r="M9" i="202"/>
  <c r="M16" i="202"/>
  <c r="M23" i="202"/>
  <c r="M25" i="202"/>
  <c r="M32" i="202"/>
  <c r="M12" i="203"/>
  <c r="M19" i="203"/>
  <c r="M21" i="203"/>
  <c r="M35" i="203"/>
  <c r="M6" i="204"/>
  <c r="M13" i="204"/>
  <c r="M20" i="204"/>
  <c r="M22" i="204"/>
  <c r="M25" i="204"/>
  <c r="M30" i="204"/>
  <c r="M33" i="204"/>
  <c r="M35" i="204"/>
  <c r="M23" i="205"/>
  <c r="M26" i="208"/>
  <c r="L36" i="209"/>
  <c r="C212" i="1" s="1"/>
  <c r="M34" i="209"/>
  <c r="M10" i="210"/>
  <c r="M9" i="195"/>
  <c r="M25" i="195"/>
  <c r="M32" i="195"/>
  <c r="M25" i="197"/>
  <c r="M6" i="198"/>
  <c r="M13" i="198"/>
  <c r="M20" i="198"/>
  <c r="M22" i="198"/>
  <c r="M29" i="198"/>
  <c r="M13" i="200"/>
  <c r="M20" i="200"/>
  <c r="M29" i="200"/>
  <c r="L36" i="201"/>
  <c r="C123" i="1" s="1"/>
  <c r="M16" i="201"/>
  <c r="M21" i="201"/>
  <c r="M32" i="201"/>
  <c r="M13" i="202"/>
  <c r="M20" i="202"/>
  <c r="M27" i="202"/>
  <c r="M29" i="202"/>
  <c r="M7" i="203"/>
  <c r="M9" i="203"/>
  <c r="M16" i="203"/>
  <c r="M23" i="203"/>
  <c r="M25" i="203"/>
  <c r="M8" i="204"/>
  <c r="M10" i="204"/>
  <c r="M17" i="204"/>
  <c r="M30" i="207"/>
  <c r="M26" i="210"/>
  <c r="L36" i="211"/>
  <c r="C261" i="1" s="1"/>
  <c r="M11" i="211"/>
  <c r="M14" i="213"/>
  <c r="M20" i="201"/>
  <c r="M17" i="202"/>
  <c r="M24" i="202"/>
  <c r="M33" i="202"/>
  <c r="M11" i="203"/>
  <c r="M13" i="203"/>
  <c r="M20" i="203"/>
  <c r="M24" i="203"/>
  <c r="M27" i="203"/>
  <c r="M29" i="203"/>
  <c r="M5" i="204"/>
  <c r="M12" i="204"/>
  <c r="M14" i="204"/>
  <c r="M21" i="204"/>
  <c r="M26" i="204"/>
  <c r="M29" i="204"/>
  <c r="M34" i="204"/>
  <c r="M5" i="205"/>
  <c r="M7" i="205"/>
  <c r="M27" i="211"/>
  <c r="M6" i="212"/>
  <c r="M30" i="213"/>
  <c r="M10" i="214"/>
  <c r="M18" i="215"/>
  <c r="M10" i="205"/>
  <c r="M13" i="205"/>
  <c r="M18" i="205"/>
  <c r="M21" i="205"/>
  <c r="M26" i="205"/>
  <c r="M29" i="205"/>
  <c r="M34" i="205"/>
  <c r="M11" i="206"/>
  <c r="M13" i="206"/>
  <c r="M20" i="206"/>
  <c r="M27" i="206"/>
  <c r="M29" i="206"/>
  <c r="M5" i="207"/>
  <c r="M12" i="207"/>
  <c r="M35" i="207"/>
  <c r="M6" i="208"/>
  <c r="M15" i="208"/>
  <c r="M17" i="208"/>
  <c r="M31" i="208"/>
  <c r="M33" i="208"/>
  <c r="M7" i="209"/>
  <c r="M9" i="209"/>
  <c r="M23" i="209"/>
  <c r="M25" i="209"/>
  <c r="M15" i="210"/>
  <c r="M17" i="210"/>
  <c r="M31" i="210"/>
  <c r="M33" i="210"/>
  <c r="M16" i="211"/>
  <c r="M18" i="211"/>
  <c r="M32" i="211"/>
  <c r="M34" i="211"/>
  <c r="M11" i="212"/>
  <c r="M13" i="212"/>
  <c r="M27" i="212"/>
  <c r="M29" i="212"/>
  <c r="M5" i="213"/>
  <c r="M12" i="213"/>
  <c r="M19" i="213"/>
  <c r="M21" i="213"/>
  <c r="M28" i="213"/>
  <c r="M35" i="213"/>
  <c r="M8" i="214"/>
  <c r="M15" i="214"/>
  <c r="M17" i="214"/>
  <c r="M24" i="214"/>
  <c r="M31" i="214"/>
  <c r="M33" i="214"/>
  <c r="M7" i="215"/>
  <c r="M9" i="215"/>
  <c r="M16" i="215"/>
  <c r="M23" i="215"/>
  <c r="M25" i="215"/>
  <c r="M32" i="215"/>
  <c r="M32" i="207"/>
  <c r="M10" i="208"/>
  <c r="M19" i="208"/>
  <c r="M21" i="208"/>
  <c r="M35" i="208"/>
  <c r="M8" i="209"/>
  <c r="M11" i="209"/>
  <c r="M13" i="209"/>
  <c r="M24" i="209"/>
  <c r="M27" i="209"/>
  <c r="M29" i="209"/>
  <c r="L36" i="210"/>
  <c r="C238" i="1" s="1"/>
  <c r="M16" i="210"/>
  <c r="M19" i="210"/>
  <c r="M21" i="210"/>
  <c r="M32" i="210"/>
  <c r="M35" i="210"/>
  <c r="M6" i="211"/>
  <c r="M17" i="211"/>
  <c r="M20" i="211"/>
  <c r="M22" i="211"/>
  <c r="M12" i="212"/>
  <c r="M15" i="212"/>
  <c r="M17" i="212"/>
  <c r="M28" i="212"/>
  <c r="M31" i="212"/>
  <c r="M33" i="212"/>
  <c r="M7" i="213"/>
  <c r="M9" i="213"/>
  <c r="M16" i="213"/>
  <c r="M23" i="213"/>
  <c r="M25" i="213"/>
  <c r="M32" i="213"/>
  <c r="L36" i="214"/>
  <c r="C276" i="1" s="1"/>
  <c r="M12" i="214"/>
  <c r="M19" i="214"/>
  <c r="M21" i="214"/>
  <c r="M35" i="214"/>
  <c r="M11" i="215"/>
  <c r="M13" i="215"/>
  <c r="M20" i="215"/>
  <c r="M27" i="215"/>
  <c r="M29" i="215"/>
  <c r="M25" i="205"/>
  <c r="M30" i="205"/>
  <c r="M33" i="205"/>
  <c r="M5" i="206"/>
  <c r="M12" i="206"/>
  <c r="M19" i="206"/>
  <c r="M21" i="206"/>
  <c r="M28" i="206"/>
  <c r="M35" i="206"/>
  <c r="M11" i="207"/>
  <c r="M13" i="207"/>
  <c r="M5" i="208"/>
  <c r="M20" i="208"/>
  <c r="M23" i="208"/>
  <c r="M25" i="208"/>
  <c r="M12" i="209"/>
  <c r="M28" i="209"/>
  <c r="M20" i="210"/>
  <c r="M25" i="210"/>
  <c r="M5" i="211"/>
  <c r="M21" i="211"/>
  <c r="M5" i="212"/>
  <c r="M16" i="212"/>
  <c r="M32" i="212"/>
  <c r="M13" i="213"/>
  <c r="M20" i="213"/>
  <c r="M27" i="213"/>
  <c r="M29" i="213"/>
  <c r="M9" i="214"/>
  <c r="M16" i="214"/>
  <c r="M23" i="214"/>
  <c r="M25" i="214"/>
  <c r="M5" i="215"/>
  <c r="M5" i="214"/>
  <c r="L36" i="213"/>
  <c r="C268" i="1" s="1"/>
  <c r="L36" i="212"/>
  <c r="C265" i="1" s="1"/>
  <c r="M5" i="210"/>
  <c r="M5" i="209"/>
  <c r="L36" i="208"/>
  <c r="C204" i="1" s="1"/>
  <c r="L36" i="206"/>
  <c r="C182" i="1" s="1"/>
  <c r="L36" i="205"/>
  <c r="C176" i="1" s="1"/>
  <c r="L36" i="204"/>
  <c r="C140" i="1" s="1"/>
  <c r="L36" i="203"/>
  <c r="C132" i="1" s="1"/>
  <c r="L36" i="202"/>
  <c r="C127" i="1" s="1"/>
  <c r="M5" i="201"/>
  <c r="M5" i="200"/>
  <c r="L36" i="199"/>
  <c r="C103" i="1" s="1"/>
  <c r="L36" i="198"/>
  <c r="C80" i="1" s="1"/>
  <c r="L36" i="197"/>
  <c r="C54" i="1" s="1"/>
  <c r="L36" i="196"/>
  <c r="C29" i="1" s="1"/>
  <c r="M5" i="195"/>
  <c r="B343" i="1"/>
  <c r="D40" i="194"/>
  <c r="L35" i="194"/>
  <c r="K35" i="194"/>
  <c r="L34" i="194"/>
  <c r="K34" i="194"/>
  <c r="L33" i="194"/>
  <c r="K33" i="194"/>
  <c r="L32" i="194"/>
  <c r="K32" i="194"/>
  <c r="L31" i="194"/>
  <c r="K31" i="194"/>
  <c r="L30" i="194"/>
  <c r="K30" i="194"/>
  <c r="L29" i="194"/>
  <c r="K29" i="194"/>
  <c r="L28" i="194"/>
  <c r="K28" i="194"/>
  <c r="L27" i="194"/>
  <c r="K27" i="194"/>
  <c r="L26" i="194"/>
  <c r="K26" i="194"/>
  <c r="L25" i="194"/>
  <c r="K25" i="194"/>
  <c r="L24" i="194"/>
  <c r="K24" i="194"/>
  <c r="L23" i="194"/>
  <c r="K23" i="194"/>
  <c r="L22" i="194"/>
  <c r="K22" i="194"/>
  <c r="L21" i="194"/>
  <c r="K21" i="194"/>
  <c r="L20" i="194"/>
  <c r="K20" i="194"/>
  <c r="L19" i="194"/>
  <c r="K19" i="194"/>
  <c r="L18" i="194"/>
  <c r="K18" i="194"/>
  <c r="L17" i="194"/>
  <c r="K17" i="194"/>
  <c r="L16" i="194"/>
  <c r="K16" i="194"/>
  <c r="L15" i="194"/>
  <c r="K15" i="194"/>
  <c r="L14" i="194"/>
  <c r="K14" i="194"/>
  <c r="L13" i="194"/>
  <c r="K13" i="194"/>
  <c r="L12" i="194"/>
  <c r="K12" i="194"/>
  <c r="L11" i="194"/>
  <c r="K11" i="194"/>
  <c r="L10" i="194"/>
  <c r="K10" i="194"/>
  <c r="L9" i="194"/>
  <c r="K9" i="194"/>
  <c r="L8" i="194"/>
  <c r="K8" i="194"/>
  <c r="L7" i="194"/>
  <c r="K7" i="194"/>
  <c r="L6" i="194"/>
  <c r="L5" i="194"/>
  <c r="M2" i="194"/>
  <c r="M40" i="194" s="1"/>
  <c r="B169" i="1"/>
  <c r="D40" i="193"/>
  <c r="L35" i="193"/>
  <c r="K35" i="193"/>
  <c r="L34" i="193"/>
  <c r="K34" i="193"/>
  <c r="L33" i="193"/>
  <c r="K33" i="193"/>
  <c r="L32" i="193"/>
  <c r="K32" i="193"/>
  <c r="L31" i="193"/>
  <c r="K31" i="193"/>
  <c r="L30" i="193"/>
  <c r="K30" i="193"/>
  <c r="L29" i="193"/>
  <c r="K29" i="193"/>
  <c r="L28" i="193"/>
  <c r="K28" i="193"/>
  <c r="L27" i="193"/>
  <c r="K27" i="193"/>
  <c r="L26" i="193"/>
  <c r="K26" i="193"/>
  <c r="L25" i="193"/>
  <c r="K25" i="193"/>
  <c r="L24" i="193"/>
  <c r="K24" i="193"/>
  <c r="L23" i="193"/>
  <c r="K23" i="193"/>
  <c r="L22" i="193"/>
  <c r="K22" i="193"/>
  <c r="L21" i="193"/>
  <c r="K21" i="193"/>
  <c r="L20" i="193"/>
  <c r="K20" i="193"/>
  <c r="L19" i="193"/>
  <c r="K19" i="193"/>
  <c r="L18" i="193"/>
  <c r="K18" i="193"/>
  <c r="L17" i="193"/>
  <c r="K17" i="193"/>
  <c r="L16" i="193"/>
  <c r="K16" i="193"/>
  <c r="L15" i="193"/>
  <c r="K15" i="193"/>
  <c r="L14" i="193"/>
  <c r="K14" i="193"/>
  <c r="L13" i="193"/>
  <c r="K13" i="193"/>
  <c r="L12" i="193"/>
  <c r="K12" i="193"/>
  <c r="L11" i="193"/>
  <c r="K11" i="193"/>
  <c r="L10" i="193"/>
  <c r="K10" i="193"/>
  <c r="L9" i="193"/>
  <c r="K9" i="193"/>
  <c r="L8" i="193"/>
  <c r="K8" i="193"/>
  <c r="L7" i="193"/>
  <c r="K7" i="193"/>
  <c r="L6" i="193"/>
  <c r="K6" i="193"/>
  <c r="L5" i="193"/>
  <c r="M2" i="193"/>
  <c r="M40" i="193" s="1"/>
  <c r="B13" i="1"/>
  <c r="D40" i="192"/>
  <c r="L35" i="192"/>
  <c r="K35" i="192"/>
  <c r="L34" i="192"/>
  <c r="K34" i="192"/>
  <c r="L33" i="192"/>
  <c r="K33" i="192"/>
  <c r="L32" i="192"/>
  <c r="K32" i="192"/>
  <c r="L31" i="192"/>
  <c r="K31" i="192"/>
  <c r="L30" i="192"/>
  <c r="K30" i="192"/>
  <c r="L29" i="192"/>
  <c r="K29" i="192"/>
  <c r="L28" i="192"/>
  <c r="K28" i="192"/>
  <c r="L27" i="192"/>
  <c r="K27" i="192"/>
  <c r="L26" i="192"/>
  <c r="K26" i="192"/>
  <c r="L25" i="192"/>
  <c r="K25" i="192"/>
  <c r="L24" i="192"/>
  <c r="K24" i="192"/>
  <c r="L23" i="192"/>
  <c r="K23" i="192"/>
  <c r="L22" i="192"/>
  <c r="K22" i="192"/>
  <c r="L21" i="192"/>
  <c r="K21" i="192"/>
  <c r="L20" i="192"/>
  <c r="K20" i="192"/>
  <c r="L19" i="192"/>
  <c r="K19" i="192"/>
  <c r="L18" i="192"/>
  <c r="K18" i="192"/>
  <c r="L17" i="192"/>
  <c r="K17" i="192"/>
  <c r="L16" i="192"/>
  <c r="K16" i="192"/>
  <c r="L15" i="192"/>
  <c r="K15" i="192"/>
  <c r="L14" i="192"/>
  <c r="K14" i="192"/>
  <c r="L13" i="192"/>
  <c r="K13" i="192"/>
  <c r="L12" i="192"/>
  <c r="K12" i="192"/>
  <c r="L11" i="192"/>
  <c r="K11" i="192"/>
  <c r="L10" i="192"/>
  <c r="K10" i="192"/>
  <c r="L9" i="192"/>
  <c r="K9" i="192"/>
  <c r="L8" i="192"/>
  <c r="K8" i="192"/>
  <c r="L7" i="192"/>
  <c r="K7" i="192"/>
  <c r="L6" i="192"/>
  <c r="K6" i="192"/>
  <c r="L5" i="192"/>
  <c r="M2" i="192"/>
  <c r="M40" i="192" s="1"/>
  <c r="M36" i="222" l="1"/>
  <c r="D351" i="1" s="1"/>
  <c r="M36" i="223"/>
  <c r="D350" i="1" s="1"/>
  <c r="M36" i="224"/>
  <c r="D49" i="1" s="1"/>
  <c r="M51" i="220"/>
  <c r="D337" i="1" s="1"/>
  <c r="M36" i="221"/>
  <c r="D353" i="1" s="1"/>
  <c r="M36" i="219"/>
  <c r="D315" i="1" s="1"/>
  <c r="D310" i="1"/>
  <c r="M36" i="196"/>
  <c r="D29" i="1" s="1"/>
  <c r="M36" i="202"/>
  <c r="D127" i="1" s="1"/>
  <c r="M36" i="197"/>
  <c r="D54" i="1" s="1"/>
  <c r="M36" i="217"/>
  <c r="M36" i="208"/>
  <c r="D204" i="1" s="1"/>
  <c r="M36" i="203"/>
  <c r="D132" i="1" s="1"/>
  <c r="M36" i="198"/>
  <c r="D80" i="1" s="1"/>
  <c r="M36" i="216"/>
  <c r="D282" i="1" s="1"/>
  <c r="M36" i="199"/>
  <c r="D103" i="1" s="1"/>
  <c r="M36" i="206"/>
  <c r="D182" i="1" s="1"/>
  <c r="M7" i="192"/>
  <c r="M11" i="192"/>
  <c r="M15" i="192"/>
  <c r="M21" i="192"/>
  <c r="M25" i="192"/>
  <c r="M29" i="192"/>
  <c r="M31" i="192"/>
  <c r="M35" i="192"/>
  <c r="M7" i="193"/>
  <c r="M9" i="193"/>
  <c r="M11" i="193"/>
  <c r="M13" i="193"/>
  <c r="M15" i="193"/>
  <c r="M17" i="193"/>
  <c r="M19" i="193"/>
  <c r="M21" i="193"/>
  <c r="M23" i="193"/>
  <c r="M25" i="193"/>
  <c r="M27" i="193"/>
  <c r="M29" i="193"/>
  <c r="M31" i="193"/>
  <c r="M33" i="193"/>
  <c r="M35" i="193"/>
  <c r="M36" i="200"/>
  <c r="D106" i="1" s="1"/>
  <c r="M36" i="195"/>
  <c r="D24" i="1" s="1"/>
  <c r="M36" i="205"/>
  <c r="D176" i="1" s="1"/>
  <c r="L36" i="192"/>
  <c r="C13" i="1" s="1"/>
  <c r="M9" i="192"/>
  <c r="M13" i="192"/>
  <c r="M17" i="192"/>
  <c r="M19" i="192"/>
  <c r="M23" i="192"/>
  <c r="M27" i="192"/>
  <c r="M33" i="192"/>
  <c r="L36" i="193"/>
  <c r="C169" i="1" s="1"/>
  <c r="M36" i="201"/>
  <c r="D123" i="1" s="1"/>
  <c r="M6" i="194"/>
  <c r="M8" i="194"/>
  <c r="M10" i="194"/>
  <c r="M12" i="194"/>
  <c r="M14" i="194"/>
  <c r="M16" i="194"/>
  <c r="M36" i="210"/>
  <c r="D238" i="1" s="1"/>
  <c r="M36" i="215"/>
  <c r="D278" i="1" s="1"/>
  <c r="M36" i="213"/>
  <c r="D268" i="1" s="1"/>
  <c r="L55" i="194"/>
  <c r="C343" i="1" s="1"/>
  <c r="M36" i="209"/>
  <c r="D212" i="1" s="1"/>
  <c r="M36" i="204"/>
  <c r="D140" i="1" s="1"/>
  <c r="M19" i="194"/>
  <c r="M21" i="194"/>
  <c r="M23" i="194"/>
  <c r="M25" i="194"/>
  <c r="M27" i="194"/>
  <c r="M29" i="194"/>
  <c r="M31" i="194"/>
  <c r="M33" i="194"/>
  <c r="M35" i="194"/>
  <c r="M36" i="214"/>
  <c r="D276" i="1" s="1"/>
  <c r="M36" i="212"/>
  <c r="D265" i="1" s="1"/>
  <c r="M36" i="207"/>
  <c r="D200" i="1" s="1"/>
  <c r="M36" i="211"/>
  <c r="D261" i="1" s="1"/>
  <c r="M18" i="194"/>
  <c r="M20" i="194"/>
  <c r="M22" i="194"/>
  <c r="M24" i="194"/>
  <c r="M26" i="194"/>
  <c r="M28" i="194"/>
  <c r="M30" i="194"/>
  <c r="M32" i="194"/>
  <c r="M34" i="194"/>
  <c r="M6" i="192"/>
  <c r="M8" i="192"/>
  <c r="M10" i="192"/>
  <c r="M12" i="192"/>
  <c r="M14" i="192"/>
  <c r="M16" i="192"/>
  <c r="M18" i="192"/>
  <c r="M20" i="192"/>
  <c r="M22" i="192"/>
  <c r="M24" i="192"/>
  <c r="M26" i="192"/>
  <c r="M28" i="192"/>
  <c r="M30" i="192"/>
  <c r="M32" i="192"/>
  <c r="M34" i="192"/>
  <c r="M6" i="193"/>
  <c r="M8" i="193"/>
  <c r="M10" i="193"/>
  <c r="M12" i="193"/>
  <c r="M14" i="193"/>
  <c r="M16" i="193"/>
  <c r="M18" i="193"/>
  <c r="M20" i="193"/>
  <c r="M22" i="193"/>
  <c r="M24" i="193"/>
  <c r="M26" i="193"/>
  <c r="M28" i="193"/>
  <c r="M30" i="193"/>
  <c r="M32" i="193"/>
  <c r="M34" i="193"/>
  <c r="M7" i="194"/>
  <c r="M9" i="194"/>
  <c r="M11" i="194"/>
  <c r="M13" i="194"/>
  <c r="M15" i="194"/>
  <c r="M17" i="194"/>
  <c r="M5" i="194"/>
  <c r="M5" i="193"/>
  <c r="M5" i="192"/>
  <c r="B306" i="1"/>
  <c r="D40" i="191"/>
  <c r="L35" i="191"/>
  <c r="K35" i="191"/>
  <c r="L34" i="191"/>
  <c r="K34" i="191"/>
  <c r="L33" i="191"/>
  <c r="K33" i="191"/>
  <c r="L32" i="191"/>
  <c r="K32" i="191"/>
  <c r="L31" i="191"/>
  <c r="K31" i="191"/>
  <c r="L30" i="191"/>
  <c r="K30" i="191"/>
  <c r="L29" i="191"/>
  <c r="K29" i="191"/>
  <c r="L28" i="191"/>
  <c r="K28" i="191"/>
  <c r="L27" i="191"/>
  <c r="K27" i="191"/>
  <c r="L26" i="191"/>
  <c r="K26" i="191"/>
  <c r="L25" i="191"/>
  <c r="K25" i="191"/>
  <c r="L24" i="191"/>
  <c r="K24" i="191"/>
  <c r="L23" i="191"/>
  <c r="K23" i="191"/>
  <c r="L22" i="191"/>
  <c r="K22" i="191"/>
  <c r="L21" i="191"/>
  <c r="K21" i="191"/>
  <c r="L20" i="191"/>
  <c r="K20" i="191"/>
  <c r="L19" i="191"/>
  <c r="K19" i="191"/>
  <c r="L18" i="191"/>
  <c r="K18" i="191"/>
  <c r="L17" i="191"/>
  <c r="K17" i="191"/>
  <c r="L16" i="191"/>
  <c r="K16" i="191"/>
  <c r="L15" i="191"/>
  <c r="K15" i="191"/>
  <c r="L14" i="191"/>
  <c r="K14" i="191"/>
  <c r="L13" i="191"/>
  <c r="K13" i="191"/>
  <c r="L12" i="191"/>
  <c r="K12" i="191"/>
  <c r="L11" i="191"/>
  <c r="K11" i="191"/>
  <c r="L10" i="191"/>
  <c r="K10" i="191"/>
  <c r="L9" i="191"/>
  <c r="K9" i="191"/>
  <c r="L8" i="191"/>
  <c r="K8" i="191"/>
  <c r="L7" i="191"/>
  <c r="K7" i="191"/>
  <c r="L6" i="191"/>
  <c r="K6" i="191"/>
  <c r="L5" i="191"/>
  <c r="M2" i="191"/>
  <c r="M40" i="191" s="1"/>
  <c r="B280" i="1"/>
  <c r="D40" i="190"/>
  <c r="L35" i="190"/>
  <c r="K35" i="190"/>
  <c r="L34" i="190"/>
  <c r="K34" i="190"/>
  <c r="L33" i="190"/>
  <c r="K33" i="190"/>
  <c r="L32" i="190"/>
  <c r="K32" i="190"/>
  <c r="L31" i="190"/>
  <c r="K31" i="190"/>
  <c r="L30" i="190"/>
  <c r="K30" i="190"/>
  <c r="L29" i="190"/>
  <c r="K29" i="190"/>
  <c r="L28" i="190"/>
  <c r="K28" i="190"/>
  <c r="L27" i="190"/>
  <c r="K27" i="190"/>
  <c r="L26" i="190"/>
  <c r="K26" i="190"/>
  <c r="L25" i="190"/>
  <c r="K25" i="190"/>
  <c r="L24" i="190"/>
  <c r="K24" i="190"/>
  <c r="L23" i="190"/>
  <c r="K23" i="190"/>
  <c r="L22" i="190"/>
  <c r="K22" i="190"/>
  <c r="L21" i="190"/>
  <c r="K21" i="190"/>
  <c r="L20" i="190"/>
  <c r="K20" i="190"/>
  <c r="L19" i="190"/>
  <c r="K19" i="190"/>
  <c r="L18" i="190"/>
  <c r="K18" i="190"/>
  <c r="L17" i="190"/>
  <c r="K17" i="190"/>
  <c r="L16" i="190"/>
  <c r="K16" i="190"/>
  <c r="L15" i="190"/>
  <c r="K15" i="190"/>
  <c r="L14" i="190"/>
  <c r="K14" i="190"/>
  <c r="L13" i="190"/>
  <c r="K13" i="190"/>
  <c r="L12" i="190"/>
  <c r="K12" i="190"/>
  <c r="L11" i="190"/>
  <c r="K11" i="190"/>
  <c r="L10" i="190"/>
  <c r="K10" i="190"/>
  <c r="L9" i="190"/>
  <c r="K9" i="190"/>
  <c r="L8" i="190"/>
  <c r="K8" i="190"/>
  <c r="L7" i="190"/>
  <c r="K7" i="190"/>
  <c r="L6" i="190"/>
  <c r="K6" i="190"/>
  <c r="L5" i="190"/>
  <c r="M2" i="190"/>
  <c r="M40" i="190" s="1"/>
  <c r="B275" i="1"/>
  <c r="D40" i="189"/>
  <c r="L35" i="189"/>
  <c r="K35" i="189"/>
  <c r="L34" i="189"/>
  <c r="K34" i="189"/>
  <c r="L33" i="189"/>
  <c r="K33" i="189"/>
  <c r="L32" i="189"/>
  <c r="K32" i="189"/>
  <c r="L31" i="189"/>
  <c r="K31" i="189"/>
  <c r="L30" i="189"/>
  <c r="K30" i="189"/>
  <c r="L29" i="189"/>
  <c r="K29" i="189"/>
  <c r="L28" i="189"/>
  <c r="K28" i="189"/>
  <c r="L27" i="189"/>
  <c r="K27" i="189"/>
  <c r="L26" i="189"/>
  <c r="K26" i="189"/>
  <c r="L25" i="189"/>
  <c r="K25" i="189"/>
  <c r="L24" i="189"/>
  <c r="K24" i="189"/>
  <c r="L23" i="189"/>
  <c r="K23" i="189"/>
  <c r="L22" i="189"/>
  <c r="K22" i="189"/>
  <c r="L21" i="189"/>
  <c r="K21" i="189"/>
  <c r="L20" i="189"/>
  <c r="K20" i="189"/>
  <c r="L19" i="189"/>
  <c r="K19" i="189"/>
  <c r="L18" i="189"/>
  <c r="K18" i="189"/>
  <c r="L17" i="189"/>
  <c r="K17" i="189"/>
  <c r="L16" i="189"/>
  <c r="K16" i="189"/>
  <c r="L15" i="189"/>
  <c r="K15" i="189"/>
  <c r="L14" i="189"/>
  <c r="K14" i="189"/>
  <c r="L13" i="189"/>
  <c r="K13" i="189"/>
  <c r="L12" i="189"/>
  <c r="K12" i="189"/>
  <c r="L11" i="189"/>
  <c r="K11" i="189"/>
  <c r="L10" i="189"/>
  <c r="K10" i="189"/>
  <c r="L9" i="189"/>
  <c r="K9" i="189"/>
  <c r="L8" i="189"/>
  <c r="K8" i="189"/>
  <c r="L7" i="189"/>
  <c r="K7" i="189"/>
  <c r="L6" i="189"/>
  <c r="K6" i="189"/>
  <c r="L5" i="189"/>
  <c r="M2" i="189"/>
  <c r="M40" i="189" s="1"/>
  <c r="D40" i="188"/>
  <c r="L35" i="188"/>
  <c r="K35" i="188"/>
  <c r="L34" i="188"/>
  <c r="K34" i="188"/>
  <c r="L33" i="188"/>
  <c r="K33" i="188"/>
  <c r="L32" i="188"/>
  <c r="K32" i="188"/>
  <c r="L31" i="188"/>
  <c r="K31" i="188"/>
  <c r="L30" i="188"/>
  <c r="L29" i="188"/>
  <c r="K29" i="188"/>
  <c r="L28" i="188"/>
  <c r="K28" i="188"/>
  <c r="L27" i="188"/>
  <c r="K27" i="188"/>
  <c r="L26" i="188"/>
  <c r="K26" i="188"/>
  <c r="L25" i="188"/>
  <c r="K25" i="188"/>
  <c r="L24" i="188"/>
  <c r="K24" i="188"/>
  <c r="L23" i="188"/>
  <c r="K23" i="188"/>
  <c r="L22" i="188"/>
  <c r="L21" i="188"/>
  <c r="L20" i="188"/>
  <c r="K20" i="188"/>
  <c r="L19" i="188"/>
  <c r="K19" i="188"/>
  <c r="L18" i="188"/>
  <c r="K18" i="188"/>
  <c r="L17" i="188"/>
  <c r="K17" i="188"/>
  <c r="L16" i="188"/>
  <c r="K16" i="188"/>
  <c r="L15" i="188"/>
  <c r="K15" i="188"/>
  <c r="L14" i="188"/>
  <c r="K14" i="188"/>
  <c r="L13" i="188"/>
  <c r="K13" i="188"/>
  <c r="L12" i="188"/>
  <c r="K12" i="188"/>
  <c r="L11" i="188"/>
  <c r="K11" i="188"/>
  <c r="L10" i="188"/>
  <c r="K10" i="188"/>
  <c r="L9" i="188"/>
  <c r="K9" i="188"/>
  <c r="L8" i="188"/>
  <c r="K8" i="188"/>
  <c r="L7" i="188"/>
  <c r="K7" i="188"/>
  <c r="L6" i="188"/>
  <c r="K6" i="188"/>
  <c r="L5" i="188"/>
  <c r="M2" i="188"/>
  <c r="M40" i="188" s="1"/>
  <c r="B235" i="1"/>
  <c r="B148" i="1"/>
  <c r="D40" i="186"/>
  <c r="L35" i="186"/>
  <c r="K35" i="186"/>
  <c r="L34" i="186"/>
  <c r="K34" i="186"/>
  <c r="L33" i="186"/>
  <c r="K33" i="186"/>
  <c r="L32" i="186"/>
  <c r="K32" i="186"/>
  <c r="L31" i="186"/>
  <c r="K31" i="186"/>
  <c r="L30" i="186"/>
  <c r="K30" i="186"/>
  <c r="L29" i="186"/>
  <c r="K29" i="186"/>
  <c r="L28" i="186"/>
  <c r="K28" i="186"/>
  <c r="L27" i="186"/>
  <c r="K27" i="186"/>
  <c r="L26" i="186"/>
  <c r="K26" i="186"/>
  <c r="L25" i="186"/>
  <c r="K25" i="186"/>
  <c r="L24" i="186"/>
  <c r="K24" i="186"/>
  <c r="L23" i="186"/>
  <c r="K23" i="186"/>
  <c r="L22" i="186"/>
  <c r="K22" i="186"/>
  <c r="L21" i="186"/>
  <c r="K21" i="186"/>
  <c r="L20" i="186"/>
  <c r="K20" i="186"/>
  <c r="L19" i="186"/>
  <c r="K19" i="186"/>
  <c r="L18" i="186"/>
  <c r="K18" i="186"/>
  <c r="L17" i="186"/>
  <c r="K17" i="186"/>
  <c r="L16" i="186"/>
  <c r="K16" i="186"/>
  <c r="L15" i="186"/>
  <c r="K15" i="186"/>
  <c r="L14" i="186"/>
  <c r="K14" i="186"/>
  <c r="L13" i="186"/>
  <c r="K13" i="186"/>
  <c r="L12" i="186"/>
  <c r="K12" i="186"/>
  <c r="L11" i="186"/>
  <c r="K11" i="186"/>
  <c r="L10" i="186"/>
  <c r="K10" i="186"/>
  <c r="L9" i="186"/>
  <c r="K9" i="186"/>
  <c r="L8" i="186"/>
  <c r="K8" i="186"/>
  <c r="L7" i="186"/>
  <c r="K7" i="186"/>
  <c r="L6" i="186"/>
  <c r="K6" i="186"/>
  <c r="L5" i="186"/>
  <c r="M2" i="186"/>
  <c r="M40" i="186" s="1"/>
  <c r="B130" i="1"/>
  <c r="D40" i="185"/>
  <c r="L35" i="185"/>
  <c r="K35" i="185"/>
  <c r="L34" i="185"/>
  <c r="K34" i="185"/>
  <c r="L33" i="185"/>
  <c r="K33" i="185"/>
  <c r="L32" i="185"/>
  <c r="K32" i="185"/>
  <c r="L31" i="185"/>
  <c r="K31" i="185"/>
  <c r="L30" i="185"/>
  <c r="K30" i="185"/>
  <c r="L29" i="185"/>
  <c r="K29" i="185"/>
  <c r="L28" i="185"/>
  <c r="K28" i="185"/>
  <c r="L27" i="185"/>
  <c r="K27" i="185"/>
  <c r="L26" i="185"/>
  <c r="K26" i="185"/>
  <c r="L25" i="185"/>
  <c r="K25" i="185"/>
  <c r="L24" i="185"/>
  <c r="K24" i="185"/>
  <c r="L23" i="185"/>
  <c r="K23" i="185"/>
  <c r="L22" i="185"/>
  <c r="K22" i="185"/>
  <c r="L21" i="185"/>
  <c r="K21" i="185"/>
  <c r="L20" i="185"/>
  <c r="K20" i="185"/>
  <c r="L19" i="185"/>
  <c r="K19" i="185"/>
  <c r="L18" i="185"/>
  <c r="K18" i="185"/>
  <c r="L17" i="185"/>
  <c r="K17" i="185"/>
  <c r="L16" i="185"/>
  <c r="K16" i="185"/>
  <c r="L15" i="185"/>
  <c r="K15" i="185"/>
  <c r="L14" i="185"/>
  <c r="K14" i="185"/>
  <c r="L13" i="185"/>
  <c r="K13" i="185"/>
  <c r="L12" i="185"/>
  <c r="K12" i="185"/>
  <c r="L11" i="185"/>
  <c r="K11" i="185"/>
  <c r="L10" i="185"/>
  <c r="K10" i="185"/>
  <c r="L9" i="185"/>
  <c r="K9" i="185"/>
  <c r="L8" i="185"/>
  <c r="K8" i="185"/>
  <c r="L7" i="185"/>
  <c r="K7" i="185"/>
  <c r="L6" i="185"/>
  <c r="K6" i="185"/>
  <c r="L5" i="185"/>
  <c r="M2" i="185"/>
  <c r="M40" i="185" s="1"/>
  <c r="B118" i="1"/>
  <c r="D40" i="184"/>
  <c r="L35" i="184"/>
  <c r="K35" i="184"/>
  <c r="L34" i="184"/>
  <c r="K34" i="184"/>
  <c r="L33" i="184"/>
  <c r="K33" i="184"/>
  <c r="L32" i="184"/>
  <c r="K32" i="184"/>
  <c r="L31" i="184"/>
  <c r="K31" i="184"/>
  <c r="L30" i="184"/>
  <c r="K30" i="184"/>
  <c r="L29" i="184"/>
  <c r="K29" i="184"/>
  <c r="L28" i="184"/>
  <c r="K28" i="184"/>
  <c r="L27" i="184"/>
  <c r="K27" i="184"/>
  <c r="L26" i="184"/>
  <c r="K26" i="184"/>
  <c r="L25" i="184"/>
  <c r="K25" i="184"/>
  <c r="L24" i="184"/>
  <c r="K24" i="184"/>
  <c r="L23" i="184"/>
  <c r="K23" i="184"/>
  <c r="L22" i="184"/>
  <c r="K22" i="184"/>
  <c r="L21" i="184"/>
  <c r="K21" i="184"/>
  <c r="L20" i="184"/>
  <c r="K20" i="184"/>
  <c r="L19" i="184"/>
  <c r="K19" i="184"/>
  <c r="L18" i="184"/>
  <c r="K18" i="184"/>
  <c r="L17" i="184"/>
  <c r="K17" i="184"/>
  <c r="L16" i="184"/>
  <c r="K16" i="184"/>
  <c r="L15" i="184"/>
  <c r="K15" i="184"/>
  <c r="L14" i="184"/>
  <c r="K14" i="184"/>
  <c r="L13" i="184"/>
  <c r="K13" i="184"/>
  <c r="L12" i="184"/>
  <c r="K12" i="184"/>
  <c r="L11" i="184"/>
  <c r="K11" i="184"/>
  <c r="L10" i="184"/>
  <c r="K10" i="184"/>
  <c r="L9" i="184"/>
  <c r="K9" i="184"/>
  <c r="L8" i="184"/>
  <c r="K8" i="184"/>
  <c r="L7" i="184"/>
  <c r="K7" i="184"/>
  <c r="L6" i="184"/>
  <c r="K6" i="184"/>
  <c r="L5" i="184"/>
  <c r="M2" i="184"/>
  <c r="M40" i="184" s="1"/>
  <c r="B105" i="1"/>
  <c r="D40" i="183"/>
  <c r="L35" i="183"/>
  <c r="K35" i="183"/>
  <c r="L34" i="183"/>
  <c r="K34" i="183"/>
  <c r="L33" i="183"/>
  <c r="K33" i="183"/>
  <c r="L32" i="183"/>
  <c r="K32" i="183"/>
  <c r="L31" i="183"/>
  <c r="K31" i="183"/>
  <c r="L30" i="183"/>
  <c r="K30" i="183"/>
  <c r="L29" i="183"/>
  <c r="K29" i="183"/>
  <c r="L28" i="183"/>
  <c r="K28" i="183"/>
  <c r="L27" i="183"/>
  <c r="K27" i="183"/>
  <c r="L26" i="183"/>
  <c r="K26" i="183"/>
  <c r="L25" i="183"/>
  <c r="K25" i="183"/>
  <c r="L24" i="183"/>
  <c r="K24" i="183"/>
  <c r="L23" i="183"/>
  <c r="K23" i="183"/>
  <c r="L22" i="183"/>
  <c r="K22" i="183"/>
  <c r="L21" i="183"/>
  <c r="K21" i="183"/>
  <c r="L20" i="183"/>
  <c r="K20" i="183"/>
  <c r="L19" i="183"/>
  <c r="K19" i="183"/>
  <c r="L18" i="183"/>
  <c r="K18" i="183"/>
  <c r="L17" i="183"/>
  <c r="K17" i="183"/>
  <c r="L16" i="183"/>
  <c r="K16" i="183"/>
  <c r="L15" i="183"/>
  <c r="K15" i="183"/>
  <c r="L14" i="183"/>
  <c r="K14" i="183"/>
  <c r="L13" i="183"/>
  <c r="K13" i="183"/>
  <c r="L12" i="183"/>
  <c r="K12" i="183"/>
  <c r="L11" i="183"/>
  <c r="K11" i="183"/>
  <c r="L10" i="183"/>
  <c r="K10" i="183"/>
  <c r="L9" i="183"/>
  <c r="K9" i="183"/>
  <c r="L8" i="183"/>
  <c r="K8" i="183"/>
  <c r="L7" i="183"/>
  <c r="K7" i="183"/>
  <c r="L6" i="183"/>
  <c r="K6" i="183"/>
  <c r="L5" i="183"/>
  <c r="M2" i="183"/>
  <c r="M40" i="183" s="1"/>
  <c r="D40" i="182"/>
  <c r="L35" i="182"/>
  <c r="K35" i="182"/>
  <c r="L34" i="182"/>
  <c r="K34" i="182"/>
  <c r="L33" i="182"/>
  <c r="K33" i="182"/>
  <c r="L32" i="182"/>
  <c r="K32" i="182"/>
  <c r="L31" i="182"/>
  <c r="K31" i="182"/>
  <c r="L30" i="182"/>
  <c r="K30" i="182"/>
  <c r="L29" i="182"/>
  <c r="K29" i="182"/>
  <c r="L28" i="182"/>
  <c r="K28" i="182"/>
  <c r="L27" i="182"/>
  <c r="K27" i="182"/>
  <c r="L26" i="182"/>
  <c r="K26" i="182"/>
  <c r="L25" i="182"/>
  <c r="K25" i="182"/>
  <c r="L24" i="182"/>
  <c r="K24" i="182"/>
  <c r="L23" i="182"/>
  <c r="K23" i="182"/>
  <c r="L22" i="182"/>
  <c r="K22" i="182"/>
  <c r="L21" i="182"/>
  <c r="K21" i="182"/>
  <c r="L20" i="182"/>
  <c r="K20" i="182"/>
  <c r="L19" i="182"/>
  <c r="K19" i="182"/>
  <c r="L18" i="182"/>
  <c r="K18" i="182"/>
  <c r="L17" i="182"/>
  <c r="K17" i="182"/>
  <c r="L16" i="182"/>
  <c r="K16" i="182"/>
  <c r="L15" i="182"/>
  <c r="K15" i="182"/>
  <c r="L14" i="182"/>
  <c r="K14" i="182"/>
  <c r="L13" i="182"/>
  <c r="K13" i="182"/>
  <c r="L12" i="182"/>
  <c r="K12" i="182"/>
  <c r="L11" i="182"/>
  <c r="K11" i="182"/>
  <c r="L10" i="182"/>
  <c r="K10" i="182"/>
  <c r="L9" i="182"/>
  <c r="K9" i="182"/>
  <c r="L8" i="182"/>
  <c r="K8" i="182"/>
  <c r="L7" i="182"/>
  <c r="K7" i="182"/>
  <c r="L6" i="182"/>
  <c r="K6" i="182"/>
  <c r="L5" i="182"/>
  <c r="M2" i="182"/>
  <c r="M40" i="182" s="1"/>
  <c r="B168" i="1"/>
  <c r="D40" i="181"/>
  <c r="L35" i="181"/>
  <c r="K35" i="181"/>
  <c r="L34" i="181"/>
  <c r="K34" i="181"/>
  <c r="L33" i="181"/>
  <c r="K33" i="181"/>
  <c r="L32" i="181"/>
  <c r="K32" i="181"/>
  <c r="L31" i="181"/>
  <c r="K31" i="181"/>
  <c r="L30" i="181"/>
  <c r="K30" i="181"/>
  <c r="L29" i="181"/>
  <c r="K29" i="181"/>
  <c r="L28" i="181"/>
  <c r="K28" i="181"/>
  <c r="L27" i="181"/>
  <c r="K27" i="181"/>
  <c r="L26" i="181"/>
  <c r="K26" i="181"/>
  <c r="L25" i="181"/>
  <c r="K25" i="181"/>
  <c r="L24" i="181"/>
  <c r="K24" i="181"/>
  <c r="L23" i="181"/>
  <c r="K23" i="181"/>
  <c r="L22" i="181"/>
  <c r="K22" i="181"/>
  <c r="L21" i="181"/>
  <c r="K21" i="181"/>
  <c r="L20" i="181"/>
  <c r="K20" i="181"/>
  <c r="L19" i="181"/>
  <c r="K19" i="181"/>
  <c r="L18" i="181"/>
  <c r="K18" i="181"/>
  <c r="L17" i="181"/>
  <c r="K17" i="181"/>
  <c r="L16" i="181"/>
  <c r="K16" i="181"/>
  <c r="L15" i="181"/>
  <c r="K15" i="181"/>
  <c r="L14" i="181"/>
  <c r="K14" i="181"/>
  <c r="L13" i="181"/>
  <c r="K13" i="181"/>
  <c r="L12" i="181"/>
  <c r="K12" i="181"/>
  <c r="L11" i="181"/>
  <c r="K11" i="181"/>
  <c r="L10" i="181"/>
  <c r="K10" i="181"/>
  <c r="L9" i="181"/>
  <c r="K9" i="181"/>
  <c r="L8" i="181"/>
  <c r="K8" i="181"/>
  <c r="L7" i="181"/>
  <c r="K7" i="181"/>
  <c r="L6" i="181"/>
  <c r="K6" i="181"/>
  <c r="L5" i="181"/>
  <c r="K5" i="181"/>
  <c r="M2" i="181"/>
  <c r="M40" i="181" s="1"/>
  <c r="B323" i="1"/>
  <c r="D40" i="180"/>
  <c r="L35" i="180"/>
  <c r="K35" i="180"/>
  <c r="L34" i="180"/>
  <c r="K34" i="180"/>
  <c r="L33" i="180"/>
  <c r="K33" i="180"/>
  <c r="L32" i="180"/>
  <c r="K32" i="180"/>
  <c r="L31" i="180"/>
  <c r="K31" i="180"/>
  <c r="K30" i="180"/>
  <c r="K29" i="180"/>
  <c r="M29" i="180" s="1"/>
  <c r="K28" i="180"/>
  <c r="M28" i="180" s="1"/>
  <c r="K27" i="180"/>
  <c r="M27" i="180" s="1"/>
  <c r="K26" i="180"/>
  <c r="M26" i="180" s="1"/>
  <c r="K25" i="180"/>
  <c r="M25" i="180" s="1"/>
  <c r="K24" i="180"/>
  <c r="M24" i="180" s="1"/>
  <c r="K23" i="180"/>
  <c r="M23" i="180" s="1"/>
  <c r="L22" i="180"/>
  <c r="K22" i="180"/>
  <c r="L21" i="180"/>
  <c r="K21" i="180"/>
  <c r="L20" i="180"/>
  <c r="K20" i="180"/>
  <c r="L19" i="180"/>
  <c r="K19" i="180"/>
  <c r="L18" i="180"/>
  <c r="K18" i="180"/>
  <c r="L17" i="180"/>
  <c r="K17" i="180"/>
  <c r="L16" i="180"/>
  <c r="K16" i="180"/>
  <c r="L15" i="180"/>
  <c r="K15" i="180"/>
  <c r="L14" i="180"/>
  <c r="K14" i="180"/>
  <c r="L13" i="180"/>
  <c r="K13" i="180"/>
  <c r="L12" i="180"/>
  <c r="K12" i="180"/>
  <c r="L11" i="180"/>
  <c r="K11" i="180"/>
  <c r="L10" i="180"/>
  <c r="K10" i="180"/>
  <c r="L9" i="180"/>
  <c r="K9" i="180"/>
  <c r="L8" i="180"/>
  <c r="K8" i="180"/>
  <c r="L7" i="180"/>
  <c r="K7" i="180"/>
  <c r="L6" i="180"/>
  <c r="K6" i="180"/>
  <c r="L5" i="180"/>
  <c r="K5" i="180"/>
  <c r="M2" i="180"/>
  <c r="M40" i="180" s="1"/>
  <c r="B31" i="1"/>
  <c r="D40" i="179"/>
  <c r="L35" i="179"/>
  <c r="K35" i="179"/>
  <c r="L34" i="179"/>
  <c r="K34" i="179"/>
  <c r="L33" i="179"/>
  <c r="K33" i="179"/>
  <c r="L32" i="179"/>
  <c r="K32" i="179"/>
  <c r="L31" i="179"/>
  <c r="K31" i="179"/>
  <c r="L30" i="179"/>
  <c r="K30" i="179"/>
  <c r="L29" i="179"/>
  <c r="K29" i="179"/>
  <c r="K28" i="179"/>
  <c r="K27" i="179"/>
  <c r="M27" i="179" s="1"/>
  <c r="K26" i="179"/>
  <c r="M26" i="179" s="1"/>
  <c r="K25" i="179"/>
  <c r="M25" i="179" s="1"/>
  <c r="K24" i="179"/>
  <c r="M24" i="179" s="1"/>
  <c r="K23" i="179"/>
  <c r="M23" i="179" s="1"/>
  <c r="K22" i="179"/>
  <c r="M22" i="179" s="1"/>
  <c r="K21" i="179"/>
  <c r="M21" i="179" s="1"/>
  <c r="K20" i="179"/>
  <c r="M20" i="179" s="1"/>
  <c r="K19" i="179"/>
  <c r="M19" i="179" s="1"/>
  <c r="K18" i="179"/>
  <c r="M18" i="179" s="1"/>
  <c r="K17" i="179"/>
  <c r="M17" i="179" s="1"/>
  <c r="K16" i="179"/>
  <c r="M16" i="179" s="1"/>
  <c r="K15" i="179"/>
  <c r="M15" i="179" s="1"/>
  <c r="K14" i="179"/>
  <c r="M14" i="179" s="1"/>
  <c r="K13" i="179"/>
  <c r="M13" i="179" s="1"/>
  <c r="L12" i="179"/>
  <c r="K12" i="179"/>
  <c r="L11" i="179"/>
  <c r="K11" i="179"/>
  <c r="L10" i="179"/>
  <c r="K10" i="179"/>
  <c r="L9" i="179"/>
  <c r="K9" i="179"/>
  <c r="K8" i="179"/>
  <c r="M8" i="179" s="1"/>
  <c r="K7" i="179"/>
  <c r="M7" i="179" s="1"/>
  <c r="L6" i="179"/>
  <c r="K6" i="179"/>
  <c r="K5" i="179"/>
  <c r="M5" i="179" s="1"/>
  <c r="M2" i="179"/>
  <c r="M40" i="179" s="1"/>
  <c r="B319" i="1"/>
  <c r="D40" i="178"/>
  <c r="L35" i="178"/>
  <c r="K35" i="178"/>
  <c r="L34" i="178"/>
  <c r="K34" i="178"/>
  <c r="L33" i="178"/>
  <c r="K33" i="178"/>
  <c r="L32" i="178"/>
  <c r="K32" i="178"/>
  <c r="L31" i="178"/>
  <c r="K31" i="178"/>
  <c r="L30" i="178"/>
  <c r="K30" i="178"/>
  <c r="L29" i="178"/>
  <c r="K29" i="178"/>
  <c r="L28" i="178"/>
  <c r="K28" i="178"/>
  <c r="L27" i="178"/>
  <c r="K27" i="178"/>
  <c r="L26" i="178"/>
  <c r="K26" i="178"/>
  <c r="L25" i="178"/>
  <c r="K25" i="178"/>
  <c r="L24" i="178"/>
  <c r="K24" i="178"/>
  <c r="L23" i="178"/>
  <c r="K23" i="178"/>
  <c r="L22" i="178"/>
  <c r="K22" i="178"/>
  <c r="L21" i="178"/>
  <c r="K21" i="178"/>
  <c r="L20" i="178"/>
  <c r="K20" i="178"/>
  <c r="L19" i="178"/>
  <c r="K19" i="178"/>
  <c r="L18" i="178"/>
  <c r="K18" i="178"/>
  <c r="L17" i="178"/>
  <c r="K17" i="178"/>
  <c r="L16" i="178"/>
  <c r="K16" i="178"/>
  <c r="L15" i="178"/>
  <c r="K15" i="178"/>
  <c r="L14" i="178"/>
  <c r="K14" i="178"/>
  <c r="L13" i="178"/>
  <c r="K13" i="178"/>
  <c r="L12" i="178"/>
  <c r="K12" i="178"/>
  <c r="L11" i="178"/>
  <c r="K11" i="178"/>
  <c r="L10" i="178"/>
  <c r="K10" i="178"/>
  <c r="L9" i="178"/>
  <c r="K9" i="178"/>
  <c r="L8" i="178"/>
  <c r="K8" i="178"/>
  <c r="L7" i="178"/>
  <c r="K7" i="178"/>
  <c r="L6" i="178"/>
  <c r="K6" i="178"/>
  <c r="L5" i="178"/>
  <c r="K5" i="178"/>
  <c r="M2" i="178"/>
  <c r="M40" i="178" s="1"/>
  <c r="L36" i="179" l="1"/>
  <c r="C31" i="1" s="1"/>
  <c r="L36" i="180"/>
  <c r="C323" i="1" s="1"/>
  <c r="M10" i="179"/>
  <c r="M9" i="179"/>
  <c r="M11" i="179"/>
  <c r="M27" i="186"/>
  <c r="M29" i="186"/>
  <c r="M31" i="186"/>
  <c r="M33" i="186"/>
  <c r="M7" i="188"/>
  <c r="M9" i="188"/>
  <c r="M11" i="188"/>
  <c r="M13" i="188"/>
  <c r="M15" i="188"/>
  <c r="M17" i="188"/>
  <c r="M19" i="188"/>
  <c r="M21" i="188"/>
  <c r="M23" i="188"/>
  <c r="M25" i="188"/>
  <c r="M27" i="188"/>
  <c r="M29" i="188"/>
  <c r="M31" i="188"/>
  <c r="M33" i="188"/>
  <c r="M35" i="188"/>
  <c r="M7" i="189"/>
  <c r="M9" i="189"/>
  <c r="M11" i="189"/>
  <c r="M13" i="189"/>
  <c r="M15" i="189"/>
  <c r="M17" i="189"/>
  <c r="M19" i="189"/>
  <c r="M21" i="189"/>
  <c r="M23" i="189"/>
  <c r="M25" i="189"/>
  <c r="M27" i="189"/>
  <c r="M29" i="189"/>
  <c r="M31" i="189"/>
  <c r="M33" i="189"/>
  <c r="M35" i="189"/>
  <c r="M7" i="190"/>
  <c r="M9" i="190"/>
  <c r="M11" i="190"/>
  <c r="M13" i="190"/>
  <c r="M15" i="190"/>
  <c r="M17" i="190"/>
  <c r="M19" i="190"/>
  <c r="M21" i="190"/>
  <c r="M23" i="190"/>
  <c r="M25" i="190"/>
  <c r="M27" i="190"/>
  <c r="M29" i="190"/>
  <c r="M31" i="190"/>
  <c r="M33" i="190"/>
  <c r="M35" i="190"/>
  <c r="M7" i="191"/>
  <c r="M9" i="191"/>
  <c r="M11" i="191"/>
  <c r="M13" i="191"/>
  <c r="M15" i="191"/>
  <c r="M17" i="191"/>
  <c r="M19" i="191"/>
  <c r="M21" i="191"/>
  <c r="M23" i="191"/>
  <c r="M25" i="191"/>
  <c r="M27" i="191"/>
  <c r="M29" i="191"/>
  <c r="M31" i="191"/>
  <c r="L36" i="181"/>
  <c r="C168" i="1" s="1"/>
  <c r="L36" i="182"/>
  <c r="C235" i="1" s="1"/>
  <c r="L46" i="188"/>
  <c r="C247" i="1" s="1"/>
  <c r="L36" i="189"/>
  <c r="C275" i="1" s="1"/>
  <c r="L36" i="190"/>
  <c r="C280" i="1" s="1"/>
  <c r="M6" i="188"/>
  <c r="M8" i="188"/>
  <c r="M10" i="188"/>
  <c r="M6" i="189"/>
  <c r="M8" i="189"/>
  <c r="M6" i="191"/>
  <c r="M8" i="191"/>
  <c r="M10" i="191"/>
  <c r="M12" i="191"/>
  <c r="M14" i="191"/>
  <c r="M16" i="191"/>
  <c r="M18" i="191"/>
  <c r="M20" i="191"/>
  <c r="M22" i="191"/>
  <c r="M24" i="191"/>
  <c r="M26" i="191"/>
  <c r="M32" i="180"/>
  <c r="M34" i="180"/>
  <c r="M18" i="184"/>
  <c r="M20" i="184"/>
  <c r="M22" i="184"/>
  <c r="M24" i="184"/>
  <c r="M26" i="184"/>
  <c r="M28" i="184"/>
  <c r="M30" i="184"/>
  <c r="M32" i="184"/>
  <c r="M34" i="184"/>
  <c r="M12" i="185"/>
  <c r="M14" i="185"/>
  <c r="M16" i="185"/>
  <c r="M18" i="185"/>
  <c r="M20" i="185"/>
  <c r="M22" i="185"/>
  <c r="M24" i="185"/>
  <c r="M26" i="185"/>
  <c r="M28" i="185"/>
  <c r="M30" i="185"/>
  <c r="M32" i="185"/>
  <c r="M34" i="185"/>
  <c r="M28" i="191"/>
  <c r="M6" i="178"/>
  <c r="M8" i="178"/>
  <c r="M10" i="178"/>
  <c r="M12" i="178"/>
  <c r="M14" i="178"/>
  <c r="M7" i="180"/>
  <c r="M9" i="180"/>
  <c r="M11" i="180"/>
  <c r="L36" i="183"/>
  <c r="C105" i="1" s="1"/>
  <c r="M7" i="183"/>
  <c r="M9" i="183"/>
  <c r="M11" i="183"/>
  <c r="M13" i="183"/>
  <c r="M15" i="183"/>
  <c r="M17" i="183"/>
  <c r="M19" i="183"/>
  <c r="M21" i="183"/>
  <c r="M23" i="183"/>
  <c r="M25" i="183"/>
  <c r="M27" i="183"/>
  <c r="L36" i="184"/>
  <c r="C118" i="1" s="1"/>
  <c r="L36" i="185"/>
  <c r="C130" i="1" s="1"/>
  <c r="L36" i="186"/>
  <c r="C148" i="1" s="1"/>
  <c r="M36" i="192"/>
  <c r="D13" i="1" s="1"/>
  <c r="M13" i="180"/>
  <c r="M15" i="180"/>
  <c r="L45" i="191"/>
  <c r="C306" i="1" s="1"/>
  <c r="M16" i="178"/>
  <c r="M18" i="178"/>
  <c r="M20" i="178"/>
  <c r="M22" i="178"/>
  <c r="M28" i="178"/>
  <c r="M6" i="179"/>
  <c r="M12" i="179"/>
  <c r="M28" i="179"/>
  <c r="M30" i="179"/>
  <c r="M32" i="179"/>
  <c r="M34" i="179"/>
  <c r="M7" i="182"/>
  <c r="M9" i="182"/>
  <c r="M11" i="182"/>
  <c r="M13" i="182"/>
  <c r="M15" i="182"/>
  <c r="M17" i="182"/>
  <c r="M19" i="182"/>
  <c r="M21" i="182"/>
  <c r="M23" i="182"/>
  <c r="M25" i="182"/>
  <c r="M27" i="182"/>
  <c r="M29" i="182"/>
  <c r="M31" i="182"/>
  <c r="M33" i="182"/>
  <c r="M35" i="182"/>
  <c r="M29" i="183"/>
  <c r="M31" i="183"/>
  <c r="M33" i="183"/>
  <c r="M35" i="183"/>
  <c r="M7" i="184"/>
  <c r="M9" i="184"/>
  <c r="M11" i="184"/>
  <c r="M13" i="184"/>
  <c r="M15" i="184"/>
  <c r="M17" i="184"/>
  <c r="M36" i="193"/>
  <c r="D169" i="1" s="1"/>
  <c r="L36" i="178"/>
  <c r="C319" i="1" s="1"/>
  <c r="M9" i="178"/>
  <c r="M11" i="178"/>
  <c r="M13" i="178"/>
  <c r="M15" i="178"/>
  <c r="M17" i="178"/>
  <c r="M19" i="178"/>
  <c r="M21" i="178"/>
  <c r="M23" i="178"/>
  <c r="M27" i="178"/>
  <c r="M6" i="180"/>
  <c r="M8" i="180"/>
  <c r="M10" i="180"/>
  <c r="M12" i="180"/>
  <c r="M14" i="180"/>
  <c r="M16" i="180"/>
  <c r="M10" i="181"/>
  <c r="M12" i="181"/>
  <c r="M14" i="181"/>
  <c r="M16" i="181"/>
  <c r="M18" i="181"/>
  <c r="M20" i="181"/>
  <c r="M22" i="181"/>
  <c r="M24" i="181"/>
  <c r="M26" i="181"/>
  <c r="M28" i="181"/>
  <c r="M30" i="181"/>
  <c r="M32" i="181"/>
  <c r="M34" i="181"/>
  <c r="M6" i="183"/>
  <c r="M8" i="183"/>
  <c r="M10" i="183"/>
  <c r="M12" i="183"/>
  <c r="M14" i="183"/>
  <c r="M16" i="183"/>
  <c r="M18" i="183"/>
  <c r="M20" i="183"/>
  <c r="M22" i="183"/>
  <c r="M24" i="183"/>
  <c r="M26" i="183"/>
  <c r="M28" i="183"/>
  <c r="M6" i="184"/>
  <c r="M8" i="184"/>
  <c r="M10" i="184"/>
  <c r="M34" i="191"/>
  <c r="M55" i="194"/>
  <c r="M6" i="181"/>
  <c r="M8" i="181"/>
  <c r="M19" i="184"/>
  <c r="M21" i="184"/>
  <c r="M23" i="184"/>
  <c r="M25" i="184"/>
  <c r="M27" i="184"/>
  <c r="M29" i="184"/>
  <c r="M31" i="184"/>
  <c r="M33" i="184"/>
  <c r="M35" i="184"/>
  <c r="M6" i="185"/>
  <c r="M7" i="178"/>
  <c r="M30" i="178"/>
  <c r="M32" i="178"/>
  <c r="M34" i="178"/>
  <c r="M30" i="180"/>
  <c r="M30" i="183"/>
  <c r="M32" i="183"/>
  <c r="M34" i="183"/>
  <c r="M12" i="184"/>
  <c r="M14" i="184"/>
  <c r="M16" i="184"/>
  <c r="M7" i="185"/>
  <c r="M8" i="185"/>
  <c r="M9" i="185"/>
  <c r="M10" i="185"/>
  <c r="M11" i="185"/>
  <c r="M13" i="185"/>
  <c r="M15" i="185"/>
  <c r="M17" i="185"/>
  <c r="M19" i="185"/>
  <c r="M21" i="185"/>
  <c r="M23" i="185"/>
  <c r="M25" i="185"/>
  <c r="M27" i="185"/>
  <c r="M29" i="185"/>
  <c r="M31" i="185"/>
  <c r="M33" i="185"/>
  <c r="M35" i="185"/>
  <c r="M6" i="186"/>
  <c r="M7" i="186"/>
  <c r="M8" i="186"/>
  <c r="M9" i="186"/>
  <c r="M10" i="186"/>
  <c r="M11" i="186"/>
  <c r="M12" i="186"/>
  <c r="M13" i="186"/>
  <c r="M14" i="186"/>
  <c r="M15" i="186"/>
  <c r="M16" i="186"/>
  <c r="M17" i="186"/>
  <c r="M18" i="186"/>
  <c r="M19" i="186"/>
  <c r="M20" i="186"/>
  <c r="M21" i="186"/>
  <c r="M22" i="186"/>
  <c r="M23" i="186"/>
  <c r="M24" i="186"/>
  <c r="M25" i="186"/>
  <c r="M26" i="186"/>
  <c r="M28" i="186"/>
  <c r="M30" i="186"/>
  <c r="M32" i="186"/>
  <c r="M34" i="186"/>
  <c r="M35" i="186"/>
  <c r="M12" i="188"/>
  <c r="M14" i="188"/>
  <c r="M16" i="188"/>
  <c r="M18" i="188"/>
  <c r="M20" i="188"/>
  <c r="M22" i="188"/>
  <c r="M24" i="188"/>
  <c r="M26" i="188"/>
  <c r="M28" i="188"/>
  <c r="M30" i="188"/>
  <c r="M32" i="188"/>
  <c r="M34" i="188"/>
  <c r="M10" i="189"/>
  <c r="M12" i="189"/>
  <c r="M14" i="189"/>
  <c r="M16" i="189"/>
  <c r="M18" i="189"/>
  <c r="M20" i="189"/>
  <c r="M22" i="189"/>
  <c r="M24" i="189"/>
  <c r="M26" i="189"/>
  <c r="M28" i="189"/>
  <c r="M30" i="189"/>
  <c r="M32" i="189"/>
  <c r="M34" i="189"/>
  <c r="M6" i="190"/>
  <c r="M8" i="190"/>
  <c r="M10" i="190"/>
  <c r="M12" i="190"/>
  <c r="M14" i="190"/>
  <c r="M16" i="190"/>
  <c r="M18" i="190"/>
  <c r="M20" i="190"/>
  <c r="M22" i="190"/>
  <c r="M24" i="190"/>
  <c r="M26" i="190"/>
  <c r="M28" i="190"/>
  <c r="M30" i="190"/>
  <c r="M32" i="190"/>
  <c r="M34" i="190"/>
  <c r="M30" i="191"/>
  <c r="M32" i="191"/>
  <c r="M33" i="191"/>
  <c r="M35" i="191"/>
  <c r="M5" i="191"/>
  <c r="M5" i="190"/>
  <c r="M5" i="189"/>
  <c r="M5" i="188"/>
  <c r="M5" i="182"/>
  <c r="M5" i="186"/>
  <c r="M5" i="185"/>
  <c r="M5" i="184"/>
  <c r="M5" i="183"/>
  <c r="M28" i="182"/>
  <c r="M30" i="182"/>
  <c r="M32" i="182"/>
  <c r="M6" i="182"/>
  <c r="M8" i="182"/>
  <c r="M10" i="182"/>
  <c r="M12" i="182"/>
  <c r="M14" i="182"/>
  <c r="M16" i="182"/>
  <c r="M18" i="182"/>
  <c r="M20" i="182"/>
  <c r="M22" i="182"/>
  <c r="M24" i="182"/>
  <c r="M26" i="182"/>
  <c r="M34" i="182"/>
  <c r="M7" i="181"/>
  <c r="M9" i="181"/>
  <c r="M11" i="181"/>
  <c r="M13" i="181"/>
  <c r="M15" i="181"/>
  <c r="M17" i="181"/>
  <c r="M19" i="181"/>
  <c r="M21" i="181"/>
  <c r="M23" i="181"/>
  <c r="M25" i="181"/>
  <c r="M27" i="181"/>
  <c r="M29" i="181"/>
  <c r="M31" i="181"/>
  <c r="M33" i="181"/>
  <c r="M35" i="181"/>
  <c r="M5" i="181"/>
  <c r="M17" i="180"/>
  <c r="M18" i="180"/>
  <c r="M21" i="180"/>
  <c r="M22" i="180"/>
  <c r="M31" i="180"/>
  <c r="M33" i="180"/>
  <c r="M19" i="180"/>
  <c r="M20" i="180"/>
  <c r="M35" i="180"/>
  <c r="M5" i="180"/>
  <c r="M29" i="179"/>
  <c r="M33" i="179"/>
  <c r="M31" i="179"/>
  <c r="M35" i="179"/>
  <c r="M24" i="178"/>
  <c r="M31" i="178"/>
  <c r="M33" i="178"/>
  <c r="M25" i="178"/>
  <c r="M26" i="178"/>
  <c r="M29" i="178"/>
  <c r="M35" i="178"/>
  <c r="M5" i="178"/>
  <c r="M36" i="185" l="1"/>
  <c r="D130" i="1" s="1"/>
  <c r="M36" i="189"/>
  <c r="D275" i="1" s="1"/>
  <c r="M36" i="186"/>
  <c r="D148" i="1" s="1"/>
  <c r="M36" i="190"/>
  <c r="D280" i="1" s="1"/>
  <c r="M36" i="183"/>
  <c r="D105" i="1" s="1"/>
  <c r="M45" i="191"/>
  <c r="M36" i="180"/>
  <c r="M36" i="181"/>
  <c r="D168" i="1" s="1"/>
  <c r="M36" i="184"/>
  <c r="D118" i="1" s="1"/>
  <c r="M46" i="188"/>
  <c r="D247" i="1" s="1"/>
  <c r="M36" i="179"/>
  <c r="D31" i="1" s="1"/>
  <c r="M36" i="182"/>
  <c r="D235" i="1" s="1"/>
  <c r="M36" i="178"/>
  <c r="D319" i="1" s="1"/>
  <c r="B269" i="1" l="1"/>
  <c r="D40" i="177"/>
  <c r="L35" i="177"/>
  <c r="K35" i="177"/>
  <c r="L34" i="177"/>
  <c r="K34" i="177"/>
  <c r="L33" i="177"/>
  <c r="K33" i="177"/>
  <c r="L32" i="177"/>
  <c r="K32" i="177"/>
  <c r="L31" i="177"/>
  <c r="K31" i="177"/>
  <c r="L30" i="177"/>
  <c r="K30" i="177"/>
  <c r="L29" i="177"/>
  <c r="K29" i="177"/>
  <c r="L28" i="177"/>
  <c r="K28" i="177"/>
  <c r="L27" i="177"/>
  <c r="K27" i="177"/>
  <c r="L26" i="177"/>
  <c r="K26" i="177"/>
  <c r="L25" i="177"/>
  <c r="K25" i="177"/>
  <c r="L24" i="177"/>
  <c r="K24" i="177"/>
  <c r="L23" i="177"/>
  <c r="K23" i="177"/>
  <c r="L22" i="177"/>
  <c r="K22" i="177"/>
  <c r="L21" i="177"/>
  <c r="K21" i="177"/>
  <c r="L20" i="177"/>
  <c r="K20" i="177"/>
  <c r="L19" i="177"/>
  <c r="K19" i="177"/>
  <c r="L18" i="177"/>
  <c r="K18" i="177"/>
  <c r="L17" i="177"/>
  <c r="K17" i="177"/>
  <c r="L16" i="177"/>
  <c r="K16" i="177"/>
  <c r="L15" i="177"/>
  <c r="K15" i="177"/>
  <c r="L14" i="177"/>
  <c r="K14" i="177"/>
  <c r="L13" i="177"/>
  <c r="K13" i="177"/>
  <c r="L12" i="177"/>
  <c r="K12" i="177"/>
  <c r="L11" i="177"/>
  <c r="K11" i="177"/>
  <c r="L10" i="177"/>
  <c r="K10" i="177"/>
  <c r="L9" i="177"/>
  <c r="K9" i="177"/>
  <c r="L8" i="177"/>
  <c r="K8" i="177"/>
  <c r="L7" i="177"/>
  <c r="K7" i="177"/>
  <c r="L6" i="177"/>
  <c r="K6" i="177"/>
  <c r="L5" i="177"/>
  <c r="K5" i="177"/>
  <c r="M2" i="177"/>
  <c r="M40" i="177" s="1"/>
  <c r="B63" i="1"/>
  <c r="D40" i="176"/>
  <c r="L35" i="176"/>
  <c r="K35" i="176"/>
  <c r="L34" i="176"/>
  <c r="K34" i="176"/>
  <c r="L33" i="176"/>
  <c r="K33" i="176"/>
  <c r="L32" i="176"/>
  <c r="K32" i="176"/>
  <c r="L31" i="176"/>
  <c r="K31" i="176"/>
  <c r="L30" i="176"/>
  <c r="K30" i="176"/>
  <c r="L29" i="176"/>
  <c r="K29" i="176"/>
  <c r="L28" i="176"/>
  <c r="K28" i="176"/>
  <c r="L27" i="176"/>
  <c r="K27" i="176"/>
  <c r="L26" i="176"/>
  <c r="K26" i="176"/>
  <c r="L25" i="176"/>
  <c r="K25" i="176"/>
  <c r="L24" i="176"/>
  <c r="K24" i="176"/>
  <c r="L23" i="176"/>
  <c r="K23" i="176"/>
  <c r="L22" i="176"/>
  <c r="K22" i="176"/>
  <c r="L21" i="176"/>
  <c r="K21" i="176"/>
  <c r="L20" i="176"/>
  <c r="K20" i="176"/>
  <c r="L19" i="176"/>
  <c r="K19" i="176"/>
  <c r="L18" i="176"/>
  <c r="K18" i="176"/>
  <c r="L17" i="176"/>
  <c r="K17" i="176"/>
  <c r="L16" i="176"/>
  <c r="K16" i="176"/>
  <c r="L15" i="176"/>
  <c r="K15" i="176"/>
  <c r="L14" i="176"/>
  <c r="K14" i="176"/>
  <c r="L13" i="176"/>
  <c r="K13" i="176"/>
  <c r="L12" i="176"/>
  <c r="K12" i="176"/>
  <c r="L11" i="176"/>
  <c r="K11" i="176"/>
  <c r="L10" i="176"/>
  <c r="K10" i="176"/>
  <c r="L9" i="176"/>
  <c r="K9" i="176"/>
  <c r="L8" i="176"/>
  <c r="K8" i="176"/>
  <c r="L7" i="176"/>
  <c r="K7" i="176"/>
  <c r="L6" i="176"/>
  <c r="K6" i="176"/>
  <c r="L5" i="176"/>
  <c r="K5" i="176"/>
  <c r="M2" i="176"/>
  <c r="M40" i="176" s="1"/>
  <c r="B250" i="1"/>
  <c r="D40" i="175"/>
  <c r="L35" i="175"/>
  <c r="K35" i="175"/>
  <c r="L34" i="175"/>
  <c r="K34" i="175"/>
  <c r="L33" i="175"/>
  <c r="K33" i="175"/>
  <c r="L32" i="175"/>
  <c r="K32" i="175"/>
  <c r="L31" i="175"/>
  <c r="K31" i="175"/>
  <c r="L30" i="175"/>
  <c r="K30" i="175"/>
  <c r="L29" i="175"/>
  <c r="K29" i="175"/>
  <c r="L28" i="175"/>
  <c r="K28" i="175"/>
  <c r="L27" i="175"/>
  <c r="K27" i="175"/>
  <c r="L26" i="175"/>
  <c r="K26" i="175"/>
  <c r="L25" i="175"/>
  <c r="K25" i="175"/>
  <c r="L24" i="175"/>
  <c r="K24" i="175"/>
  <c r="L23" i="175"/>
  <c r="K23" i="175"/>
  <c r="L22" i="175"/>
  <c r="K22" i="175"/>
  <c r="L21" i="175"/>
  <c r="K21" i="175"/>
  <c r="L20" i="175"/>
  <c r="K20" i="175"/>
  <c r="L19" i="175"/>
  <c r="K19" i="175"/>
  <c r="L18" i="175"/>
  <c r="K18" i="175"/>
  <c r="L17" i="175"/>
  <c r="K17" i="175"/>
  <c r="L16" i="175"/>
  <c r="K16" i="175"/>
  <c r="L15" i="175"/>
  <c r="K15" i="175"/>
  <c r="L14" i="175"/>
  <c r="K14" i="175"/>
  <c r="L13" i="175"/>
  <c r="K13" i="175"/>
  <c r="L12" i="175"/>
  <c r="K12" i="175"/>
  <c r="L11" i="175"/>
  <c r="K11" i="175"/>
  <c r="L10" i="175"/>
  <c r="K10" i="175"/>
  <c r="L9" i="175"/>
  <c r="K9" i="175"/>
  <c r="L8" i="175"/>
  <c r="K8" i="175"/>
  <c r="L7" i="175"/>
  <c r="K7" i="175"/>
  <c r="L6" i="175"/>
  <c r="K6" i="175"/>
  <c r="L5" i="175"/>
  <c r="K5" i="175"/>
  <c r="M2" i="175"/>
  <c r="M40" i="175" s="1"/>
  <c r="B112" i="1"/>
  <c r="D40" i="174"/>
  <c r="L35" i="174"/>
  <c r="K35" i="174"/>
  <c r="L34" i="174"/>
  <c r="K34" i="174"/>
  <c r="L33" i="174"/>
  <c r="K33" i="174"/>
  <c r="L32" i="174"/>
  <c r="K32" i="174"/>
  <c r="L31" i="174"/>
  <c r="K31" i="174"/>
  <c r="L30" i="174"/>
  <c r="K30" i="174"/>
  <c r="L29" i="174"/>
  <c r="K29" i="174"/>
  <c r="L28" i="174"/>
  <c r="K28" i="174"/>
  <c r="L27" i="174"/>
  <c r="K27" i="174"/>
  <c r="L26" i="174"/>
  <c r="K26" i="174"/>
  <c r="L25" i="174"/>
  <c r="K25" i="174"/>
  <c r="L24" i="174"/>
  <c r="K24" i="174"/>
  <c r="L23" i="174"/>
  <c r="K23" i="174"/>
  <c r="L22" i="174"/>
  <c r="K22" i="174"/>
  <c r="L21" i="174"/>
  <c r="K21" i="174"/>
  <c r="L20" i="174"/>
  <c r="K20" i="174"/>
  <c r="L19" i="174"/>
  <c r="K19" i="174"/>
  <c r="L18" i="174"/>
  <c r="K18" i="174"/>
  <c r="L17" i="174"/>
  <c r="K17" i="174"/>
  <c r="L16" i="174"/>
  <c r="K16" i="174"/>
  <c r="L15" i="174"/>
  <c r="K15" i="174"/>
  <c r="L14" i="174"/>
  <c r="K14" i="174"/>
  <c r="L13" i="174"/>
  <c r="K13" i="174"/>
  <c r="L12" i="174"/>
  <c r="K12" i="174"/>
  <c r="L11" i="174"/>
  <c r="K11" i="174"/>
  <c r="L10" i="174"/>
  <c r="K10" i="174"/>
  <c r="L9" i="174"/>
  <c r="K9" i="174"/>
  <c r="L8" i="174"/>
  <c r="K8" i="174"/>
  <c r="L7" i="174"/>
  <c r="K7" i="174"/>
  <c r="L6" i="174"/>
  <c r="K6" i="174"/>
  <c r="L5" i="174"/>
  <c r="K5" i="174"/>
  <c r="M2" i="174"/>
  <c r="M40" i="174" s="1"/>
  <c r="B14" i="1"/>
  <c r="D40" i="173"/>
  <c r="L35" i="173"/>
  <c r="K35" i="173"/>
  <c r="L34" i="173"/>
  <c r="K34" i="173"/>
  <c r="L33" i="173"/>
  <c r="K33" i="173"/>
  <c r="L32" i="173"/>
  <c r="K32" i="173"/>
  <c r="L31" i="173"/>
  <c r="K31" i="173"/>
  <c r="L30" i="173"/>
  <c r="K30" i="173"/>
  <c r="L29" i="173"/>
  <c r="K29" i="173"/>
  <c r="L28" i="173"/>
  <c r="K28" i="173"/>
  <c r="L27" i="173"/>
  <c r="K27" i="173"/>
  <c r="L26" i="173"/>
  <c r="K26" i="173"/>
  <c r="L25" i="173"/>
  <c r="K25" i="173"/>
  <c r="L24" i="173"/>
  <c r="K24" i="173"/>
  <c r="L23" i="173"/>
  <c r="K23" i="173"/>
  <c r="L22" i="173"/>
  <c r="K22" i="173"/>
  <c r="L21" i="173"/>
  <c r="K21" i="173"/>
  <c r="L20" i="173"/>
  <c r="K20" i="173"/>
  <c r="L19" i="173"/>
  <c r="K19" i="173"/>
  <c r="L18" i="173"/>
  <c r="K18" i="173"/>
  <c r="L17" i="173"/>
  <c r="K17" i="173"/>
  <c r="L16" i="173"/>
  <c r="K16" i="173"/>
  <c r="L15" i="173"/>
  <c r="K15" i="173"/>
  <c r="L14" i="173"/>
  <c r="K14" i="173"/>
  <c r="L13" i="173"/>
  <c r="K13" i="173"/>
  <c r="L12" i="173"/>
  <c r="K12" i="173"/>
  <c r="L11" i="173"/>
  <c r="K11" i="173"/>
  <c r="L10" i="173"/>
  <c r="K10" i="173"/>
  <c r="L9" i="173"/>
  <c r="K9" i="173"/>
  <c r="L8" i="173"/>
  <c r="K8" i="173"/>
  <c r="L7" i="173"/>
  <c r="K7" i="173"/>
  <c r="L6" i="173"/>
  <c r="K6" i="173"/>
  <c r="L5" i="173"/>
  <c r="K5" i="173"/>
  <c r="M2" i="173"/>
  <c r="M40" i="173" s="1"/>
  <c r="B21" i="1"/>
  <c r="D40" i="172"/>
  <c r="L35" i="172"/>
  <c r="K35" i="172"/>
  <c r="L34" i="172"/>
  <c r="K34" i="172"/>
  <c r="L33" i="172"/>
  <c r="K33" i="172"/>
  <c r="L32" i="172"/>
  <c r="K32" i="172"/>
  <c r="L31" i="172"/>
  <c r="K31" i="172"/>
  <c r="L30" i="172"/>
  <c r="K30" i="172"/>
  <c r="L29" i="172"/>
  <c r="K29" i="172"/>
  <c r="L28" i="172"/>
  <c r="K28" i="172"/>
  <c r="L27" i="172"/>
  <c r="K27" i="172"/>
  <c r="L26" i="172"/>
  <c r="K26" i="172"/>
  <c r="L25" i="172"/>
  <c r="K25" i="172"/>
  <c r="L24" i="172"/>
  <c r="K24" i="172"/>
  <c r="L23" i="172"/>
  <c r="K23" i="172"/>
  <c r="L22" i="172"/>
  <c r="K22" i="172"/>
  <c r="L21" i="172"/>
  <c r="K21" i="172"/>
  <c r="L20" i="172"/>
  <c r="K20" i="172"/>
  <c r="L19" i="172"/>
  <c r="K19" i="172"/>
  <c r="L18" i="172"/>
  <c r="K18" i="172"/>
  <c r="L17" i="172"/>
  <c r="K17" i="172"/>
  <c r="L16" i="172"/>
  <c r="K16" i="172"/>
  <c r="L15" i="172"/>
  <c r="K15" i="172"/>
  <c r="L14" i="172"/>
  <c r="K14" i="172"/>
  <c r="L13" i="172"/>
  <c r="K13" i="172"/>
  <c r="L12" i="172"/>
  <c r="K12" i="172"/>
  <c r="L11" i="172"/>
  <c r="K11" i="172"/>
  <c r="L10" i="172"/>
  <c r="K10" i="172"/>
  <c r="L9" i="172"/>
  <c r="K9" i="172"/>
  <c r="L8" i="172"/>
  <c r="K8" i="172"/>
  <c r="L7" i="172"/>
  <c r="K7" i="172"/>
  <c r="L6" i="172"/>
  <c r="K6" i="172"/>
  <c r="L5" i="172"/>
  <c r="K5" i="172"/>
  <c r="M2" i="172"/>
  <c r="M40" i="172" s="1"/>
  <c r="B289" i="1"/>
  <c r="D40" i="171"/>
  <c r="L35" i="171"/>
  <c r="K35" i="171"/>
  <c r="L34" i="171"/>
  <c r="K34" i="171"/>
  <c r="L33" i="171"/>
  <c r="K33" i="171"/>
  <c r="L32" i="171"/>
  <c r="K32" i="171"/>
  <c r="L31" i="171"/>
  <c r="K31" i="171"/>
  <c r="L30" i="171"/>
  <c r="K30" i="171"/>
  <c r="L29" i="171"/>
  <c r="K29" i="171"/>
  <c r="L28" i="171"/>
  <c r="K28" i="171"/>
  <c r="L27" i="171"/>
  <c r="K27" i="171"/>
  <c r="L26" i="171"/>
  <c r="K26" i="171"/>
  <c r="L25" i="171"/>
  <c r="K25" i="171"/>
  <c r="L24" i="171"/>
  <c r="K24" i="171"/>
  <c r="L23" i="171"/>
  <c r="K23" i="171"/>
  <c r="L22" i="171"/>
  <c r="K22" i="171"/>
  <c r="L21" i="171"/>
  <c r="K21" i="171"/>
  <c r="L20" i="171"/>
  <c r="K20" i="171"/>
  <c r="L19" i="171"/>
  <c r="K19" i="171"/>
  <c r="L18" i="171"/>
  <c r="K18" i="171"/>
  <c r="L17" i="171"/>
  <c r="K17" i="171"/>
  <c r="L16" i="171"/>
  <c r="K16" i="171"/>
  <c r="L15" i="171"/>
  <c r="K15" i="171"/>
  <c r="L14" i="171"/>
  <c r="K14" i="171"/>
  <c r="L13" i="171"/>
  <c r="K13" i="171"/>
  <c r="L12" i="171"/>
  <c r="K12" i="171"/>
  <c r="L11" i="171"/>
  <c r="K11" i="171"/>
  <c r="L10" i="171"/>
  <c r="K10" i="171"/>
  <c r="L9" i="171"/>
  <c r="K9" i="171"/>
  <c r="L8" i="171"/>
  <c r="K8" i="171"/>
  <c r="L7" i="171"/>
  <c r="K7" i="171"/>
  <c r="L6" i="171"/>
  <c r="K6" i="171"/>
  <c r="L5" i="171"/>
  <c r="K5" i="171"/>
  <c r="M2" i="171"/>
  <c r="M40" i="171" s="1"/>
  <c r="B358" i="1"/>
  <c r="D40" i="170"/>
  <c r="L35" i="170"/>
  <c r="K35" i="170"/>
  <c r="L34" i="170"/>
  <c r="K34" i="170"/>
  <c r="L33" i="170"/>
  <c r="K33" i="170"/>
  <c r="L32" i="170"/>
  <c r="K32" i="170"/>
  <c r="L31" i="170"/>
  <c r="K31" i="170"/>
  <c r="L30" i="170"/>
  <c r="K30" i="170"/>
  <c r="L29" i="170"/>
  <c r="K29" i="170"/>
  <c r="L28" i="170"/>
  <c r="K28" i="170"/>
  <c r="L27" i="170"/>
  <c r="K27" i="170"/>
  <c r="L26" i="170"/>
  <c r="K26" i="170"/>
  <c r="L25" i="170"/>
  <c r="K25" i="170"/>
  <c r="L24" i="170"/>
  <c r="K24" i="170"/>
  <c r="L23" i="170"/>
  <c r="K23" i="170"/>
  <c r="L22" i="170"/>
  <c r="K22" i="170"/>
  <c r="L21" i="170"/>
  <c r="K21" i="170"/>
  <c r="L20" i="170"/>
  <c r="K20" i="170"/>
  <c r="L19" i="170"/>
  <c r="K19" i="170"/>
  <c r="L18" i="170"/>
  <c r="K18" i="170"/>
  <c r="L17" i="170"/>
  <c r="K17" i="170"/>
  <c r="L16" i="170"/>
  <c r="K16" i="170"/>
  <c r="L15" i="170"/>
  <c r="K15" i="170"/>
  <c r="L14" i="170"/>
  <c r="K14" i="170"/>
  <c r="L13" i="170"/>
  <c r="K13" i="170"/>
  <c r="L12" i="170"/>
  <c r="K12" i="170"/>
  <c r="L11" i="170"/>
  <c r="K11" i="170"/>
  <c r="L10" i="170"/>
  <c r="K10" i="170"/>
  <c r="L9" i="170"/>
  <c r="K9" i="170"/>
  <c r="L8" i="170"/>
  <c r="K8" i="170"/>
  <c r="L7" i="170"/>
  <c r="K7" i="170"/>
  <c r="L6" i="170"/>
  <c r="K6" i="170"/>
  <c r="L5" i="170"/>
  <c r="K5" i="170"/>
  <c r="M40" i="170"/>
  <c r="B58" i="1"/>
  <c r="D40" i="169"/>
  <c r="L35" i="169"/>
  <c r="K35" i="169"/>
  <c r="L34" i="169"/>
  <c r="K34" i="169"/>
  <c r="L33" i="169"/>
  <c r="K33" i="169"/>
  <c r="L32" i="169"/>
  <c r="K32" i="169"/>
  <c r="L31" i="169"/>
  <c r="K31" i="169"/>
  <c r="L30" i="169"/>
  <c r="K30" i="169"/>
  <c r="L29" i="169"/>
  <c r="K29" i="169"/>
  <c r="L28" i="169"/>
  <c r="K28" i="169"/>
  <c r="L27" i="169"/>
  <c r="K27" i="169"/>
  <c r="L26" i="169"/>
  <c r="K26" i="169"/>
  <c r="L25" i="169"/>
  <c r="K25" i="169"/>
  <c r="L24" i="169"/>
  <c r="K24" i="169"/>
  <c r="L23" i="169"/>
  <c r="K23" i="169"/>
  <c r="L22" i="169"/>
  <c r="K22" i="169"/>
  <c r="L21" i="169"/>
  <c r="K21" i="169"/>
  <c r="L20" i="169"/>
  <c r="K20" i="169"/>
  <c r="L19" i="169"/>
  <c r="K19" i="169"/>
  <c r="L18" i="169"/>
  <c r="K18" i="169"/>
  <c r="L17" i="169"/>
  <c r="K17" i="169"/>
  <c r="L16" i="169"/>
  <c r="K16" i="169"/>
  <c r="L15" i="169"/>
  <c r="K15" i="169"/>
  <c r="L14" i="169"/>
  <c r="K14" i="169"/>
  <c r="L13" i="169"/>
  <c r="K13" i="169"/>
  <c r="L12" i="169"/>
  <c r="K12" i="169"/>
  <c r="L11" i="169"/>
  <c r="K11" i="169"/>
  <c r="L10" i="169"/>
  <c r="K10" i="169"/>
  <c r="L9" i="169"/>
  <c r="K9" i="169"/>
  <c r="L8" i="169"/>
  <c r="K8" i="169"/>
  <c r="L7" i="169"/>
  <c r="K7" i="169"/>
  <c r="L6" i="169"/>
  <c r="K6" i="169"/>
  <c r="L5" i="169"/>
  <c r="K5" i="169"/>
  <c r="M2" i="169"/>
  <c r="M40" i="169" s="1"/>
  <c r="B41" i="1"/>
  <c r="D40" i="168"/>
  <c r="L35" i="168"/>
  <c r="K35" i="168"/>
  <c r="L34" i="168"/>
  <c r="K34" i="168"/>
  <c r="L33" i="168"/>
  <c r="K33" i="168"/>
  <c r="L32" i="168"/>
  <c r="K32" i="168"/>
  <c r="L31" i="168"/>
  <c r="K31" i="168"/>
  <c r="L30" i="168"/>
  <c r="K30" i="168"/>
  <c r="L29" i="168"/>
  <c r="K29" i="168"/>
  <c r="L28" i="168"/>
  <c r="K28" i="168"/>
  <c r="L27" i="168"/>
  <c r="K27" i="168"/>
  <c r="L26" i="168"/>
  <c r="K26" i="168"/>
  <c r="L25" i="168"/>
  <c r="K25" i="168"/>
  <c r="L24" i="168"/>
  <c r="K24" i="168"/>
  <c r="L23" i="168"/>
  <c r="K23" i="168"/>
  <c r="L22" i="168"/>
  <c r="K22" i="168"/>
  <c r="L21" i="168"/>
  <c r="K21" i="168"/>
  <c r="L20" i="168"/>
  <c r="K20" i="168"/>
  <c r="L19" i="168"/>
  <c r="K19" i="168"/>
  <c r="L18" i="168"/>
  <c r="K18" i="168"/>
  <c r="L17" i="168"/>
  <c r="K17" i="168"/>
  <c r="L16" i="168"/>
  <c r="K16" i="168"/>
  <c r="L15" i="168"/>
  <c r="K15" i="168"/>
  <c r="L14" i="168"/>
  <c r="K14" i="168"/>
  <c r="L13" i="168"/>
  <c r="K13" i="168"/>
  <c r="L12" i="168"/>
  <c r="K12" i="168"/>
  <c r="L11" i="168"/>
  <c r="K11" i="168"/>
  <c r="L10" i="168"/>
  <c r="K10" i="168"/>
  <c r="L9" i="168"/>
  <c r="K9" i="168"/>
  <c r="L8" i="168"/>
  <c r="K8" i="168"/>
  <c r="L7" i="168"/>
  <c r="K7" i="168"/>
  <c r="L6" i="168"/>
  <c r="K6" i="168"/>
  <c r="L5" i="168"/>
  <c r="K5" i="168"/>
  <c r="M2" i="168"/>
  <c r="M40" i="168" s="1"/>
  <c r="B70" i="1"/>
  <c r="D40" i="167"/>
  <c r="L35" i="167"/>
  <c r="K35" i="167"/>
  <c r="L34" i="167"/>
  <c r="K34" i="167"/>
  <c r="L33" i="167"/>
  <c r="K33" i="167"/>
  <c r="L32" i="167"/>
  <c r="K32" i="167"/>
  <c r="L31" i="167"/>
  <c r="K31" i="167"/>
  <c r="L30" i="167"/>
  <c r="K30" i="167"/>
  <c r="L29" i="167"/>
  <c r="K29" i="167"/>
  <c r="L28" i="167"/>
  <c r="K28" i="167"/>
  <c r="L27" i="167"/>
  <c r="K27" i="167"/>
  <c r="L26" i="167"/>
  <c r="K26" i="167"/>
  <c r="L25" i="167"/>
  <c r="K25" i="167"/>
  <c r="L24" i="167"/>
  <c r="K24" i="167"/>
  <c r="L23" i="167"/>
  <c r="K23" i="167"/>
  <c r="L22" i="167"/>
  <c r="K22" i="167"/>
  <c r="L21" i="167"/>
  <c r="K21" i="167"/>
  <c r="L20" i="167"/>
  <c r="K20" i="167"/>
  <c r="L19" i="167"/>
  <c r="K19" i="167"/>
  <c r="L18" i="167"/>
  <c r="K18" i="167"/>
  <c r="L17" i="167"/>
  <c r="K17" i="167"/>
  <c r="L16" i="167"/>
  <c r="K16" i="167"/>
  <c r="L15" i="167"/>
  <c r="K15" i="167"/>
  <c r="L14" i="167"/>
  <c r="K14" i="167"/>
  <c r="L13" i="167"/>
  <c r="K13" i="167"/>
  <c r="L12" i="167"/>
  <c r="K12" i="167"/>
  <c r="L11" i="167"/>
  <c r="K11" i="167"/>
  <c r="L10" i="167"/>
  <c r="K10" i="167"/>
  <c r="L9" i="167"/>
  <c r="K9" i="167"/>
  <c r="L8" i="167"/>
  <c r="K8" i="167"/>
  <c r="L7" i="167"/>
  <c r="K7" i="167"/>
  <c r="L6" i="167"/>
  <c r="K6" i="167"/>
  <c r="L5" i="167"/>
  <c r="K5" i="167"/>
  <c r="M2" i="167"/>
  <c r="M40" i="167" s="1"/>
  <c r="B277" i="1"/>
  <c r="K12" i="166"/>
  <c r="M12" i="166" s="1"/>
  <c r="L11" i="166"/>
  <c r="K11" i="166"/>
  <c r="L10" i="166"/>
  <c r="K10" i="166"/>
  <c r="L9" i="166"/>
  <c r="K9" i="166"/>
  <c r="L8" i="166"/>
  <c r="K8" i="166"/>
  <c r="L7" i="166"/>
  <c r="K7" i="166"/>
  <c r="L6" i="166"/>
  <c r="K6" i="166"/>
  <c r="L5" i="166"/>
  <c r="K5" i="166"/>
  <c r="M2" i="166"/>
  <c r="M40" i="166" s="1"/>
  <c r="B6" i="1"/>
  <c r="B4" i="1"/>
  <c r="L54" i="166" l="1"/>
  <c r="C277" i="1" s="1"/>
  <c r="M30" i="175"/>
  <c r="M32" i="175"/>
  <c r="M7" i="176"/>
  <c r="M35" i="177"/>
  <c r="M33" i="171"/>
  <c r="M35" i="171"/>
  <c r="M34" i="173"/>
  <c r="L36" i="173"/>
  <c r="C14" i="1" s="1"/>
  <c r="M6" i="176"/>
  <c r="M10" i="176"/>
  <c r="M34" i="175"/>
  <c r="M34" i="172"/>
  <c r="M7" i="167"/>
  <c r="M9" i="167"/>
  <c r="M11" i="167"/>
  <c r="M17" i="167"/>
  <c r="M19" i="167"/>
  <c r="M27" i="167"/>
  <c r="M10" i="169"/>
  <c r="M12" i="169"/>
  <c r="M14" i="169"/>
  <c r="M16" i="169"/>
  <c r="M18" i="169"/>
  <c r="M20" i="169"/>
  <c r="M22" i="169"/>
  <c r="M6" i="173"/>
  <c r="M8" i="173"/>
  <c r="M10" i="173"/>
  <c r="M12" i="173"/>
  <c r="M14" i="173"/>
  <c r="M16" i="173"/>
  <c r="L36" i="169"/>
  <c r="C58" i="1" s="1"/>
  <c r="M24" i="169"/>
  <c r="M6" i="167"/>
  <c r="M8" i="167"/>
  <c r="M10" i="167"/>
  <c r="M12" i="167"/>
  <c r="M16" i="167"/>
  <c r="M18" i="167"/>
  <c r="M20" i="167"/>
  <c r="M7" i="169"/>
  <c r="M9" i="169"/>
  <c r="M11" i="169"/>
  <c r="M13" i="169"/>
  <c r="M15" i="169"/>
  <c r="M17" i="169"/>
  <c r="M19" i="169"/>
  <c r="M21" i="169"/>
  <c r="M23" i="169"/>
  <c r="M25" i="169"/>
  <c r="M27" i="169"/>
  <c r="M29" i="169"/>
  <c r="M31" i="169"/>
  <c r="M33" i="169"/>
  <c r="M6" i="171"/>
  <c r="M8" i="171"/>
  <c r="M10" i="171"/>
  <c r="M12" i="171"/>
  <c r="M14" i="171"/>
  <c r="M16" i="171"/>
  <c r="M18" i="171"/>
  <c r="M20" i="171"/>
  <c r="M22" i="171"/>
  <c r="M24" i="171"/>
  <c r="M26" i="171"/>
  <c r="M28" i="171"/>
  <c r="M30" i="171"/>
  <c r="M32" i="171"/>
  <c r="M7" i="173"/>
  <c r="M9" i="173"/>
  <c r="M11" i="173"/>
  <c r="M13" i="173"/>
  <c r="M15" i="173"/>
  <c r="M17" i="173"/>
  <c r="M19" i="173"/>
  <c r="M21" i="173"/>
  <c r="M23" i="173"/>
  <c r="M25" i="173"/>
  <c r="M6" i="175"/>
  <c r="M8" i="175"/>
  <c r="M10" i="175"/>
  <c r="M12" i="175"/>
  <c r="M14" i="175"/>
  <c r="M16" i="175"/>
  <c r="M18" i="175"/>
  <c r="M20" i="175"/>
  <c r="M22" i="175"/>
  <c r="L36" i="170"/>
  <c r="C358" i="1" s="1"/>
  <c r="L36" i="174"/>
  <c r="C112" i="1" s="1"/>
  <c r="M17" i="168"/>
  <c r="M19" i="168"/>
  <c r="M21" i="168"/>
  <c r="M23" i="168"/>
  <c r="M25" i="168"/>
  <c r="M27" i="168"/>
  <c r="M29" i="168"/>
  <c r="M31" i="168"/>
  <c r="M33" i="168"/>
  <c r="M35" i="168"/>
  <c r="M28" i="170"/>
  <c r="M30" i="170"/>
  <c r="M32" i="170"/>
  <c r="M34" i="170"/>
  <c r="M28" i="174"/>
  <c r="M30" i="174"/>
  <c r="M32" i="174"/>
  <c r="M34" i="174"/>
  <c r="M35" i="169"/>
  <c r="M32" i="176"/>
  <c r="M34" i="176"/>
  <c r="M26" i="169"/>
  <c r="M18" i="173"/>
  <c r="M20" i="173"/>
  <c r="M22" i="173"/>
  <c r="M7" i="175"/>
  <c r="M9" i="175"/>
  <c r="M11" i="175"/>
  <c r="M13" i="175"/>
  <c r="M15" i="175"/>
  <c r="M17" i="175"/>
  <c r="M6" i="177"/>
  <c r="M8" i="177"/>
  <c r="M10" i="177"/>
  <c r="M12" i="177"/>
  <c r="M27" i="173"/>
  <c r="M29" i="173"/>
  <c r="M31" i="173"/>
  <c r="M24" i="175"/>
  <c r="M26" i="175"/>
  <c r="M24" i="173"/>
  <c r="M26" i="173"/>
  <c r="M19" i="175"/>
  <c r="M14" i="177"/>
  <c r="M16" i="177"/>
  <c r="M32" i="167"/>
  <c r="M34" i="167"/>
  <c r="L36" i="168"/>
  <c r="C41" i="1" s="1"/>
  <c r="L36" i="172"/>
  <c r="C21" i="1" s="1"/>
  <c r="L36" i="176"/>
  <c r="C63" i="1" s="1"/>
  <c r="M11" i="176"/>
  <c r="M33" i="173"/>
  <c r="L36" i="177"/>
  <c r="C269" i="1" s="1"/>
  <c r="M7" i="166"/>
  <c r="M9" i="166"/>
  <c r="M11" i="166"/>
  <c r="M6" i="168"/>
  <c r="M8" i="168"/>
  <c r="M10" i="168"/>
  <c r="M12" i="168"/>
  <c r="M14" i="168"/>
  <c r="M16" i="168"/>
  <c r="M6" i="172"/>
  <c r="L36" i="167"/>
  <c r="C70" i="1" s="1"/>
  <c r="L36" i="171"/>
  <c r="C289" i="1" s="1"/>
  <c r="M28" i="173"/>
  <c r="L45" i="175"/>
  <c r="C250" i="1" s="1"/>
  <c r="M21" i="175"/>
  <c r="M23" i="175"/>
  <c r="M25" i="175"/>
  <c r="M18" i="177"/>
  <c r="M20" i="177"/>
  <c r="M22" i="177"/>
  <c r="M24" i="177"/>
  <c r="M26" i="177"/>
  <c r="M28" i="177"/>
  <c r="M30" i="177"/>
  <c r="M32" i="177"/>
  <c r="M34" i="177"/>
  <c r="M6" i="166"/>
  <c r="M8" i="166"/>
  <c r="M10" i="166"/>
  <c r="M28" i="167"/>
  <c r="M30" i="167"/>
  <c r="M5" i="168"/>
  <c r="M18" i="168"/>
  <c r="M20" i="168"/>
  <c r="M22" i="168"/>
  <c r="M24" i="168"/>
  <c r="M26" i="168"/>
  <c r="M28" i="168"/>
  <c r="M30" i="168"/>
  <c r="M32" i="168"/>
  <c r="M34" i="168"/>
  <c r="M6" i="169"/>
  <c r="M8" i="169"/>
  <c r="M28" i="169"/>
  <c r="M30" i="169"/>
  <c r="M32" i="169"/>
  <c r="M34" i="169"/>
  <c r="M5" i="171"/>
  <c r="M7" i="171"/>
  <c r="M9" i="171"/>
  <c r="M11" i="171"/>
  <c r="M13" i="171"/>
  <c r="M15" i="171"/>
  <c r="M19" i="171"/>
  <c r="M21" i="171"/>
  <c r="M23" i="171"/>
  <c r="M25" i="171"/>
  <c r="M27" i="171"/>
  <c r="M29" i="171"/>
  <c r="M31" i="171"/>
  <c r="M7" i="172"/>
  <c r="M8" i="172"/>
  <c r="M9" i="172"/>
  <c r="M10" i="172"/>
  <c r="M11" i="172"/>
  <c r="M12" i="172"/>
  <c r="M13" i="172"/>
  <c r="M14" i="172"/>
  <c r="M15" i="172"/>
  <c r="M16" i="172"/>
  <c r="M17" i="172"/>
  <c r="M18" i="172"/>
  <c r="M19" i="172"/>
  <c r="M20" i="172"/>
  <c r="M21" i="172"/>
  <c r="M22" i="172"/>
  <c r="M23" i="172"/>
  <c r="M24" i="172"/>
  <c r="M25" i="172"/>
  <c r="M26" i="172"/>
  <c r="M27" i="172"/>
  <c r="M28" i="172"/>
  <c r="M29" i="172"/>
  <c r="M30" i="172"/>
  <c r="M31" i="172"/>
  <c r="M32" i="172"/>
  <c r="M33" i="172"/>
  <c r="M35" i="172"/>
  <c r="M30" i="173"/>
  <c r="M32" i="173"/>
  <c r="M12" i="176"/>
  <c r="M13" i="176"/>
  <c r="M15" i="176"/>
  <c r="M16" i="176"/>
  <c r="M17" i="176"/>
  <c r="M19" i="176"/>
  <c r="M20" i="176"/>
  <c r="M21" i="176"/>
  <c r="M22" i="176"/>
  <c r="M23" i="176"/>
  <c r="M24" i="176"/>
  <c r="M27" i="176"/>
  <c r="M7" i="177"/>
  <c r="M9" i="177"/>
  <c r="M11" i="177"/>
  <c r="M13" i="177"/>
  <c r="M15" i="177"/>
  <c r="M17" i="177"/>
  <c r="M19" i="177"/>
  <c r="M21" i="177"/>
  <c r="M23" i="177"/>
  <c r="M25" i="177"/>
  <c r="M27" i="177"/>
  <c r="M29" i="177"/>
  <c r="M31" i="177"/>
  <c r="M33" i="177"/>
  <c r="M7" i="168"/>
  <c r="M9" i="168"/>
  <c r="M11" i="168"/>
  <c r="M13" i="168"/>
  <c r="M15" i="168"/>
  <c r="M34" i="171"/>
  <c r="M35" i="173"/>
  <c r="M27" i="175"/>
  <c r="M28" i="175"/>
  <c r="M29" i="175"/>
  <c r="M31" i="175"/>
  <c r="M33" i="175"/>
  <c r="M35" i="175"/>
  <c r="M5" i="177"/>
  <c r="M18" i="176"/>
  <c r="M28" i="176"/>
  <c r="M30" i="176"/>
  <c r="M33" i="176"/>
  <c r="M8" i="176"/>
  <c r="M9" i="176"/>
  <c r="M14" i="176"/>
  <c r="M25" i="176"/>
  <c r="M26" i="176"/>
  <c r="M29" i="176"/>
  <c r="M31" i="176"/>
  <c r="M35" i="176"/>
  <c r="M5" i="176"/>
  <c r="M5" i="175"/>
  <c r="M8" i="174"/>
  <c r="M9" i="174"/>
  <c r="M10" i="174"/>
  <c r="M11" i="174"/>
  <c r="M12" i="174"/>
  <c r="M13" i="174"/>
  <c r="M14" i="174"/>
  <c r="M6" i="174"/>
  <c r="M7" i="174"/>
  <c r="M15" i="174"/>
  <c r="M16" i="174"/>
  <c r="M17" i="174"/>
  <c r="M18" i="174"/>
  <c r="M19" i="174"/>
  <c r="M20" i="174"/>
  <c r="M21" i="174"/>
  <c r="M22" i="174"/>
  <c r="M23" i="174"/>
  <c r="M24" i="174"/>
  <c r="M25" i="174"/>
  <c r="M26" i="174"/>
  <c r="M27" i="174"/>
  <c r="M29" i="174"/>
  <c r="M31" i="174"/>
  <c r="M33" i="174"/>
  <c r="M35" i="174"/>
  <c r="M5" i="174"/>
  <c r="M5" i="173"/>
  <c r="M5" i="172"/>
  <c r="M17" i="171"/>
  <c r="M6" i="170"/>
  <c r="M7" i="170"/>
  <c r="M8" i="170"/>
  <c r="M9" i="170"/>
  <c r="M10" i="170"/>
  <c r="M11" i="170"/>
  <c r="M12" i="170"/>
  <c r="M13" i="170"/>
  <c r="M14" i="170"/>
  <c r="M15" i="170"/>
  <c r="M16" i="170"/>
  <c r="M17" i="170"/>
  <c r="M18" i="170"/>
  <c r="M19" i="170"/>
  <c r="M20" i="170"/>
  <c r="M21" i="170"/>
  <c r="M22" i="170"/>
  <c r="M23" i="170"/>
  <c r="M24" i="170"/>
  <c r="M25" i="170"/>
  <c r="M26" i="170"/>
  <c r="M27" i="170"/>
  <c r="M29" i="170"/>
  <c r="M31" i="170"/>
  <c r="M33" i="170"/>
  <c r="M35" i="170"/>
  <c r="M5" i="170"/>
  <c r="M5" i="169"/>
  <c r="M15" i="167"/>
  <c r="M21" i="167"/>
  <c r="M22" i="167"/>
  <c r="M33" i="167"/>
  <c r="M13" i="167"/>
  <c r="M14" i="167"/>
  <c r="M23" i="167"/>
  <c r="M24" i="167"/>
  <c r="M25" i="167"/>
  <c r="M26" i="167"/>
  <c r="M29" i="167"/>
  <c r="M31" i="167"/>
  <c r="M35" i="167"/>
  <c r="M5" i="167"/>
  <c r="M5" i="166"/>
  <c r="M54" i="166" l="1"/>
  <c r="D277" i="1" s="1"/>
  <c r="M36" i="169"/>
  <c r="D58" i="1" s="1"/>
  <c r="M36" i="171"/>
  <c r="D289" i="1" s="1"/>
  <c r="M36" i="172"/>
  <c r="D21" i="1" s="1"/>
  <c r="M36" i="173"/>
  <c r="D14" i="1" s="1"/>
  <c r="M45" i="175"/>
  <c r="D250" i="1" s="1"/>
  <c r="M36" i="177"/>
  <c r="D269" i="1" s="1"/>
  <c r="M36" i="168"/>
  <c r="D41" i="1" s="1"/>
  <c r="M36" i="176"/>
  <c r="D63" i="1" s="1"/>
  <c r="M36" i="174"/>
  <c r="D112" i="1" s="1"/>
  <c r="M36" i="170"/>
  <c r="D358" i="1" s="1"/>
  <c r="M36" i="167"/>
  <c r="D70" i="1" s="1"/>
  <c r="D40" i="144"/>
  <c r="K35" i="144"/>
  <c r="K34" i="144"/>
  <c r="K33" i="144"/>
  <c r="M33" i="144" s="1"/>
  <c r="K32" i="144"/>
  <c r="M32" i="144" s="1"/>
  <c r="K31" i="144"/>
  <c r="M31" i="144" s="1"/>
  <c r="K30" i="144"/>
  <c r="M30" i="144" s="1"/>
  <c r="K29" i="144"/>
  <c r="M29" i="144" s="1"/>
  <c r="K28" i="144"/>
  <c r="M28" i="144" s="1"/>
  <c r="K27" i="144"/>
  <c r="M27" i="144" s="1"/>
  <c r="K26" i="144"/>
  <c r="M26" i="144" s="1"/>
  <c r="K25" i="144"/>
  <c r="M25" i="144" s="1"/>
  <c r="K24" i="144"/>
  <c r="M24" i="144" s="1"/>
  <c r="K23" i="144"/>
  <c r="M23" i="144" s="1"/>
  <c r="K22" i="144"/>
  <c r="M22" i="144" s="1"/>
  <c r="K21" i="144"/>
  <c r="M21" i="144" s="1"/>
  <c r="K20" i="144"/>
  <c r="M20" i="144" s="1"/>
  <c r="K19" i="144"/>
  <c r="M19" i="144" s="1"/>
  <c r="K18" i="144"/>
  <c r="M18" i="144" s="1"/>
  <c r="K17" i="144"/>
  <c r="M17" i="144" s="1"/>
  <c r="K16" i="144"/>
  <c r="M16" i="144" s="1"/>
  <c r="K15" i="144"/>
  <c r="M15" i="144" s="1"/>
  <c r="K14" i="144"/>
  <c r="M14" i="144" s="1"/>
  <c r="K13" i="144"/>
  <c r="M13" i="144" s="1"/>
  <c r="K12" i="144"/>
  <c r="M12" i="144" s="1"/>
  <c r="K11" i="144"/>
  <c r="M11" i="144" s="1"/>
  <c r="L10" i="144"/>
  <c r="K10" i="144"/>
  <c r="L9" i="144"/>
  <c r="K9" i="144"/>
  <c r="L8" i="144"/>
  <c r="K8" i="144"/>
  <c r="L7" i="144"/>
  <c r="K7" i="144"/>
  <c r="L6" i="144"/>
  <c r="K6" i="144"/>
  <c r="L5" i="144"/>
  <c r="K5" i="144"/>
  <c r="M2" i="144"/>
  <c r="D40" i="143"/>
  <c r="L35" i="143"/>
  <c r="K35" i="143"/>
  <c r="L34" i="143"/>
  <c r="K34" i="143"/>
  <c r="L33" i="143"/>
  <c r="K33" i="143"/>
  <c r="L32" i="143"/>
  <c r="K32" i="143"/>
  <c r="L31" i="143"/>
  <c r="K31" i="143"/>
  <c r="L30" i="143"/>
  <c r="K30" i="143"/>
  <c r="L29" i="143"/>
  <c r="K29" i="143"/>
  <c r="L28" i="143"/>
  <c r="K28" i="143"/>
  <c r="L27" i="143"/>
  <c r="K27" i="143"/>
  <c r="L26" i="143"/>
  <c r="K26" i="143"/>
  <c r="L25" i="143"/>
  <c r="K25" i="143"/>
  <c r="L24" i="143"/>
  <c r="K24" i="143"/>
  <c r="L23" i="143"/>
  <c r="K23" i="143"/>
  <c r="L22" i="143"/>
  <c r="K22" i="143"/>
  <c r="L21" i="143"/>
  <c r="K21" i="143"/>
  <c r="L20" i="143"/>
  <c r="K20" i="143"/>
  <c r="L19" i="143"/>
  <c r="K19" i="143"/>
  <c r="L18" i="143"/>
  <c r="K18" i="143"/>
  <c r="L17" i="143"/>
  <c r="K17" i="143"/>
  <c r="L16" i="143"/>
  <c r="K16" i="143"/>
  <c r="L15" i="143"/>
  <c r="K15" i="143"/>
  <c r="L14" i="143"/>
  <c r="K14" i="143"/>
  <c r="L13" i="143"/>
  <c r="K13" i="143"/>
  <c r="L12" i="143"/>
  <c r="K12" i="143"/>
  <c r="L11" i="143"/>
  <c r="K11" i="143"/>
  <c r="L10" i="143"/>
  <c r="K10" i="143"/>
  <c r="L9" i="143"/>
  <c r="K9" i="143"/>
  <c r="L8" i="143"/>
  <c r="K8" i="143"/>
  <c r="L7" i="143"/>
  <c r="K7" i="143"/>
  <c r="L6" i="143"/>
  <c r="K6" i="143"/>
  <c r="L5" i="143"/>
  <c r="K5" i="143"/>
  <c r="M2" i="143"/>
  <c r="D40" i="142"/>
  <c r="L35" i="142"/>
  <c r="K35" i="142"/>
  <c r="K33" i="142"/>
  <c r="M33" i="142" s="1"/>
  <c r="K32" i="142"/>
  <c r="M32" i="142" s="1"/>
  <c r="K31" i="142"/>
  <c r="M31" i="142" s="1"/>
  <c r="K30" i="142"/>
  <c r="M30" i="142" s="1"/>
  <c r="K29" i="142"/>
  <c r="M29" i="142" s="1"/>
  <c r="K28" i="142"/>
  <c r="M28" i="142" s="1"/>
  <c r="K27" i="142"/>
  <c r="M27" i="142" s="1"/>
  <c r="K26" i="142"/>
  <c r="M26" i="142" s="1"/>
  <c r="L25" i="142"/>
  <c r="K25" i="142"/>
  <c r="L24" i="142"/>
  <c r="K24" i="142"/>
  <c r="L23" i="142"/>
  <c r="K23" i="142"/>
  <c r="L22" i="142"/>
  <c r="K22" i="142"/>
  <c r="L21" i="142"/>
  <c r="K21" i="142"/>
  <c r="L20" i="142"/>
  <c r="K20" i="142"/>
  <c r="L19" i="142"/>
  <c r="K19" i="142"/>
  <c r="L18" i="142"/>
  <c r="K18" i="142"/>
  <c r="L17" i="142"/>
  <c r="K17" i="142"/>
  <c r="L16" i="142"/>
  <c r="K16" i="142"/>
  <c r="L15" i="142"/>
  <c r="K15" i="142"/>
  <c r="L14" i="142"/>
  <c r="K14" i="142"/>
  <c r="L13" i="142"/>
  <c r="K13" i="142"/>
  <c r="L12" i="142"/>
  <c r="K12" i="142"/>
  <c r="L11" i="142"/>
  <c r="K11" i="142"/>
  <c r="L10" i="142"/>
  <c r="K10" i="142"/>
  <c r="L9" i="142"/>
  <c r="K9" i="142"/>
  <c r="L8" i="142"/>
  <c r="K8" i="142"/>
  <c r="L7" i="142"/>
  <c r="K7" i="142"/>
  <c r="L6" i="142"/>
  <c r="K6" i="142"/>
  <c r="L5" i="142"/>
  <c r="K5" i="142"/>
  <c r="M2" i="142"/>
  <c r="D40" i="165"/>
  <c r="M35" i="142" l="1"/>
  <c r="L57" i="142"/>
  <c r="C354" i="1" s="1"/>
  <c r="L36" i="144"/>
  <c r="C359" i="1" s="1"/>
  <c r="M23" i="142"/>
  <c r="M25" i="142"/>
  <c r="M24" i="142"/>
  <c r="M19" i="142"/>
  <c r="M7" i="142"/>
  <c r="M11" i="142"/>
  <c r="M15" i="142"/>
  <c r="M35" i="144"/>
  <c r="M5" i="143"/>
  <c r="M5" i="144"/>
  <c r="M5" i="142"/>
  <c r="M8" i="142"/>
  <c r="M35" i="143"/>
  <c r="M9" i="142"/>
  <c r="M12" i="142"/>
  <c r="M13" i="142"/>
  <c r="M16" i="142"/>
  <c r="M17" i="142"/>
  <c r="M20" i="142"/>
  <c r="M21" i="142"/>
  <c r="M6" i="144"/>
  <c r="M7" i="144"/>
  <c r="M8" i="144"/>
  <c r="M9" i="144"/>
  <c r="M10" i="144"/>
  <c r="M34" i="144"/>
  <c r="M6" i="142"/>
  <c r="M10" i="142"/>
  <c r="M14" i="142"/>
  <c r="M18" i="142"/>
  <c r="M22" i="142"/>
  <c r="M6" i="143"/>
  <c r="M7" i="143"/>
  <c r="M8" i="143"/>
  <c r="M9" i="143"/>
  <c r="M10" i="143"/>
  <c r="M11" i="143"/>
  <c r="M12" i="143"/>
  <c r="M13" i="143"/>
  <c r="M14" i="143"/>
  <c r="M15" i="143"/>
  <c r="M16" i="143"/>
  <c r="M17" i="143"/>
  <c r="M18" i="143"/>
  <c r="M19" i="143"/>
  <c r="M20" i="143"/>
  <c r="M21" i="143"/>
  <c r="M22" i="143"/>
  <c r="M23" i="143"/>
  <c r="M24" i="143"/>
  <c r="M25" i="143"/>
  <c r="M26" i="143"/>
  <c r="M27" i="143"/>
  <c r="M28" i="143"/>
  <c r="M29" i="143"/>
  <c r="M30" i="143"/>
  <c r="M31" i="143"/>
  <c r="M32" i="143"/>
  <c r="M33" i="143"/>
  <c r="M34" i="143"/>
  <c r="M40" i="143"/>
  <c r="M40" i="144"/>
  <c r="M40" i="142"/>
  <c r="L35" i="165"/>
  <c r="K35" i="165"/>
  <c r="M35" i="165" l="1"/>
  <c r="M36" i="144"/>
  <c r="M36" i="143"/>
  <c r="M57" i="142"/>
  <c r="D354" i="1" s="1"/>
  <c r="L34" i="165"/>
  <c r="K34" i="165"/>
  <c r="L33" i="165"/>
  <c r="K33" i="165"/>
  <c r="L32" i="165"/>
  <c r="K32" i="165"/>
  <c r="L31" i="165"/>
  <c r="K31" i="165"/>
  <c r="L30" i="165"/>
  <c r="K30" i="165"/>
  <c r="L29" i="165"/>
  <c r="K29" i="165"/>
  <c r="L28" i="165"/>
  <c r="K28" i="165"/>
  <c r="L27" i="165"/>
  <c r="K27" i="165"/>
  <c r="L26" i="165"/>
  <c r="K26" i="165"/>
  <c r="L25" i="165"/>
  <c r="K25" i="165"/>
  <c r="L24" i="165"/>
  <c r="K24" i="165"/>
  <c r="L23" i="165"/>
  <c r="K23" i="165"/>
  <c r="L22" i="165"/>
  <c r="K22" i="165"/>
  <c r="L21" i="165"/>
  <c r="K21" i="165"/>
  <c r="L20" i="165"/>
  <c r="K20" i="165"/>
  <c r="L19" i="165"/>
  <c r="K19" i="165"/>
  <c r="L18" i="165"/>
  <c r="K18" i="165"/>
  <c r="L17" i="165"/>
  <c r="K17" i="165"/>
  <c r="L16" i="165"/>
  <c r="K16" i="165"/>
  <c r="L15" i="165"/>
  <c r="K15" i="165"/>
  <c r="L14" i="165"/>
  <c r="K14" i="165"/>
  <c r="L13" i="165"/>
  <c r="K13" i="165"/>
  <c r="L12" i="165"/>
  <c r="K12" i="165"/>
  <c r="L11" i="165"/>
  <c r="K11" i="165"/>
  <c r="L10" i="165"/>
  <c r="K10" i="165"/>
  <c r="K9" i="165"/>
  <c r="M9" i="165" s="1"/>
  <c r="K8" i="165"/>
  <c r="M8" i="165" s="1"/>
  <c r="K7" i="165"/>
  <c r="M7" i="165" s="1"/>
  <c r="K6" i="165"/>
  <c r="M6" i="165" s="1"/>
  <c r="L5" i="165"/>
  <c r="K5" i="165"/>
  <c r="M2" i="165"/>
  <c r="D40" i="141"/>
  <c r="L35" i="141"/>
  <c r="K35" i="141"/>
  <c r="L34" i="141"/>
  <c r="K34" i="141"/>
  <c r="L33" i="141"/>
  <c r="K33" i="141"/>
  <c r="L32" i="141"/>
  <c r="K32" i="141"/>
  <c r="L31" i="141"/>
  <c r="K31" i="141"/>
  <c r="L30" i="141"/>
  <c r="K30" i="141"/>
  <c r="L29" i="141"/>
  <c r="K29" i="141"/>
  <c r="L28" i="141"/>
  <c r="K28" i="141"/>
  <c r="L27" i="141"/>
  <c r="K27" i="141"/>
  <c r="L26" i="141"/>
  <c r="K26" i="141"/>
  <c r="L25" i="141"/>
  <c r="K25" i="141"/>
  <c r="L24" i="141"/>
  <c r="K24" i="141"/>
  <c r="L23" i="141"/>
  <c r="K23" i="141"/>
  <c r="L22" i="141"/>
  <c r="K22" i="141"/>
  <c r="L21" i="141"/>
  <c r="K21" i="141"/>
  <c r="L20" i="141"/>
  <c r="K20" i="141"/>
  <c r="L19" i="141"/>
  <c r="K19" i="141"/>
  <c r="L18" i="141"/>
  <c r="K18" i="141"/>
  <c r="L17" i="141"/>
  <c r="K17" i="141"/>
  <c r="L16" i="141"/>
  <c r="K16" i="141"/>
  <c r="L15" i="141"/>
  <c r="K15" i="141"/>
  <c r="L14" i="141"/>
  <c r="K14" i="141"/>
  <c r="L13" i="141"/>
  <c r="K13" i="141"/>
  <c r="L12" i="141"/>
  <c r="K12" i="141"/>
  <c r="L11" i="141"/>
  <c r="K11" i="141"/>
  <c r="L10" i="141"/>
  <c r="K10" i="141"/>
  <c r="L9" i="141"/>
  <c r="K9" i="141"/>
  <c r="L8" i="141"/>
  <c r="K8" i="141"/>
  <c r="L7" i="141"/>
  <c r="K7" i="141"/>
  <c r="L6" i="141"/>
  <c r="K6" i="141"/>
  <c r="L5" i="141"/>
  <c r="K5" i="141"/>
  <c r="M2" i="141"/>
  <c r="D40" i="140"/>
  <c r="L35" i="140"/>
  <c r="K35" i="140"/>
  <c r="L34" i="140"/>
  <c r="K34" i="140"/>
  <c r="L33" i="140"/>
  <c r="K33" i="140"/>
  <c r="L32" i="140"/>
  <c r="K32" i="140"/>
  <c r="L31" i="140"/>
  <c r="K31" i="140"/>
  <c r="L30" i="140"/>
  <c r="K30" i="140"/>
  <c r="L29" i="140"/>
  <c r="K29" i="140"/>
  <c r="L28" i="140"/>
  <c r="K28" i="140"/>
  <c r="L27" i="140"/>
  <c r="K27" i="140"/>
  <c r="L26" i="140"/>
  <c r="K26" i="140"/>
  <c r="L25" i="140"/>
  <c r="K25" i="140"/>
  <c r="L24" i="140"/>
  <c r="K24" i="140"/>
  <c r="L23" i="140"/>
  <c r="K23" i="140"/>
  <c r="L22" i="140"/>
  <c r="K22" i="140"/>
  <c r="L21" i="140"/>
  <c r="K21" i="140"/>
  <c r="L20" i="140"/>
  <c r="K20" i="140"/>
  <c r="L19" i="140"/>
  <c r="K19" i="140"/>
  <c r="L18" i="140"/>
  <c r="K18" i="140"/>
  <c r="L17" i="140"/>
  <c r="K17" i="140"/>
  <c r="L16" i="140"/>
  <c r="K16" i="140"/>
  <c r="L15" i="140"/>
  <c r="K15" i="140"/>
  <c r="L14" i="140"/>
  <c r="K14" i="140"/>
  <c r="L13" i="140"/>
  <c r="K13" i="140"/>
  <c r="L12" i="140"/>
  <c r="K12" i="140"/>
  <c r="L11" i="140"/>
  <c r="K11" i="140"/>
  <c r="L10" i="140"/>
  <c r="K10" i="140"/>
  <c r="L9" i="140"/>
  <c r="K9" i="140"/>
  <c r="L8" i="140"/>
  <c r="K8" i="140"/>
  <c r="L7" i="140"/>
  <c r="K7" i="140"/>
  <c r="L6" i="140"/>
  <c r="K6" i="140"/>
  <c r="L5" i="140"/>
  <c r="K5" i="140"/>
  <c r="M2" i="140"/>
  <c r="D40" i="153"/>
  <c r="L35" i="153"/>
  <c r="K35" i="153"/>
  <c r="L34" i="153"/>
  <c r="K34" i="153"/>
  <c r="L33" i="153"/>
  <c r="K33" i="153"/>
  <c r="L32" i="153"/>
  <c r="K32" i="153"/>
  <c r="L31" i="153"/>
  <c r="K31" i="153"/>
  <c r="L30" i="153"/>
  <c r="K30" i="153"/>
  <c r="L29" i="153"/>
  <c r="K29" i="153"/>
  <c r="L28" i="153"/>
  <c r="K28" i="153"/>
  <c r="L27" i="153"/>
  <c r="K27" i="153"/>
  <c r="L26" i="153"/>
  <c r="K26" i="153"/>
  <c r="L25" i="153"/>
  <c r="K25" i="153"/>
  <c r="L24" i="153"/>
  <c r="K24" i="153"/>
  <c r="L23" i="153"/>
  <c r="K23" i="153"/>
  <c r="L22" i="153"/>
  <c r="K22" i="153"/>
  <c r="L21" i="153"/>
  <c r="K21" i="153"/>
  <c r="L20" i="153"/>
  <c r="K20" i="153"/>
  <c r="L19" i="153"/>
  <c r="K19" i="153"/>
  <c r="L18" i="153"/>
  <c r="K18" i="153"/>
  <c r="L17" i="153"/>
  <c r="K17" i="153"/>
  <c r="L16" i="153"/>
  <c r="K16" i="153"/>
  <c r="L15" i="153"/>
  <c r="K15" i="153"/>
  <c r="L14" i="153"/>
  <c r="K14" i="153"/>
  <c r="L13" i="153"/>
  <c r="K13" i="153"/>
  <c r="L12" i="153"/>
  <c r="K12" i="153"/>
  <c r="L11" i="153"/>
  <c r="K11" i="153"/>
  <c r="L10" i="153"/>
  <c r="K10" i="153"/>
  <c r="L9" i="153"/>
  <c r="K9" i="153"/>
  <c r="L8" i="153"/>
  <c r="K8" i="153"/>
  <c r="L7" i="153"/>
  <c r="K7" i="153"/>
  <c r="L6" i="153"/>
  <c r="K6" i="153"/>
  <c r="L5" i="153"/>
  <c r="K5" i="153"/>
  <c r="M2" i="153"/>
  <c r="D40" i="139"/>
  <c r="M5" i="153" l="1"/>
  <c r="M5" i="140"/>
  <c r="M11" i="165"/>
  <c r="M13" i="165"/>
  <c r="M10" i="165"/>
  <c r="M12" i="165"/>
  <c r="D359" i="1"/>
  <c r="M35" i="140"/>
  <c r="L36" i="143"/>
  <c r="C357" i="1" s="1"/>
  <c r="M6" i="153"/>
  <c r="M10" i="153"/>
  <c r="M16" i="153"/>
  <c r="M20" i="153"/>
  <c r="M22" i="153"/>
  <c r="M26" i="153"/>
  <c r="M32" i="153"/>
  <c r="M26" i="140"/>
  <c r="M6" i="141"/>
  <c r="M10" i="141"/>
  <c r="M18" i="141"/>
  <c r="M22" i="141"/>
  <c r="M34" i="165"/>
  <c r="M12" i="153"/>
  <c r="M18" i="153"/>
  <c r="M24" i="153"/>
  <c r="M14" i="141"/>
  <c r="M26" i="141"/>
  <c r="M30" i="141"/>
  <c r="M34" i="141"/>
  <c r="M27" i="140"/>
  <c r="M5" i="141"/>
  <c r="M5" i="165"/>
  <c r="M7" i="153"/>
  <c r="M8" i="153"/>
  <c r="M11" i="153"/>
  <c r="M15" i="153"/>
  <c r="M19" i="153"/>
  <c r="M23" i="153"/>
  <c r="M27" i="153"/>
  <c r="M28" i="153"/>
  <c r="M29" i="153"/>
  <c r="M30" i="153"/>
  <c r="M33" i="153"/>
  <c r="M34" i="153"/>
  <c r="M6" i="140"/>
  <c r="M7" i="140"/>
  <c r="M8" i="140"/>
  <c r="M9" i="140"/>
  <c r="M10" i="140"/>
  <c r="M11" i="140"/>
  <c r="M12" i="140"/>
  <c r="M13" i="140"/>
  <c r="M14" i="140"/>
  <c r="M15" i="140"/>
  <c r="M16" i="140"/>
  <c r="M17" i="140"/>
  <c r="M18" i="140"/>
  <c r="M19" i="140"/>
  <c r="M20" i="140"/>
  <c r="M21" i="140"/>
  <c r="M22" i="140"/>
  <c r="M23" i="140"/>
  <c r="M24" i="140"/>
  <c r="M25" i="140"/>
  <c r="M7" i="141"/>
  <c r="M8" i="141"/>
  <c r="M11" i="141"/>
  <c r="M12" i="141"/>
  <c r="M15" i="141"/>
  <c r="M16" i="141"/>
  <c r="M19" i="141"/>
  <c r="M20" i="141"/>
  <c r="M23" i="141"/>
  <c r="M24" i="141"/>
  <c r="M27" i="141"/>
  <c r="M28" i="141"/>
  <c r="M31" i="141"/>
  <c r="M32" i="141"/>
  <c r="M9" i="153"/>
  <c r="M13" i="153"/>
  <c r="M14" i="153"/>
  <c r="M17" i="153"/>
  <c r="M21" i="153"/>
  <c r="M25" i="153"/>
  <c r="M31" i="153"/>
  <c r="M28" i="140"/>
  <c r="M29" i="140"/>
  <c r="M30" i="140"/>
  <c r="M31" i="140"/>
  <c r="M32" i="140"/>
  <c r="M33" i="140"/>
  <c r="M34" i="140"/>
  <c r="M9" i="141"/>
  <c r="M13" i="141"/>
  <c r="M17" i="141"/>
  <c r="M21" i="141"/>
  <c r="M25" i="141"/>
  <c r="M29" i="141"/>
  <c r="M33" i="141"/>
  <c r="M14" i="165"/>
  <c r="M15" i="165"/>
  <c r="M16" i="165"/>
  <c r="M17" i="165"/>
  <c r="M18" i="165"/>
  <c r="M19" i="165"/>
  <c r="M20" i="165"/>
  <c r="M21" i="165"/>
  <c r="M22" i="165"/>
  <c r="M23" i="165"/>
  <c r="M24" i="165"/>
  <c r="M25" i="165"/>
  <c r="M26" i="165"/>
  <c r="M27" i="165"/>
  <c r="M28" i="165"/>
  <c r="M29" i="165"/>
  <c r="M30" i="165"/>
  <c r="M31" i="165"/>
  <c r="M32" i="165"/>
  <c r="M33" i="165"/>
  <c r="M40" i="141"/>
  <c r="M40" i="165"/>
  <c r="M40" i="140"/>
  <c r="M40" i="153"/>
  <c r="L35" i="139"/>
  <c r="K35" i="139"/>
  <c r="L34" i="139"/>
  <c r="K34" i="139"/>
  <c r="L33" i="139"/>
  <c r="K33" i="139"/>
  <c r="L32" i="139"/>
  <c r="K32" i="139"/>
  <c r="L31" i="139"/>
  <c r="K31" i="139"/>
  <c r="L30" i="139"/>
  <c r="K30" i="139"/>
  <c r="L29" i="139"/>
  <c r="K29" i="139"/>
  <c r="L28" i="139"/>
  <c r="K28" i="139"/>
  <c r="L27" i="139"/>
  <c r="K27" i="139"/>
  <c r="L26" i="139"/>
  <c r="K26" i="139"/>
  <c r="L25" i="139"/>
  <c r="K25" i="139"/>
  <c r="L24" i="139"/>
  <c r="K24" i="139"/>
  <c r="L23" i="139"/>
  <c r="K23" i="139"/>
  <c r="L22" i="139"/>
  <c r="K22" i="139"/>
  <c r="L21" i="139"/>
  <c r="K21" i="139"/>
  <c r="L20" i="139"/>
  <c r="K20" i="139"/>
  <c r="L19" i="139"/>
  <c r="K19" i="139"/>
  <c r="L18" i="139"/>
  <c r="K18" i="139"/>
  <c r="L17" i="139"/>
  <c r="K17" i="139"/>
  <c r="L16" i="139"/>
  <c r="K16" i="139"/>
  <c r="L15" i="139"/>
  <c r="K15" i="139"/>
  <c r="L14" i="139"/>
  <c r="K14" i="139"/>
  <c r="L13" i="139"/>
  <c r="K13" i="139"/>
  <c r="L12" i="139"/>
  <c r="K12" i="139"/>
  <c r="L11" i="139"/>
  <c r="K11" i="139"/>
  <c r="L10" i="139"/>
  <c r="K10" i="139"/>
  <c r="L9" i="139"/>
  <c r="K9" i="139"/>
  <c r="L8" i="139"/>
  <c r="K8" i="139"/>
  <c r="L7" i="139"/>
  <c r="K7" i="139"/>
  <c r="L6" i="139"/>
  <c r="K6" i="139"/>
  <c r="L5" i="139"/>
  <c r="K5" i="139"/>
  <c r="M2" i="139"/>
  <c r="M40" i="139" s="1"/>
  <c r="D40" i="138"/>
  <c r="L35" i="138"/>
  <c r="K35" i="138"/>
  <c r="L34" i="138"/>
  <c r="K34" i="138"/>
  <c r="L33" i="138"/>
  <c r="K33" i="138"/>
  <c r="L32" i="138"/>
  <c r="K32" i="138"/>
  <c r="L31" i="138"/>
  <c r="K31" i="138"/>
  <c r="L30" i="138"/>
  <c r="K30" i="138"/>
  <c r="L29" i="138"/>
  <c r="K29" i="138"/>
  <c r="L28" i="138"/>
  <c r="K28" i="138"/>
  <c r="L27" i="138"/>
  <c r="K27" i="138"/>
  <c r="L26" i="138"/>
  <c r="K26" i="138"/>
  <c r="L25" i="138"/>
  <c r="K25" i="138"/>
  <c r="L24" i="138"/>
  <c r="K24" i="138"/>
  <c r="L23" i="138"/>
  <c r="K23" i="138"/>
  <c r="L22" i="138"/>
  <c r="K22" i="138"/>
  <c r="L21" i="138"/>
  <c r="K21" i="138"/>
  <c r="L20" i="138"/>
  <c r="K20" i="138"/>
  <c r="L19" i="138"/>
  <c r="K19" i="138"/>
  <c r="L18" i="138"/>
  <c r="K18" i="138"/>
  <c r="L17" i="138"/>
  <c r="K17" i="138"/>
  <c r="L16" i="138"/>
  <c r="K16" i="138"/>
  <c r="L15" i="138"/>
  <c r="K15" i="138"/>
  <c r="L14" i="138"/>
  <c r="K14" i="138"/>
  <c r="L13" i="138"/>
  <c r="K13" i="138"/>
  <c r="L12" i="138"/>
  <c r="K12" i="138"/>
  <c r="L11" i="138"/>
  <c r="K11" i="138"/>
  <c r="L10" i="138"/>
  <c r="K10" i="138"/>
  <c r="L9" i="138"/>
  <c r="K9" i="138"/>
  <c r="L8" i="138"/>
  <c r="K8" i="138"/>
  <c r="L7" i="138"/>
  <c r="K7" i="138"/>
  <c r="L6" i="138"/>
  <c r="K6" i="138"/>
  <c r="L5" i="138"/>
  <c r="K5" i="138"/>
  <c r="M2" i="138"/>
  <c r="D40" i="137"/>
  <c r="L35" i="137"/>
  <c r="K35" i="137"/>
  <c r="L34" i="137"/>
  <c r="K34" i="137"/>
  <c r="L33" i="137"/>
  <c r="K33" i="137"/>
  <c r="L32" i="137"/>
  <c r="K32" i="137"/>
  <c r="L31" i="137"/>
  <c r="K31" i="137"/>
  <c r="L30" i="137"/>
  <c r="K30" i="137"/>
  <c r="L29" i="137"/>
  <c r="K29" i="137"/>
  <c r="L28" i="137"/>
  <c r="K28" i="137"/>
  <c r="L27" i="137"/>
  <c r="K27" i="137"/>
  <c r="L26" i="137"/>
  <c r="K26" i="137"/>
  <c r="L25" i="137"/>
  <c r="K25" i="137"/>
  <c r="L24" i="137"/>
  <c r="K24" i="137"/>
  <c r="L23" i="137"/>
  <c r="K23" i="137"/>
  <c r="L22" i="137"/>
  <c r="K22" i="137"/>
  <c r="L21" i="137"/>
  <c r="K21" i="137"/>
  <c r="L20" i="137"/>
  <c r="K20" i="137"/>
  <c r="L19" i="137"/>
  <c r="K19" i="137"/>
  <c r="L18" i="137"/>
  <c r="K18" i="137"/>
  <c r="L17" i="137"/>
  <c r="K17" i="137"/>
  <c r="L16" i="137"/>
  <c r="K16" i="137"/>
  <c r="L15" i="137"/>
  <c r="K15" i="137"/>
  <c r="L14" i="137"/>
  <c r="K14" i="137"/>
  <c r="L13" i="137"/>
  <c r="K13" i="137"/>
  <c r="L12" i="137"/>
  <c r="K12" i="137"/>
  <c r="L11" i="137"/>
  <c r="K11" i="137"/>
  <c r="L10" i="137"/>
  <c r="K10" i="137"/>
  <c r="L9" i="137"/>
  <c r="K9" i="137"/>
  <c r="L8" i="137"/>
  <c r="K8" i="137"/>
  <c r="L7" i="137"/>
  <c r="K7" i="137"/>
  <c r="L6" i="137"/>
  <c r="K6" i="137"/>
  <c r="L5" i="137"/>
  <c r="K5" i="137"/>
  <c r="M2" i="137"/>
  <c r="D40" i="134"/>
  <c r="L35" i="134"/>
  <c r="K35" i="134"/>
  <c r="L34" i="134"/>
  <c r="K34" i="134"/>
  <c r="K33" i="134"/>
  <c r="M33" i="134" s="1"/>
  <c r="K32" i="134"/>
  <c r="M32" i="134" s="1"/>
  <c r="K31" i="134"/>
  <c r="M31" i="134" s="1"/>
  <c r="K30" i="134"/>
  <c r="M30" i="134" s="1"/>
  <c r="K29" i="134"/>
  <c r="M29" i="134" s="1"/>
  <c r="K28" i="134"/>
  <c r="M28" i="134" s="1"/>
  <c r="K27" i="134"/>
  <c r="M27" i="134" s="1"/>
  <c r="K26" i="134"/>
  <c r="M26" i="134" s="1"/>
  <c r="K25" i="134"/>
  <c r="M25" i="134" s="1"/>
  <c r="K24" i="134"/>
  <c r="M24" i="134" s="1"/>
  <c r="K23" i="134"/>
  <c r="M23" i="134" s="1"/>
  <c r="K22" i="134"/>
  <c r="M22" i="134" s="1"/>
  <c r="K21" i="134"/>
  <c r="M21" i="134" s="1"/>
  <c r="K20" i="134"/>
  <c r="M20" i="134" s="1"/>
  <c r="K19" i="134"/>
  <c r="M19" i="134" s="1"/>
  <c r="K18" i="134"/>
  <c r="M18" i="134" s="1"/>
  <c r="K17" i="134"/>
  <c r="M17" i="134" s="1"/>
  <c r="K16" i="134"/>
  <c r="M16" i="134" s="1"/>
  <c r="K15" i="134"/>
  <c r="M15" i="134" s="1"/>
  <c r="K14" i="134"/>
  <c r="M14" i="134" s="1"/>
  <c r="K13" i="134"/>
  <c r="L12" i="134"/>
  <c r="K12" i="134"/>
  <c r="L11" i="134"/>
  <c r="K11" i="134"/>
  <c r="L10" i="134"/>
  <c r="K10" i="134"/>
  <c r="L9" i="134"/>
  <c r="K9" i="134"/>
  <c r="L8" i="134"/>
  <c r="K8" i="134"/>
  <c r="L7" i="134"/>
  <c r="K7" i="134"/>
  <c r="L6" i="134"/>
  <c r="M6" i="134" s="1"/>
  <c r="L5" i="134"/>
  <c r="M5" i="134" s="1"/>
  <c r="M2" i="134"/>
  <c r="D40" i="136"/>
  <c r="L35" i="136"/>
  <c r="K35" i="136"/>
  <c r="L34" i="136"/>
  <c r="K34" i="136"/>
  <c r="L33" i="136"/>
  <c r="K33" i="136"/>
  <c r="L32" i="136"/>
  <c r="K32" i="136"/>
  <c r="L31" i="136"/>
  <c r="K31" i="136"/>
  <c r="L30" i="136"/>
  <c r="K30" i="136"/>
  <c r="L29" i="136"/>
  <c r="K29" i="136"/>
  <c r="L28" i="136"/>
  <c r="K28" i="136"/>
  <c r="L27" i="136"/>
  <c r="K27" i="136"/>
  <c r="L26" i="136"/>
  <c r="K26" i="136"/>
  <c r="L25" i="136"/>
  <c r="K25" i="136"/>
  <c r="L24" i="136"/>
  <c r="K24" i="136"/>
  <c r="L23" i="136"/>
  <c r="K23" i="136"/>
  <c r="L22" i="136"/>
  <c r="K22" i="136"/>
  <c r="L21" i="136"/>
  <c r="K21" i="136"/>
  <c r="L20" i="136"/>
  <c r="K20" i="136"/>
  <c r="L19" i="136"/>
  <c r="K19" i="136"/>
  <c r="L18" i="136"/>
  <c r="K18" i="136"/>
  <c r="L17" i="136"/>
  <c r="K17" i="136"/>
  <c r="L16" i="136"/>
  <c r="K16" i="136"/>
  <c r="L15" i="136"/>
  <c r="K15" i="136"/>
  <c r="L14" i="136"/>
  <c r="K14" i="136"/>
  <c r="L13" i="136"/>
  <c r="K13" i="136"/>
  <c r="L12" i="136"/>
  <c r="K12" i="136"/>
  <c r="L11" i="136"/>
  <c r="K11" i="136"/>
  <c r="L10" i="136"/>
  <c r="K10" i="136"/>
  <c r="L9" i="136"/>
  <c r="K9" i="136"/>
  <c r="L8" i="136"/>
  <c r="K8" i="136"/>
  <c r="L7" i="136"/>
  <c r="K7" i="136"/>
  <c r="L6" i="136"/>
  <c r="K6" i="136"/>
  <c r="L5" i="136"/>
  <c r="K5" i="136"/>
  <c r="M2" i="136"/>
  <c r="D40" i="135"/>
  <c r="K35" i="135"/>
  <c r="K34" i="135"/>
  <c r="K33" i="135"/>
  <c r="M33" i="135" s="1"/>
  <c r="K32" i="135"/>
  <c r="M32" i="135" s="1"/>
  <c r="K31" i="135"/>
  <c r="M31" i="135" s="1"/>
  <c r="K30" i="135"/>
  <c r="M30" i="135" s="1"/>
  <c r="K29" i="135"/>
  <c r="M29" i="135" s="1"/>
  <c r="K28" i="135"/>
  <c r="M28" i="135" s="1"/>
  <c r="K27" i="135"/>
  <c r="M27" i="135" s="1"/>
  <c r="K26" i="135"/>
  <c r="M26" i="135" s="1"/>
  <c r="K25" i="135"/>
  <c r="M25" i="135" s="1"/>
  <c r="K24" i="135"/>
  <c r="M24" i="135" s="1"/>
  <c r="K23" i="135"/>
  <c r="M23" i="135" s="1"/>
  <c r="K22" i="135"/>
  <c r="K21" i="135"/>
  <c r="K20" i="135"/>
  <c r="L19" i="135"/>
  <c r="K19" i="135"/>
  <c r="L18" i="135"/>
  <c r="K18" i="135"/>
  <c r="L17" i="135"/>
  <c r="K17" i="135"/>
  <c r="L16" i="135"/>
  <c r="K16" i="135"/>
  <c r="L15" i="135"/>
  <c r="K15" i="135"/>
  <c r="L14" i="135"/>
  <c r="K14" i="135"/>
  <c r="L13" i="135"/>
  <c r="K13" i="135"/>
  <c r="L12" i="135"/>
  <c r="K12" i="135"/>
  <c r="L11" i="135"/>
  <c r="K11" i="135"/>
  <c r="L10" i="135"/>
  <c r="K10" i="135"/>
  <c r="L9" i="135"/>
  <c r="K9" i="135"/>
  <c r="L8" i="135"/>
  <c r="K8" i="135"/>
  <c r="L7" i="135"/>
  <c r="K7" i="135"/>
  <c r="L6" i="135"/>
  <c r="K6" i="135"/>
  <c r="L5" i="135"/>
  <c r="K5" i="135"/>
  <c r="M2" i="135"/>
  <c r="D40" i="133"/>
  <c r="L35" i="133"/>
  <c r="K35" i="133"/>
  <c r="L34" i="133"/>
  <c r="K34" i="133"/>
  <c r="L33" i="133"/>
  <c r="K33" i="133"/>
  <c r="L32" i="133"/>
  <c r="K32" i="133"/>
  <c r="K31" i="133"/>
  <c r="M31" i="133" s="1"/>
  <c r="K30" i="133"/>
  <c r="M30" i="133" s="1"/>
  <c r="K29" i="133"/>
  <c r="M29" i="133" s="1"/>
  <c r="K28" i="133"/>
  <c r="M28" i="133" s="1"/>
  <c r="L27" i="133"/>
  <c r="K27" i="133"/>
  <c r="L26" i="133"/>
  <c r="K26" i="133"/>
  <c r="L25" i="133"/>
  <c r="K25" i="133"/>
  <c r="L24" i="133"/>
  <c r="K24" i="133"/>
  <c r="L23" i="133"/>
  <c r="K23" i="133"/>
  <c r="L22" i="133"/>
  <c r="K22" i="133"/>
  <c r="L21" i="133"/>
  <c r="K21" i="133"/>
  <c r="L20" i="133"/>
  <c r="K20" i="133"/>
  <c r="L19" i="133"/>
  <c r="K19" i="133"/>
  <c r="L18" i="133"/>
  <c r="K18" i="133"/>
  <c r="L17" i="133"/>
  <c r="K17" i="133"/>
  <c r="L16" i="133"/>
  <c r="K16" i="133"/>
  <c r="L15" i="133"/>
  <c r="K15" i="133"/>
  <c r="L14" i="133"/>
  <c r="K14" i="133"/>
  <c r="L13" i="133"/>
  <c r="K13" i="133"/>
  <c r="L12" i="133"/>
  <c r="K12" i="133"/>
  <c r="L11" i="133"/>
  <c r="K11" i="133"/>
  <c r="L10" i="133"/>
  <c r="K10" i="133"/>
  <c r="L9" i="133"/>
  <c r="K9" i="133"/>
  <c r="L8" i="133"/>
  <c r="K8" i="133"/>
  <c r="L7" i="133"/>
  <c r="K7" i="133"/>
  <c r="L6" i="133"/>
  <c r="K6" i="133"/>
  <c r="L5" i="133"/>
  <c r="K5" i="133"/>
  <c r="M2" i="133"/>
  <c r="D40" i="132"/>
  <c r="L35" i="132"/>
  <c r="K35" i="132"/>
  <c r="L34" i="132"/>
  <c r="K34" i="132"/>
  <c r="L33" i="132"/>
  <c r="K33" i="132"/>
  <c r="L32" i="132"/>
  <c r="K32" i="132"/>
  <c r="L31" i="132"/>
  <c r="K31" i="132"/>
  <c r="L30" i="132"/>
  <c r="K30" i="132"/>
  <c r="L29" i="132"/>
  <c r="K29" i="132"/>
  <c r="L28" i="132"/>
  <c r="K28" i="132"/>
  <c r="L27" i="132"/>
  <c r="K27" i="132"/>
  <c r="L26" i="132"/>
  <c r="K26" i="132"/>
  <c r="L25" i="132"/>
  <c r="K25" i="132"/>
  <c r="L24" i="132"/>
  <c r="K24" i="132"/>
  <c r="L23" i="132"/>
  <c r="K23" i="132"/>
  <c r="L22" i="132"/>
  <c r="K22" i="132"/>
  <c r="L21" i="132"/>
  <c r="K21" i="132"/>
  <c r="L20" i="132"/>
  <c r="K20" i="132"/>
  <c r="L19" i="132"/>
  <c r="K19" i="132"/>
  <c r="L18" i="132"/>
  <c r="K18" i="132"/>
  <c r="L17" i="132"/>
  <c r="K17" i="132"/>
  <c r="L16" i="132"/>
  <c r="K16" i="132"/>
  <c r="L15" i="132"/>
  <c r="K15" i="132"/>
  <c r="L14" i="132"/>
  <c r="K14" i="132"/>
  <c r="L13" i="132"/>
  <c r="K13" i="132"/>
  <c r="L12" i="132"/>
  <c r="K12" i="132"/>
  <c r="L11" i="132"/>
  <c r="K11" i="132"/>
  <c r="L10" i="132"/>
  <c r="K10" i="132"/>
  <c r="L9" i="132"/>
  <c r="K9" i="132"/>
  <c r="L8" i="132"/>
  <c r="K8" i="132"/>
  <c r="L7" i="132"/>
  <c r="K7" i="132"/>
  <c r="L6" i="132"/>
  <c r="K6" i="132"/>
  <c r="L5" i="132"/>
  <c r="K5" i="132"/>
  <c r="M2" i="132"/>
  <c r="D40" i="152"/>
  <c r="L35" i="152"/>
  <c r="K35" i="152"/>
  <c r="L34" i="152"/>
  <c r="K34" i="152"/>
  <c r="L33" i="152"/>
  <c r="K33" i="152"/>
  <c r="L32" i="152"/>
  <c r="K32" i="152"/>
  <c r="L31" i="152"/>
  <c r="K31" i="152"/>
  <c r="L30" i="152"/>
  <c r="K30" i="152"/>
  <c r="L29" i="152"/>
  <c r="K29" i="152"/>
  <c r="L28" i="152"/>
  <c r="K28" i="152"/>
  <c r="L27" i="152"/>
  <c r="K27" i="152"/>
  <c r="L26" i="152"/>
  <c r="K26" i="152"/>
  <c r="L25" i="152"/>
  <c r="K25" i="152"/>
  <c r="L24" i="152"/>
  <c r="K24" i="152"/>
  <c r="L23" i="152"/>
  <c r="K23" i="152"/>
  <c r="L22" i="152"/>
  <c r="K22" i="152"/>
  <c r="L21" i="152"/>
  <c r="K21" i="152"/>
  <c r="L20" i="152"/>
  <c r="K20" i="152"/>
  <c r="L19" i="152"/>
  <c r="K19" i="152"/>
  <c r="L18" i="152"/>
  <c r="K18" i="152"/>
  <c r="L17" i="152"/>
  <c r="K17" i="152"/>
  <c r="L16" i="152"/>
  <c r="K16" i="152"/>
  <c r="L15" i="152"/>
  <c r="K15" i="152"/>
  <c r="L14" i="152"/>
  <c r="K14" i="152"/>
  <c r="L13" i="152"/>
  <c r="K13" i="152"/>
  <c r="L12" i="152"/>
  <c r="K12" i="152"/>
  <c r="L11" i="152"/>
  <c r="K11" i="152"/>
  <c r="L10" i="152"/>
  <c r="K10" i="152"/>
  <c r="L9" i="152"/>
  <c r="K9" i="152"/>
  <c r="L8" i="152"/>
  <c r="K8" i="152"/>
  <c r="L7" i="152"/>
  <c r="K7" i="152"/>
  <c r="L6" i="152"/>
  <c r="K6" i="152"/>
  <c r="L5" i="152"/>
  <c r="K5" i="152"/>
  <c r="M2" i="152"/>
  <c r="D40" i="131"/>
  <c r="L35" i="131"/>
  <c r="K35" i="131"/>
  <c r="L34" i="131"/>
  <c r="K34" i="131"/>
  <c r="L33" i="131"/>
  <c r="K33" i="131"/>
  <c r="L32" i="131"/>
  <c r="K32" i="131"/>
  <c r="L31" i="131"/>
  <c r="K31" i="131"/>
  <c r="L30" i="131"/>
  <c r="K30" i="131"/>
  <c r="L29" i="131"/>
  <c r="K29" i="131"/>
  <c r="L28" i="131"/>
  <c r="K28" i="131"/>
  <c r="L27" i="131"/>
  <c r="K27" i="131"/>
  <c r="L26" i="131"/>
  <c r="K26" i="131"/>
  <c r="L25" i="131"/>
  <c r="K25" i="131"/>
  <c r="L24" i="131"/>
  <c r="K24" i="131"/>
  <c r="L23" i="131"/>
  <c r="K23" i="131"/>
  <c r="L22" i="131"/>
  <c r="K22" i="131"/>
  <c r="L21" i="131"/>
  <c r="K21" i="131"/>
  <c r="L20" i="131"/>
  <c r="K20" i="131"/>
  <c r="L19" i="131"/>
  <c r="K19" i="131"/>
  <c r="L18" i="131"/>
  <c r="K18" i="131"/>
  <c r="L17" i="131"/>
  <c r="K17" i="131"/>
  <c r="L16" i="131"/>
  <c r="K16" i="131"/>
  <c r="L15" i="131"/>
  <c r="K15" i="131"/>
  <c r="L14" i="131"/>
  <c r="K14" i="131"/>
  <c r="L13" i="131"/>
  <c r="K13" i="131"/>
  <c r="L12" i="131"/>
  <c r="K12" i="131"/>
  <c r="L11" i="131"/>
  <c r="K11" i="131"/>
  <c r="L10" i="131"/>
  <c r="K10" i="131"/>
  <c r="L9" i="131"/>
  <c r="K9" i="131"/>
  <c r="L8" i="131"/>
  <c r="K8" i="131"/>
  <c r="L7" i="131"/>
  <c r="K7" i="131"/>
  <c r="L6" i="131"/>
  <c r="K6" i="131"/>
  <c r="L5" i="131"/>
  <c r="K5" i="131"/>
  <c r="M2" i="131"/>
  <c r="D40" i="130"/>
  <c r="L35" i="130"/>
  <c r="K35" i="130"/>
  <c r="L34" i="130"/>
  <c r="K34" i="130"/>
  <c r="L33" i="130"/>
  <c r="K33" i="130"/>
  <c r="L32" i="130"/>
  <c r="K32" i="130"/>
  <c r="L31" i="130"/>
  <c r="K31" i="130"/>
  <c r="L30" i="130"/>
  <c r="K30" i="130"/>
  <c r="L29" i="130"/>
  <c r="K29" i="130"/>
  <c r="L28" i="130"/>
  <c r="K28" i="130"/>
  <c r="L27" i="130"/>
  <c r="K27" i="130"/>
  <c r="L26" i="130"/>
  <c r="K26" i="130"/>
  <c r="L25" i="130"/>
  <c r="K25" i="130"/>
  <c r="L24" i="130"/>
  <c r="K24" i="130"/>
  <c r="L23" i="130"/>
  <c r="K23" i="130"/>
  <c r="L22" i="130"/>
  <c r="K22" i="130"/>
  <c r="L21" i="130"/>
  <c r="K21" i="130"/>
  <c r="L20" i="130"/>
  <c r="K20" i="130"/>
  <c r="L19" i="130"/>
  <c r="K19" i="130"/>
  <c r="L18" i="130"/>
  <c r="K18" i="130"/>
  <c r="L17" i="130"/>
  <c r="K17" i="130"/>
  <c r="L16" i="130"/>
  <c r="K16" i="130"/>
  <c r="L15" i="130"/>
  <c r="K15" i="130"/>
  <c r="L14" i="130"/>
  <c r="K14" i="130"/>
  <c r="L13" i="130"/>
  <c r="K13" i="130"/>
  <c r="L12" i="130"/>
  <c r="K12" i="130"/>
  <c r="L11" i="130"/>
  <c r="K11" i="130"/>
  <c r="L10" i="130"/>
  <c r="K10" i="130"/>
  <c r="L9" i="130"/>
  <c r="K9" i="130"/>
  <c r="L8" i="130"/>
  <c r="K8" i="130"/>
  <c r="L7" i="130"/>
  <c r="K7" i="130"/>
  <c r="L6" i="130"/>
  <c r="K6" i="130"/>
  <c r="L5" i="130"/>
  <c r="K5" i="130"/>
  <c r="M2" i="130"/>
  <c r="D40" i="129"/>
  <c r="K35" i="129"/>
  <c r="K34" i="129"/>
  <c r="K33" i="129"/>
  <c r="K32" i="129"/>
  <c r="M32" i="129" s="1"/>
  <c r="K31" i="129"/>
  <c r="M31" i="129" s="1"/>
  <c r="K30" i="129"/>
  <c r="M30" i="129" s="1"/>
  <c r="K29" i="129"/>
  <c r="M29" i="129" s="1"/>
  <c r="K28" i="129"/>
  <c r="M28" i="129" s="1"/>
  <c r="K27" i="129"/>
  <c r="M27" i="129" s="1"/>
  <c r="K26" i="129"/>
  <c r="M26" i="129" s="1"/>
  <c r="K25" i="129"/>
  <c r="M25" i="129" s="1"/>
  <c r="K24" i="129"/>
  <c r="M24" i="129" s="1"/>
  <c r="K23" i="129"/>
  <c r="M23" i="129" s="1"/>
  <c r="K22" i="129"/>
  <c r="M22" i="129" s="1"/>
  <c r="K21" i="129"/>
  <c r="M21" i="129" s="1"/>
  <c r="K20" i="129"/>
  <c r="M20" i="129" s="1"/>
  <c r="K19" i="129"/>
  <c r="M19" i="129" s="1"/>
  <c r="K18" i="129"/>
  <c r="M18" i="129" s="1"/>
  <c r="K17" i="129"/>
  <c r="M17" i="129" s="1"/>
  <c r="K16" i="129"/>
  <c r="M16" i="129" s="1"/>
  <c r="K15" i="129"/>
  <c r="M15" i="129" s="1"/>
  <c r="K14" i="129"/>
  <c r="M14" i="129" s="1"/>
  <c r="K13" i="129"/>
  <c r="M13" i="129" s="1"/>
  <c r="K12" i="129"/>
  <c r="M12" i="129" s="1"/>
  <c r="K11" i="129"/>
  <c r="M11" i="129" s="1"/>
  <c r="K10" i="129"/>
  <c r="L9" i="129"/>
  <c r="K9" i="129"/>
  <c r="L8" i="129"/>
  <c r="K8" i="129"/>
  <c r="L7" i="129"/>
  <c r="K7" i="129"/>
  <c r="L6" i="129"/>
  <c r="K6" i="129"/>
  <c r="L5" i="129"/>
  <c r="K5" i="129"/>
  <c r="M2" i="129"/>
  <c r="D40" i="128"/>
  <c r="L35" i="128"/>
  <c r="K35" i="128"/>
  <c r="L34" i="128"/>
  <c r="K34" i="128"/>
  <c r="L33" i="128"/>
  <c r="K33" i="128"/>
  <c r="L32" i="128"/>
  <c r="K32" i="128"/>
  <c r="L31" i="128"/>
  <c r="K31" i="128"/>
  <c r="L30" i="128"/>
  <c r="K30" i="128"/>
  <c r="L29" i="128"/>
  <c r="K29" i="128"/>
  <c r="L28" i="128"/>
  <c r="K28" i="128"/>
  <c r="L27" i="128"/>
  <c r="K27" i="128"/>
  <c r="L26" i="128"/>
  <c r="K26" i="128"/>
  <c r="L25" i="128"/>
  <c r="K25" i="128"/>
  <c r="L24" i="128"/>
  <c r="K24" i="128"/>
  <c r="L23" i="128"/>
  <c r="K23" i="128"/>
  <c r="L22" i="128"/>
  <c r="K22" i="128"/>
  <c r="L21" i="128"/>
  <c r="K21" i="128"/>
  <c r="L20" i="128"/>
  <c r="K20" i="128"/>
  <c r="L19" i="128"/>
  <c r="K19" i="128"/>
  <c r="L18" i="128"/>
  <c r="K18" i="128"/>
  <c r="L17" i="128"/>
  <c r="K17" i="128"/>
  <c r="L16" i="128"/>
  <c r="K16" i="128"/>
  <c r="L15" i="128"/>
  <c r="K15" i="128"/>
  <c r="L14" i="128"/>
  <c r="K14" i="128"/>
  <c r="L13" i="128"/>
  <c r="K13" i="128"/>
  <c r="L12" i="128"/>
  <c r="K12" i="128"/>
  <c r="L11" i="128"/>
  <c r="K11" i="128"/>
  <c r="L10" i="128"/>
  <c r="K10" i="128"/>
  <c r="L9" i="128"/>
  <c r="K9" i="128"/>
  <c r="L8" i="128"/>
  <c r="K8" i="128"/>
  <c r="L7" i="128"/>
  <c r="K7" i="128"/>
  <c r="L6" i="128"/>
  <c r="K6" i="128"/>
  <c r="L5" i="128"/>
  <c r="K5" i="128"/>
  <c r="M2" i="128"/>
  <c r="D40" i="127"/>
  <c r="L35" i="127"/>
  <c r="K35" i="127"/>
  <c r="L34" i="127"/>
  <c r="K34" i="127"/>
  <c r="L33" i="127"/>
  <c r="K33" i="127"/>
  <c r="L32" i="127"/>
  <c r="K32" i="127"/>
  <c r="L31" i="127"/>
  <c r="K31" i="127"/>
  <c r="L30" i="127"/>
  <c r="K30" i="127"/>
  <c r="L29" i="127"/>
  <c r="K29" i="127"/>
  <c r="L28" i="127"/>
  <c r="K28" i="127"/>
  <c r="L27" i="127"/>
  <c r="K27" i="127"/>
  <c r="L26" i="127"/>
  <c r="K26" i="127"/>
  <c r="L25" i="127"/>
  <c r="K25" i="127"/>
  <c r="L24" i="127"/>
  <c r="K24" i="127"/>
  <c r="L23" i="127"/>
  <c r="K23" i="127"/>
  <c r="L22" i="127"/>
  <c r="K22" i="127"/>
  <c r="L21" i="127"/>
  <c r="K21" i="127"/>
  <c r="L20" i="127"/>
  <c r="K20" i="127"/>
  <c r="L19" i="127"/>
  <c r="K19" i="127"/>
  <c r="L18" i="127"/>
  <c r="K18" i="127"/>
  <c r="L17" i="127"/>
  <c r="K17" i="127"/>
  <c r="L16" i="127"/>
  <c r="K16" i="127"/>
  <c r="L15" i="127"/>
  <c r="K15" i="127"/>
  <c r="L14" i="127"/>
  <c r="K14" i="127"/>
  <c r="L13" i="127"/>
  <c r="K13" i="127"/>
  <c r="L12" i="127"/>
  <c r="K12" i="127"/>
  <c r="L11" i="127"/>
  <c r="K11" i="127"/>
  <c r="L10" i="127"/>
  <c r="K10" i="127"/>
  <c r="L9" i="127"/>
  <c r="K9" i="127"/>
  <c r="L8" i="127"/>
  <c r="K8" i="127"/>
  <c r="L7" i="127"/>
  <c r="K7" i="127"/>
  <c r="L6" i="127"/>
  <c r="K6" i="127"/>
  <c r="L5" i="127"/>
  <c r="K5" i="127"/>
  <c r="M2" i="127"/>
  <c r="D40" i="126"/>
  <c r="L35" i="126"/>
  <c r="K35" i="126"/>
  <c r="L34" i="126"/>
  <c r="K34" i="126"/>
  <c r="L33" i="126"/>
  <c r="K33" i="126"/>
  <c r="L32" i="126"/>
  <c r="K32" i="126"/>
  <c r="L31" i="126"/>
  <c r="K31" i="126"/>
  <c r="L30" i="126"/>
  <c r="K30" i="126"/>
  <c r="L29" i="126"/>
  <c r="K29" i="126"/>
  <c r="L28" i="126"/>
  <c r="K28" i="126"/>
  <c r="L27" i="126"/>
  <c r="K27" i="126"/>
  <c r="L26" i="126"/>
  <c r="K26" i="126"/>
  <c r="L25" i="126"/>
  <c r="K25" i="126"/>
  <c r="L24" i="126"/>
  <c r="K24" i="126"/>
  <c r="L23" i="126"/>
  <c r="K23" i="126"/>
  <c r="L22" i="126"/>
  <c r="K22" i="126"/>
  <c r="L21" i="126"/>
  <c r="K21" i="126"/>
  <c r="L20" i="126"/>
  <c r="K20" i="126"/>
  <c r="L19" i="126"/>
  <c r="K19" i="126"/>
  <c r="L18" i="126"/>
  <c r="K18" i="126"/>
  <c r="L17" i="126"/>
  <c r="K17" i="126"/>
  <c r="L16" i="126"/>
  <c r="K16" i="126"/>
  <c r="L15" i="126"/>
  <c r="K15" i="126"/>
  <c r="L14" i="126"/>
  <c r="K14" i="126"/>
  <c r="L13" i="126"/>
  <c r="K13" i="126"/>
  <c r="L12" i="126"/>
  <c r="K12" i="126"/>
  <c r="L11" i="126"/>
  <c r="K11" i="126"/>
  <c r="L10" i="126"/>
  <c r="K10" i="126"/>
  <c r="L9" i="126"/>
  <c r="K9" i="126"/>
  <c r="L8" i="126"/>
  <c r="K8" i="126"/>
  <c r="L7" i="126"/>
  <c r="K7" i="126"/>
  <c r="L6" i="126"/>
  <c r="K6" i="126"/>
  <c r="L5" i="126"/>
  <c r="K5" i="126"/>
  <c r="M2" i="126"/>
  <c r="D40" i="125"/>
  <c r="L35" i="125"/>
  <c r="K35" i="125"/>
  <c r="L34" i="125"/>
  <c r="K34" i="125"/>
  <c r="L33" i="125"/>
  <c r="K33" i="125"/>
  <c r="L32" i="125"/>
  <c r="K32" i="125"/>
  <c r="L31" i="125"/>
  <c r="K31" i="125"/>
  <c r="L30" i="125"/>
  <c r="K30" i="125"/>
  <c r="L29" i="125"/>
  <c r="K29" i="125"/>
  <c r="L28" i="125"/>
  <c r="K28" i="125"/>
  <c r="L27" i="125"/>
  <c r="K27" i="125"/>
  <c r="L26" i="125"/>
  <c r="K26" i="125"/>
  <c r="L25" i="125"/>
  <c r="K25" i="125"/>
  <c r="L24" i="125"/>
  <c r="K24" i="125"/>
  <c r="L23" i="125"/>
  <c r="K23" i="125"/>
  <c r="L22" i="125"/>
  <c r="K22" i="125"/>
  <c r="L21" i="125"/>
  <c r="K21" i="125"/>
  <c r="L20" i="125"/>
  <c r="K20" i="125"/>
  <c r="L19" i="125"/>
  <c r="K19" i="125"/>
  <c r="L18" i="125"/>
  <c r="K18" i="125"/>
  <c r="L17" i="125"/>
  <c r="K17" i="125"/>
  <c r="L16" i="125"/>
  <c r="K16" i="125"/>
  <c r="L15" i="125"/>
  <c r="K15" i="125"/>
  <c r="L14" i="125"/>
  <c r="K14" i="125"/>
  <c r="L13" i="125"/>
  <c r="K13" i="125"/>
  <c r="L12" i="125"/>
  <c r="K12" i="125"/>
  <c r="L11" i="125"/>
  <c r="K11" i="125"/>
  <c r="L10" i="125"/>
  <c r="K10" i="125"/>
  <c r="L9" i="125"/>
  <c r="K9" i="125"/>
  <c r="L8" i="125"/>
  <c r="K8" i="125"/>
  <c r="L7" i="125"/>
  <c r="K7" i="125"/>
  <c r="L6" i="125"/>
  <c r="K6" i="125"/>
  <c r="L5" i="125"/>
  <c r="K5" i="125"/>
  <c r="M2" i="125"/>
  <c r="D40" i="123"/>
  <c r="L35" i="123"/>
  <c r="K35" i="123"/>
  <c r="L34" i="123"/>
  <c r="K34" i="123"/>
  <c r="L33" i="123"/>
  <c r="K33" i="123"/>
  <c r="L32" i="123"/>
  <c r="K32" i="123"/>
  <c r="L31" i="123"/>
  <c r="K31" i="123"/>
  <c r="L30" i="123"/>
  <c r="K30" i="123"/>
  <c r="L29" i="123"/>
  <c r="K29" i="123"/>
  <c r="L28" i="123"/>
  <c r="K28" i="123"/>
  <c r="L27" i="123"/>
  <c r="K27" i="123"/>
  <c r="L26" i="123"/>
  <c r="K26" i="123"/>
  <c r="L25" i="123"/>
  <c r="K25" i="123"/>
  <c r="L24" i="123"/>
  <c r="K24" i="123"/>
  <c r="L23" i="123"/>
  <c r="K23" i="123"/>
  <c r="L22" i="123"/>
  <c r="K22" i="123"/>
  <c r="L21" i="123"/>
  <c r="K21" i="123"/>
  <c r="L20" i="123"/>
  <c r="K20" i="123"/>
  <c r="L19" i="123"/>
  <c r="K19" i="123"/>
  <c r="L18" i="123"/>
  <c r="K18" i="123"/>
  <c r="L17" i="123"/>
  <c r="K17" i="123"/>
  <c r="L16" i="123"/>
  <c r="K16" i="123"/>
  <c r="L15" i="123"/>
  <c r="K15" i="123"/>
  <c r="L14" i="123"/>
  <c r="K14" i="123"/>
  <c r="L13" i="123"/>
  <c r="K13" i="123"/>
  <c r="L12" i="123"/>
  <c r="K12" i="123"/>
  <c r="L11" i="123"/>
  <c r="K11" i="123"/>
  <c r="L10" i="123"/>
  <c r="K10" i="123"/>
  <c r="L9" i="123"/>
  <c r="K9" i="123"/>
  <c r="L8" i="123"/>
  <c r="K8" i="123"/>
  <c r="L7" i="123"/>
  <c r="K7" i="123"/>
  <c r="L6" i="123"/>
  <c r="K6" i="123"/>
  <c r="L5" i="123"/>
  <c r="K5" i="123"/>
  <c r="M2" i="123"/>
  <c r="D40" i="124"/>
  <c r="L35" i="124"/>
  <c r="K35" i="124"/>
  <c r="L34" i="124"/>
  <c r="K34" i="124"/>
  <c r="L33" i="124"/>
  <c r="K33" i="124"/>
  <c r="L32" i="124"/>
  <c r="K32" i="124"/>
  <c r="L31" i="124"/>
  <c r="K31" i="124"/>
  <c r="L30" i="124"/>
  <c r="K30" i="124"/>
  <c r="L29" i="124"/>
  <c r="K29" i="124"/>
  <c r="L28" i="124"/>
  <c r="K28" i="124"/>
  <c r="L27" i="124"/>
  <c r="K27" i="124"/>
  <c r="L26" i="124"/>
  <c r="K26" i="124"/>
  <c r="L25" i="124"/>
  <c r="K25" i="124"/>
  <c r="L24" i="124"/>
  <c r="K24" i="124"/>
  <c r="L23" i="124"/>
  <c r="K23" i="124"/>
  <c r="L22" i="124"/>
  <c r="K22" i="124"/>
  <c r="L21" i="124"/>
  <c r="K21" i="124"/>
  <c r="L20" i="124"/>
  <c r="K20" i="124"/>
  <c r="L19" i="124"/>
  <c r="K19" i="124"/>
  <c r="L18" i="124"/>
  <c r="K18" i="124"/>
  <c r="L17" i="124"/>
  <c r="K17" i="124"/>
  <c r="L16" i="124"/>
  <c r="K16" i="124"/>
  <c r="L15" i="124"/>
  <c r="K15" i="124"/>
  <c r="L14" i="124"/>
  <c r="K14" i="124"/>
  <c r="L13" i="124"/>
  <c r="K13" i="124"/>
  <c r="L12" i="124"/>
  <c r="K12" i="124"/>
  <c r="L11" i="124"/>
  <c r="K11" i="124"/>
  <c r="L10" i="124"/>
  <c r="K10" i="124"/>
  <c r="L9" i="124"/>
  <c r="K9" i="124"/>
  <c r="L8" i="124"/>
  <c r="K8" i="124"/>
  <c r="L7" i="124"/>
  <c r="K7" i="124"/>
  <c r="L6" i="124"/>
  <c r="K6" i="124"/>
  <c r="L5" i="124"/>
  <c r="K5" i="124"/>
  <c r="M2" i="124"/>
  <c r="D40" i="121"/>
  <c r="L35" i="121"/>
  <c r="K35" i="121"/>
  <c r="L34" i="121"/>
  <c r="K34" i="121"/>
  <c r="L33" i="121"/>
  <c r="K33" i="121"/>
  <c r="L32" i="121"/>
  <c r="K32" i="121"/>
  <c r="L31" i="121"/>
  <c r="K31" i="121"/>
  <c r="L30" i="121"/>
  <c r="K30" i="121"/>
  <c r="L29" i="121"/>
  <c r="K29" i="121"/>
  <c r="L28" i="121"/>
  <c r="K28" i="121"/>
  <c r="L27" i="121"/>
  <c r="K27" i="121"/>
  <c r="L26" i="121"/>
  <c r="K26" i="121"/>
  <c r="L25" i="121"/>
  <c r="K25" i="121"/>
  <c r="L24" i="121"/>
  <c r="K24" i="121"/>
  <c r="L23" i="121"/>
  <c r="K23" i="121"/>
  <c r="L22" i="121"/>
  <c r="K22" i="121"/>
  <c r="L21" i="121"/>
  <c r="K21" i="121"/>
  <c r="L20" i="121"/>
  <c r="K20" i="121"/>
  <c r="L19" i="121"/>
  <c r="K19" i="121"/>
  <c r="L18" i="121"/>
  <c r="K18" i="121"/>
  <c r="L17" i="121"/>
  <c r="K17" i="121"/>
  <c r="L16" i="121"/>
  <c r="K16" i="121"/>
  <c r="L15" i="121"/>
  <c r="K15" i="121"/>
  <c r="L14" i="121"/>
  <c r="K14" i="121"/>
  <c r="L13" i="121"/>
  <c r="K13" i="121"/>
  <c r="L12" i="121"/>
  <c r="K12" i="121"/>
  <c r="L11" i="121"/>
  <c r="K11" i="121"/>
  <c r="L10" i="121"/>
  <c r="K10" i="121"/>
  <c r="L9" i="121"/>
  <c r="K9" i="121"/>
  <c r="L8" i="121"/>
  <c r="K8" i="121"/>
  <c r="L7" i="121"/>
  <c r="K7" i="121"/>
  <c r="L6" i="121"/>
  <c r="K6" i="121"/>
  <c r="L5" i="121"/>
  <c r="K5" i="121"/>
  <c r="M2" i="121"/>
  <c r="D40" i="122"/>
  <c r="L35" i="122"/>
  <c r="K35" i="122"/>
  <c r="L34" i="122"/>
  <c r="K34" i="122"/>
  <c r="L33" i="122"/>
  <c r="K33" i="122"/>
  <c r="L32" i="122"/>
  <c r="K32" i="122"/>
  <c r="L31" i="122"/>
  <c r="K31" i="122"/>
  <c r="L30" i="122"/>
  <c r="K30" i="122"/>
  <c r="L29" i="122"/>
  <c r="K29" i="122"/>
  <c r="L28" i="122"/>
  <c r="K28" i="122"/>
  <c r="L27" i="122"/>
  <c r="K27" i="122"/>
  <c r="L26" i="122"/>
  <c r="K26" i="122"/>
  <c r="L25" i="122"/>
  <c r="K25" i="122"/>
  <c r="L24" i="122"/>
  <c r="K24" i="122"/>
  <c r="L23" i="122"/>
  <c r="K23" i="122"/>
  <c r="L22" i="122"/>
  <c r="K22" i="122"/>
  <c r="L21" i="122"/>
  <c r="K21" i="122"/>
  <c r="L20" i="122"/>
  <c r="K20" i="122"/>
  <c r="L19" i="122"/>
  <c r="K19" i="122"/>
  <c r="L18" i="122"/>
  <c r="K18" i="122"/>
  <c r="L17" i="122"/>
  <c r="K17" i="122"/>
  <c r="L16" i="122"/>
  <c r="K16" i="122"/>
  <c r="L15" i="122"/>
  <c r="K15" i="122"/>
  <c r="L14" i="122"/>
  <c r="K14" i="122"/>
  <c r="L13" i="122"/>
  <c r="K13" i="122"/>
  <c r="L12" i="122"/>
  <c r="K12" i="122"/>
  <c r="L11" i="122"/>
  <c r="K11" i="122"/>
  <c r="L10" i="122"/>
  <c r="K10" i="122"/>
  <c r="L9" i="122"/>
  <c r="K9" i="122"/>
  <c r="L8" i="122"/>
  <c r="K8" i="122"/>
  <c r="L7" i="122"/>
  <c r="K7" i="122"/>
  <c r="L6" i="122"/>
  <c r="K6" i="122"/>
  <c r="L5" i="122"/>
  <c r="K5" i="122"/>
  <c r="M2" i="122"/>
  <c r="D40" i="120"/>
  <c r="L35" i="120"/>
  <c r="K35" i="120"/>
  <c r="L34" i="120"/>
  <c r="K34" i="120"/>
  <c r="L33" i="120"/>
  <c r="K33" i="120"/>
  <c r="L32" i="120"/>
  <c r="K32" i="120"/>
  <c r="L31" i="120"/>
  <c r="K31" i="120"/>
  <c r="L30" i="120"/>
  <c r="K30" i="120"/>
  <c r="L29" i="120"/>
  <c r="K29" i="120"/>
  <c r="L28" i="120"/>
  <c r="K28" i="120"/>
  <c r="L27" i="120"/>
  <c r="K27" i="120"/>
  <c r="L26" i="120"/>
  <c r="K26" i="120"/>
  <c r="L25" i="120"/>
  <c r="K25" i="120"/>
  <c r="L24" i="120"/>
  <c r="K24" i="120"/>
  <c r="L23" i="120"/>
  <c r="K23" i="120"/>
  <c r="L22" i="120"/>
  <c r="K22" i="120"/>
  <c r="L21" i="120"/>
  <c r="K21" i="120"/>
  <c r="L20" i="120"/>
  <c r="K20" i="120"/>
  <c r="L19" i="120"/>
  <c r="K19" i="120"/>
  <c r="L18" i="120"/>
  <c r="K18" i="120"/>
  <c r="L17" i="120"/>
  <c r="K17" i="120"/>
  <c r="L16" i="120"/>
  <c r="K16" i="120"/>
  <c r="L15" i="120"/>
  <c r="K15" i="120"/>
  <c r="L14" i="120"/>
  <c r="K14" i="120"/>
  <c r="L13" i="120"/>
  <c r="K13" i="120"/>
  <c r="L12" i="120"/>
  <c r="K12" i="120"/>
  <c r="L11" i="120"/>
  <c r="K11" i="120"/>
  <c r="L10" i="120"/>
  <c r="K10" i="120"/>
  <c r="L9" i="120"/>
  <c r="K9" i="120"/>
  <c r="L8" i="120"/>
  <c r="K8" i="120"/>
  <c r="L7" i="120"/>
  <c r="K7" i="120"/>
  <c r="L6" i="120"/>
  <c r="K6" i="120"/>
  <c r="L5" i="120"/>
  <c r="K5" i="120"/>
  <c r="M2" i="120"/>
  <c r="D40" i="119"/>
  <c r="L35" i="119"/>
  <c r="K35" i="119"/>
  <c r="L34" i="119"/>
  <c r="K34" i="119"/>
  <c r="L33" i="119"/>
  <c r="K33" i="119"/>
  <c r="L32" i="119"/>
  <c r="K32" i="119"/>
  <c r="L31" i="119"/>
  <c r="K31" i="119"/>
  <c r="L30" i="119"/>
  <c r="K30" i="119"/>
  <c r="L29" i="119"/>
  <c r="K29" i="119"/>
  <c r="L28" i="119"/>
  <c r="K28" i="119"/>
  <c r="L27" i="119"/>
  <c r="K27" i="119"/>
  <c r="L26" i="119"/>
  <c r="K26" i="119"/>
  <c r="L25" i="119"/>
  <c r="K25" i="119"/>
  <c r="L24" i="119"/>
  <c r="K24" i="119"/>
  <c r="L23" i="119"/>
  <c r="K23" i="119"/>
  <c r="L22" i="119"/>
  <c r="K22" i="119"/>
  <c r="L21" i="119"/>
  <c r="K21" i="119"/>
  <c r="L20" i="119"/>
  <c r="K20" i="119"/>
  <c r="L19" i="119"/>
  <c r="K19" i="119"/>
  <c r="L18" i="119"/>
  <c r="K18" i="119"/>
  <c r="L17" i="119"/>
  <c r="K17" i="119"/>
  <c r="L16" i="119"/>
  <c r="K16" i="119"/>
  <c r="L15" i="119"/>
  <c r="K15" i="119"/>
  <c r="L14" i="119"/>
  <c r="K14" i="119"/>
  <c r="L13" i="119"/>
  <c r="K13" i="119"/>
  <c r="L12" i="119"/>
  <c r="K12" i="119"/>
  <c r="L11" i="119"/>
  <c r="K11" i="119"/>
  <c r="L10" i="119"/>
  <c r="K10" i="119"/>
  <c r="L9" i="119"/>
  <c r="K9" i="119"/>
  <c r="L8" i="119"/>
  <c r="K8" i="119"/>
  <c r="L7" i="119"/>
  <c r="K7" i="119"/>
  <c r="L6" i="119"/>
  <c r="K6" i="119"/>
  <c r="L5" i="119"/>
  <c r="K5" i="119"/>
  <c r="M2" i="119"/>
  <c r="D40" i="117"/>
  <c r="L35" i="117"/>
  <c r="K35" i="117"/>
  <c r="L34" i="117"/>
  <c r="K34" i="117"/>
  <c r="L33" i="117"/>
  <c r="K33" i="117"/>
  <c r="L32" i="117"/>
  <c r="K32" i="117"/>
  <c r="L31" i="117"/>
  <c r="K31" i="117"/>
  <c r="L30" i="117"/>
  <c r="K30" i="117"/>
  <c r="L29" i="117"/>
  <c r="K29" i="117"/>
  <c r="L28" i="117"/>
  <c r="K28" i="117"/>
  <c r="L27" i="117"/>
  <c r="K27" i="117"/>
  <c r="L26" i="117"/>
  <c r="K26" i="117"/>
  <c r="L25" i="117"/>
  <c r="K25" i="117"/>
  <c r="L24" i="117"/>
  <c r="K24" i="117"/>
  <c r="L23" i="117"/>
  <c r="K23" i="117"/>
  <c r="L22" i="117"/>
  <c r="K22" i="117"/>
  <c r="L21" i="117"/>
  <c r="K21" i="117"/>
  <c r="L20" i="117"/>
  <c r="K20" i="117"/>
  <c r="L19" i="117"/>
  <c r="K19" i="117"/>
  <c r="L18" i="117"/>
  <c r="K18" i="117"/>
  <c r="L17" i="117"/>
  <c r="K17" i="117"/>
  <c r="L16" i="117"/>
  <c r="K16" i="117"/>
  <c r="L15" i="117"/>
  <c r="K15" i="117"/>
  <c r="L14" i="117"/>
  <c r="K14" i="117"/>
  <c r="L13" i="117"/>
  <c r="K13" i="117"/>
  <c r="L12" i="117"/>
  <c r="K12" i="117"/>
  <c r="L11" i="117"/>
  <c r="K11" i="117"/>
  <c r="L10" i="117"/>
  <c r="K10" i="117"/>
  <c r="L9" i="117"/>
  <c r="K9" i="117"/>
  <c r="L8" i="117"/>
  <c r="K8" i="117"/>
  <c r="L7" i="117"/>
  <c r="K7" i="117"/>
  <c r="L6" i="117"/>
  <c r="K6" i="117"/>
  <c r="L5" i="117"/>
  <c r="K5" i="117"/>
  <c r="M2" i="117"/>
  <c r="D40" i="118"/>
  <c r="L35" i="118"/>
  <c r="K35" i="118"/>
  <c r="L34" i="118"/>
  <c r="K34" i="118"/>
  <c r="L33" i="118"/>
  <c r="K33" i="118"/>
  <c r="L32" i="118"/>
  <c r="K32" i="118"/>
  <c r="L31" i="118"/>
  <c r="K31" i="118"/>
  <c r="L30" i="118"/>
  <c r="K30" i="118"/>
  <c r="L29" i="118"/>
  <c r="K29" i="118"/>
  <c r="L28" i="118"/>
  <c r="K28" i="118"/>
  <c r="L27" i="118"/>
  <c r="K27" i="118"/>
  <c r="L26" i="118"/>
  <c r="K26" i="118"/>
  <c r="L25" i="118"/>
  <c r="K25" i="118"/>
  <c r="L24" i="118"/>
  <c r="K24" i="118"/>
  <c r="L23" i="118"/>
  <c r="K23" i="118"/>
  <c r="L22" i="118"/>
  <c r="K22" i="118"/>
  <c r="L21" i="118"/>
  <c r="K21" i="118"/>
  <c r="L20" i="118"/>
  <c r="K20" i="118"/>
  <c r="L19" i="118"/>
  <c r="K19" i="118"/>
  <c r="L18" i="118"/>
  <c r="K18" i="118"/>
  <c r="L17" i="118"/>
  <c r="K17" i="118"/>
  <c r="L16" i="118"/>
  <c r="K16" i="118"/>
  <c r="L15" i="118"/>
  <c r="K15" i="118"/>
  <c r="L14" i="118"/>
  <c r="K14" i="118"/>
  <c r="L13" i="118"/>
  <c r="K13" i="118"/>
  <c r="L12" i="118"/>
  <c r="K12" i="118"/>
  <c r="L11" i="118"/>
  <c r="K11" i="118"/>
  <c r="L10" i="118"/>
  <c r="K10" i="118"/>
  <c r="L9" i="118"/>
  <c r="K9" i="118"/>
  <c r="L8" i="118"/>
  <c r="K8" i="118"/>
  <c r="L7" i="118"/>
  <c r="K7" i="118"/>
  <c r="L6" i="118"/>
  <c r="K6" i="118"/>
  <c r="L5" i="118"/>
  <c r="K5" i="118"/>
  <c r="M2" i="118"/>
  <c r="D40" i="116"/>
  <c r="L35" i="116"/>
  <c r="K35" i="116"/>
  <c r="L34" i="116"/>
  <c r="K34" i="116"/>
  <c r="L33" i="116"/>
  <c r="K33" i="116"/>
  <c r="L32" i="116"/>
  <c r="K32" i="116"/>
  <c r="L31" i="116"/>
  <c r="K31" i="116"/>
  <c r="L30" i="116"/>
  <c r="K30" i="116"/>
  <c r="L29" i="116"/>
  <c r="K29" i="116"/>
  <c r="L28" i="116"/>
  <c r="K28" i="116"/>
  <c r="L27" i="116"/>
  <c r="K27" i="116"/>
  <c r="L26" i="116"/>
  <c r="K26" i="116"/>
  <c r="L25" i="116"/>
  <c r="K25" i="116"/>
  <c r="L24" i="116"/>
  <c r="K24" i="116"/>
  <c r="L23" i="116"/>
  <c r="K23" i="116"/>
  <c r="L22" i="116"/>
  <c r="K22" i="116"/>
  <c r="L21" i="116"/>
  <c r="K21" i="116"/>
  <c r="L20" i="116"/>
  <c r="K20" i="116"/>
  <c r="L19" i="116"/>
  <c r="K19" i="116"/>
  <c r="L18" i="116"/>
  <c r="K18" i="116"/>
  <c r="L17" i="116"/>
  <c r="K17" i="116"/>
  <c r="L16" i="116"/>
  <c r="K16" i="116"/>
  <c r="L15" i="116"/>
  <c r="K15" i="116"/>
  <c r="L14" i="116"/>
  <c r="K14" i="116"/>
  <c r="L13" i="116"/>
  <c r="K13" i="116"/>
  <c r="L12" i="116"/>
  <c r="K12" i="116"/>
  <c r="L11" i="116"/>
  <c r="K11" i="116"/>
  <c r="L10" i="116"/>
  <c r="K10" i="116"/>
  <c r="L9" i="116"/>
  <c r="K9" i="116"/>
  <c r="L8" i="116"/>
  <c r="K8" i="116"/>
  <c r="L7" i="116"/>
  <c r="K7" i="116"/>
  <c r="L6" i="116"/>
  <c r="K6" i="116"/>
  <c r="L5" i="116"/>
  <c r="K5" i="116"/>
  <c r="M2" i="116"/>
  <c r="D40" i="115"/>
  <c r="L35" i="115"/>
  <c r="K35" i="115"/>
  <c r="L34" i="115"/>
  <c r="K34" i="115"/>
  <c r="L33" i="115"/>
  <c r="K33" i="115"/>
  <c r="L32" i="115"/>
  <c r="K32" i="115"/>
  <c r="L31" i="115"/>
  <c r="K31" i="115"/>
  <c r="L30" i="115"/>
  <c r="K30" i="115"/>
  <c r="L29" i="115"/>
  <c r="K29" i="115"/>
  <c r="L28" i="115"/>
  <c r="K28" i="115"/>
  <c r="L27" i="115"/>
  <c r="K27" i="115"/>
  <c r="L26" i="115"/>
  <c r="K26" i="115"/>
  <c r="L25" i="115"/>
  <c r="K25" i="115"/>
  <c r="L24" i="115"/>
  <c r="K24" i="115"/>
  <c r="L23" i="115"/>
  <c r="K23" i="115"/>
  <c r="L22" i="115"/>
  <c r="K22" i="115"/>
  <c r="L21" i="115"/>
  <c r="K21" i="115"/>
  <c r="L20" i="115"/>
  <c r="K20" i="115"/>
  <c r="L19" i="115"/>
  <c r="K19" i="115"/>
  <c r="L18" i="115"/>
  <c r="K18" i="115"/>
  <c r="L17" i="115"/>
  <c r="K17" i="115"/>
  <c r="L16" i="115"/>
  <c r="K16" i="115"/>
  <c r="L15" i="115"/>
  <c r="K15" i="115"/>
  <c r="L14" i="115"/>
  <c r="K14" i="115"/>
  <c r="L13" i="115"/>
  <c r="K13" i="115"/>
  <c r="L12" i="115"/>
  <c r="K12" i="115"/>
  <c r="L11" i="115"/>
  <c r="K11" i="115"/>
  <c r="L10" i="115"/>
  <c r="K10" i="115"/>
  <c r="L9" i="115"/>
  <c r="K9" i="115"/>
  <c r="L8" i="115"/>
  <c r="K8" i="115"/>
  <c r="L7" i="115"/>
  <c r="K7" i="115"/>
  <c r="L6" i="115"/>
  <c r="K6" i="115"/>
  <c r="L5" i="115"/>
  <c r="K5" i="115"/>
  <c r="M2" i="115"/>
  <c r="D40" i="151"/>
  <c r="L35" i="151"/>
  <c r="K35" i="151"/>
  <c r="L34" i="151"/>
  <c r="K34" i="151"/>
  <c r="K33" i="151"/>
  <c r="M33" i="151" s="1"/>
  <c r="K32" i="151"/>
  <c r="M32" i="151" s="1"/>
  <c r="K31" i="151"/>
  <c r="M31" i="151" s="1"/>
  <c r="K30" i="151"/>
  <c r="M30" i="151" s="1"/>
  <c r="K29" i="151"/>
  <c r="M29" i="151" s="1"/>
  <c r="K28" i="151"/>
  <c r="M28" i="151" s="1"/>
  <c r="K27" i="151"/>
  <c r="M27" i="151" s="1"/>
  <c r="K26" i="151"/>
  <c r="M26" i="151" s="1"/>
  <c r="K25" i="151"/>
  <c r="M25" i="151" s="1"/>
  <c r="K24" i="151"/>
  <c r="M24" i="151" s="1"/>
  <c r="K23" i="151"/>
  <c r="M23" i="151" s="1"/>
  <c r="K22" i="151"/>
  <c r="M22" i="151" s="1"/>
  <c r="K21" i="151"/>
  <c r="M21" i="151" s="1"/>
  <c r="K20" i="151"/>
  <c r="M20" i="151" s="1"/>
  <c r="K19" i="151"/>
  <c r="M19" i="151" s="1"/>
  <c r="K18" i="151"/>
  <c r="M18" i="151" s="1"/>
  <c r="K17" i="151"/>
  <c r="M17" i="151" s="1"/>
  <c r="K16" i="151"/>
  <c r="M16" i="151" s="1"/>
  <c r="K15" i="151"/>
  <c r="M15" i="151" s="1"/>
  <c r="K14" i="151"/>
  <c r="M14" i="151" s="1"/>
  <c r="K13" i="151"/>
  <c r="M13" i="151" s="1"/>
  <c r="K12" i="151"/>
  <c r="M12" i="151" s="1"/>
  <c r="L11" i="151"/>
  <c r="K11" i="151"/>
  <c r="L10" i="151"/>
  <c r="K10" i="151"/>
  <c r="L9" i="151"/>
  <c r="K9" i="151"/>
  <c r="L8" i="151"/>
  <c r="K8" i="151"/>
  <c r="L7" i="151"/>
  <c r="K7" i="151"/>
  <c r="L6" i="151"/>
  <c r="K6" i="151"/>
  <c r="L5" i="151"/>
  <c r="K5" i="151"/>
  <c r="M2" i="151"/>
  <c r="D40" i="108"/>
  <c r="L35" i="108"/>
  <c r="K35" i="108"/>
  <c r="L34" i="108"/>
  <c r="K34" i="108"/>
  <c r="K33" i="108"/>
  <c r="K32" i="108"/>
  <c r="K31" i="108"/>
  <c r="M31" i="108" s="1"/>
  <c r="K30" i="108"/>
  <c r="M30" i="108" s="1"/>
  <c r="K29" i="108"/>
  <c r="M29" i="108" s="1"/>
  <c r="K28" i="108"/>
  <c r="M28" i="108" s="1"/>
  <c r="K27" i="108"/>
  <c r="M27" i="108" s="1"/>
  <c r="K26" i="108"/>
  <c r="M26" i="108" s="1"/>
  <c r="K25" i="108"/>
  <c r="M25" i="108" s="1"/>
  <c r="K24" i="108"/>
  <c r="M24" i="108" s="1"/>
  <c r="K23" i="108"/>
  <c r="M23" i="108" s="1"/>
  <c r="K22" i="108"/>
  <c r="M22" i="108" s="1"/>
  <c r="K21" i="108"/>
  <c r="M21" i="108" s="1"/>
  <c r="K20" i="108"/>
  <c r="M20" i="108" s="1"/>
  <c r="K19" i="108"/>
  <c r="M19" i="108" s="1"/>
  <c r="K18" i="108"/>
  <c r="M18" i="108" s="1"/>
  <c r="K17" i="108"/>
  <c r="M17" i="108" s="1"/>
  <c r="K16" i="108"/>
  <c r="M16" i="108" s="1"/>
  <c r="K15" i="108"/>
  <c r="M15" i="108" s="1"/>
  <c r="K14" i="108"/>
  <c r="M14" i="108" s="1"/>
  <c r="K13" i="108"/>
  <c r="M13" i="108" s="1"/>
  <c r="K12" i="108"/>
  <c r="M12" i="108" s="1"/>
  <c r="L11" i="108"/>
  <c r="K11" i="108"/>
  <c r="L10" i="108"/>
  <c r="K10" i="108"/>
  <c r="L9" i="108"/>
  <c r="K9" i="108"/>
  <c r="L8" i="108"/>
  <c r="K8" i="108"/>
  <c r="L7" i="108"/>
  <c r="K7" i="108"/>
  <c r="L6" i="108"/>
  <c r="K6" i="108"/>
  <c r="L5" i="108"/>
  <c r="K5" i="108"/>
  <c r="M2" i="108"/>
  <c r="D40" i="101"/>
  <c r="L35" i="101"/>
  <c r="K35" i="101"/>
  <c r="L34" i="101"/>
  <c r="K34" i="101"/>
  <c r="L33" i="101"/>
  <c r="K33" i="101"/>
  <c r="L32" i="101"/>
  <c r="K32" i="101"/>
  <c r="L31" i="101"/>
  <c r="K31" i="101"/>
  <c r="L30" i="101"/>
  <c r="K30" i="101"/>
  <c r="L29" i="101"/>
  <c r="K29" i="101"/>
  <c r="L28" i="101"/>
  <c r="K28" i="101"/>
  <c r="L27" i="101"/>
  <c r="K27" i="101"/>
  <c r="L26" i="101"/>
  <c r="K26" i="101"/>
  <c r="L25" i="101"/>
  <c r="K25" i="101"/>
  <c r="L24" i="101"/>
  <c r="K24" i="101"/>
  <c r="L23" i="101"/>
  <c r="K23" i="101"/>
  <c r="L22" i="101"/>
  <c r="K22" i="101"/>
  <c r="L21" i="101"/>
  <c r="K21" i="101"/>
  <c r="L20" i="101"/>
  <c r="K20" i="101"/>
  <c r="L19" i="101"/>
  <c r="K19" i="101"/>
  <c r="L18" i="101"/>
  <c r="K18" i="101"/>
  <c r="L17" i="101"/>
  <c r="K17" i="101"/>
  <c r="L16" i="101"/>
  <c r="K16" i="101"/>
  <c r="L15" i="101"/>
  <c r="K15" i="101"/>
  <c r="L14" i="101"/>
  <c r="K14" i="101"/>
  <c r="L13" i="101"/>
  <c r="K13" i="101"/>
  <c r="L12" i="101"/>
  <c r="K12" i="101"/>
  <c r="L11" i="101"/>
  <c r="K11" i="101"/>
  <c r="L10" i="101"/>
  <c r="K10" i="101"/>
  <c r="L9" i="101"/>
  <c r="K9" i="101"/>
  <c r="L8" i="101"/>
  <c r="K8" i="101"/>
  <c r="L7" i="101"/>
  <c r="K7" i="101"/>
  <c r="L6" i="101"/>
  <c r="K6" i="101"/>
  <c r="L5" i="101"/>
  <c r="K5" i="101"/>
  <c r="M2" i="101"/>
  <c r="D40" i="107"/>
  <c r="L35" i="107"/>
  <c r="K35" i="107"/>
  <c r="L34" i="107"/>
  <c r="K34" i="107"/>
  <c r="L33" i="107"/>
  <c r="K33" i="107"/>
  <c r="L32" i="107"/>
  <c r="K32" i="107"/>
  <c r="L31" i="107"/>
  <c r="K31" i="107"/>
  <c r="L30" i="107"/>
  <c r="K30" i="107"/>
  <c r="L29" i="107"/>
  <c r="K29" i="107"/>
  <c r="L28" i="107"/>
  <c r="K28" i="107"/>
  <c r="L27" i="107"/>
  <c r="K27" i="107"/>
  <c r="L26" i="107"/>
  <c r="K26" i="107"/>
  <c r="L25" i="107"/>
  <c r="K25" i="107"/>
  <c r="L24" i="107"/>
  <c r="K24" i="107"/>
  <c r="L23" i="107"/>
  <c r="K23" i="107"/>
  <c r="L22" i="107"/>
  <c r="K22" i="107"/>
  <c r="L21" i="107"/>
  <c r="K21" i="107"/>
  <c r="L20" i="107"/>
  <c r="K20" i="107"/>
  <c r="L19" i="107"/>
  <c r="K19" i="107"/>
  <c r="L18" i="107"/>
  <c r="K18" i="107"/>
  <c r="L17" i="107"/>
  <c r="K17" i="107"/>
  <c r="L16" i="107"/>
  <c r="K16" i="107"/>
  <c r="L15" i="107"/>
  <c r="K15" i="107"/>
  <c r="L14" i="107"/>
  <c r="K14" i="107"/>
  <c r="L13" i="107"/>
  <c r="K13" i="107"/>
  <c r="L12" i="107"/>
  <c r="K12" i="107"/>
  <c r="L11" i="107"/>
  <c r="K11" i="107"/>
  <c r="L10" i="107"/>
  <c r="K10" i="107"/>
  <c r="L9" i="107"/>
  <c r="K9" i="107"/>
  <c r="L8" i="107"/>
  <c r="K8" i="107"/>
  <c r="L7" i="107"/>
  <c r="K7" i="107"/>
  <c r="L6" i="107"/>
  <c r="K6" i="107"/>
  <c r="L5" i="107"/>
  <c r="K5" i="107"/>
  <c r="M2" i="107"/>
  <c r="D40" i="106"/>
  <c r="L35" i="106"/>
  <c r="K35" i="106"/>
  <c r="L34" i="106"/>
  <c r="K34" i="106"/>
  <c r="L33" i="106"/>
  <c r="K33" i="106"/>
  <c r="L32" i="106"/>
  <c r="K32" i="106"/>
  <c r="L31" i="106"/>
  <c r="K31" i="106"/>
  <c r="L30" i="106"/>
  <c r="K30" i="106"/>
  <c r="L29" i="106"/>
  <c r="K29" i="106"/>
  <c r="L28" i="106"/>
  <c r="K28" i="106"/>
  <c r="L27" i="106"/>
  <c r="K27" i="106"/>
  <c r="L26" i="106"/>
  <c r="K26" i="106"/>
  <c r="L25" i="106"/>
  <c r="K25" i="106"/>
  <c r="L24" i="106"/>
  <c r="K24" i="106"/>
  <c r="L23" i="106"/>
  <c r="K23" i="106"/>
  <c r="L22" i="106"/>
  <c r="K22" i="106"/>
  <c r="L21" i="106"/>
  <c r="K21" i="106"/>
  <c r="L20" i="106"/>
  <c r="K20" i="106"/>
  <c r="L19" i="106"/>
  <c r="K19" i="106"/>
  <c r="L18" i="106"/>
  <c r="K18" i="106"/>
  <c r="L17" i="106"/>
  <c r="K17" i="106"/>
  <c r="L16" i="106"/>
  <c r="K16" i="106"/>
  <c r="L15" i="106"/>
  <c r="K15" i="106"/>
  <c r="L14" i="106"/>
  <c r="K14" i="106"/>
  <c r="L13" i="106"/>
  <c r="K13" i="106"/>
  <c r="L12" i="106"/>
  <c r="K12" i="106"/>
  <c r="L11" i="106"/>
  <c r="K11" i="106"/>
  <c r="L10" i="106"/>
  <c r="K10" i="106"/>
  <c r="L9" i="106"/>
  <c r="K9" i="106"/>
  <c r="L8" i="106"/>
  <c r="K8" i="106"/>
  <c r="L7" i="106"/>
  <c r="K7" i="106"/>
  <c r="L6" i="106"/>
  <c r="K6" i="106"/>
  <c r="L5" i="106"/>
  <c r="K5" i="106"/>
  <c r="M2" i="106"/>
  <c r="D40" i="105"/>
  <c r="L35" i="105"/>
  <c r="K35" i="105"/>
  <c r="L34" i="105"/>
  <c r="K34" i="105"/>
  <c r="L33" i="105"/>
  <c r="K33" i="105"/>
  <c r="L32" i="105"/>
  <c r="K32" i="105"/>
  <c r="L31" i="105"/>
  <c r="K31" i="105"/>
  <c r="K30" i="105"/>
  <c r="M30" i="105" s="1"/>
  <c r="K29" i="105"/>
  <c r="M29" i="105" s="1"/>
  <c r="K28" i="105"/>
  <c r="M28" i="105" s="1"/>
  <c r="K27" i="105"/>
  <c r="M27" i="105" s="1"/>
  <c r="K26" i="105"/>
  <c r="M26" i="105" s="1"/>
  <c r="K25" i="105"/>
  <c r="M25" i="105" s="1"/>
  <c r="K24" i="105"/>
  <c r="M24" i="105" s="1"/>
  <c r="K23" i="105"/>
  <c r="M23" i="105" s="1"/>
  <c r="K22" i="105"/>
  <c r="M22" i="105" s="1"/>
  <c r="K21" i="105"/>
  <c r="M21" i="105" s="1"/>
  <c r="K20" i="105"/>
  <c r="M20" i="105" s="1"/>
  <c r="K19" i="105"/>
  <c r="M19" i="105" s="1"/>
  <c r="K18" i="105"/>
  <c r="M18" i="105" s="1"/>
  <c r="K17" i="105"/>
  <c r="M17" i="105" s="1"/>
  <c r="K16" i="105"/>
  <c r="M16" i="105" s="1"/>
  <c r="K15" i="105"/>
  <c r="M15" i="105" s="1"/>
  <c r="K14" i="105"/>
  <c r="M14" i="105" s="1"/>
  <c r="K13" i="105"/>
  <c r="M13" i="105" s="1"/>
  <c r="K12" i="105"/>
  <c r="M12" i="105" s="1"/>
  <c r="K11" i="105"/>
  <c r="M11" i="105" s="1"/>
  <c r="L10" i="105"/>
  <c r="K10" i="105"/>
  <c r="L9" i="105"/>
  <c r="K9" i="105"/>
  <c r="L8" i="105"/>
  <c r="K8" i="105"/>
  <c r="L7" i="105"/>
  <c r="K7" i="105"/>
  <c r="L6" i="105"/>
  <c r="K6" i="105"/>
  <c r="L5" i="105"/>
  <c r="K5" i="105"/>
  <c r="M2" i="105"/>
  <c r="D40" i="104"/>
  <c r="L35" i="104"/>
  <c r="K35" i="104"/>
  <c r="L34" i="104"/>
  <c r="K34" i="104"/>
  <c r="L33" i="104"/>
  <c r="K33" i="104"/>
  <c r="L32" i="104"/>
  <c r="K32" i="104"/>
  <c r="L31" i="104"/>
  <c r="K31" i="104"/>
  <c r="L30" i="104"/>
  <c r="K30" i="104"/>
  <c r="L29" i="104"/>
  <c r="K29" i="104"/>
  <c r="L28" i="104"/>
  <c r="K28" i="104"/>
  <c r="L27" i="104"/>
  <c r="K27" i="104"/>
  <c r="L26" i="104"/>
  <c r="K26" i="104"/>
  <c r="L25" i="104"/>
  <c r="K25" i="104"/>
  <c r="L24" i="104"/>
  <c r="K24" i="104"/>
  <c r="L23" i="104"/>
  <c r="K23" i="104"/>
  <c r="L22" i="104"/>
  <c r="K22" i="104"/>
  <c r="L21" i="104"/>
  <c r="K21" i="104"/>
  <c r="L20" i="104"/>
  <c r="K20" i="104"/>
  <c r="L19" i="104"/>
  <c r="K19" i="104"/>
  <c r="L18" i="104"/>
  <c r="K18" i="104"/>
  <c r="L17" i="104"/>
  <c r="K17" i="104"/>
  <c r="L16" i="104"/>
  <c r="K16" i="104"/>
  <c r="L15" i="104"/>
  <c r="K15" i="104"/>
  <c r="L14" i="104"/>
  <c r="K14" i="104"/>
  <c r="L13" i="104"/>
  <c r="K13" i="104"/>
  <c r="L12" i="104"/>
  <c r="K12" i="104"/>
  <c r="L11" i="104"/>
  <c r="K11" i="104"/>
  <c r="L10" i="104"/>
  <c r="K10" i="104"/>
  <c r="L9" i="104"/>
  <c r="K9" i="104"/>
  <c r="L8" i="104"/>
  <c r="K8" i="104"/>
  <c r="L7" i="104"/>
  <c r="K7" i="104"/>
  <c r="L6" i="104"/>
  <c r="K6" i="104"/>
  <c r="L5" i="104"/>
  <c r="K5" i="104"/>
  <c r="M2" i="104"/>
  <c r="D40" i="102"/>
  <c r="L35" i="102"/>
  <c r="K35" i="102"/>
  <c r="L34" i="102"/>
  <c r="K34" i="102"/>
  <c r="L33" i="102"/>
  <c r="K33" i="102"/>
  <c r="K32" i="102"/>
  <c r="K31" i="102"/>
  <c r="K30" i="102"/>
  <c r="K29" i="102"/>
  <c r="M29" i="102" s="1"/>
  <c r="K28" i="102"/>
  <c r="M28" i="102" s="1"/>
  <c r="K27" i="102"/>
  <c r="M27" i="102" s="1"/>
  <c r="K26" i="102"/>
  <c r="M26" i="102" s="1"/>
  <c r="K25" i="102"/>
  <c r="M25" i="102" s="1"/>
  <c r="K24" i="102"/>
  <c r="M24" i="102" s="1"/>
  <c r="K23" i="102"/>
  <c r="M23" i="102" s="1"/>
  <c r="K22" i="102"/>
  <c r="M22" i="102" s="1"/>
  <c r="K21" i="102"/>
  <c r="M21" i="102" s="1"/>
  <c r="K20" i="102"/>
  <c r="M20" i="102" s="1"/>
  <c r="K19" i="102"/>
  <c r="M19" i="102" s="1"/>
  <c r="K18" i="102"/>
  <c r="M18" i="102" s="1"/>
  <c r="K17" i="102"/>
  <c r="M17" i="102" s="1"/>
  <c r="K16" i="102"/>
  <c r="M16" i="102" s="1"/>
  <c r="K15" i="102"/>
  <c r="M15" i="102" s="1"/>
  <c r="K14" i="102"/>
  <c r="M14" i="102" s="1"/>
  <c r="K13" i="102"/>
  <c r="M13" i="102" s="1"/>
  <c r="K12" i="102"/>
  <c r="M12" i="102" s="1"/>
  <c r="K11" i="102"/>
  <c r="M11" i="102" s="1"/>
  <c r="K10" i="102"/>
  <c r="M10" i="102" s="1"/>
  <c r="K9" i="102"/>
  <c r="M9" i="102" s="1"/>
  <c r="K8" i="102"/>
  <c r="M8" i="102" s="1"/>
  <c r="K7" i="102"/>
  <c r="M7" i="102" s="1"/>
  <c r="K6" i="102"/>
  <c r="M6" i="102" s="1"/>
  <c r="L5" i="102"/>
  <c r="K5" i="102"/>
  <c r="M2" i="102"/>
  <c r="D40" i="103"/>
  <c r="L35" i="103"/>
  <c r="K35" i="103"/>
  <c r="L34" i="103"/>
  <c r="K34" i="103"/>
  <c r="L33" i="103"/>
  <c r="K33" i="103"/>
  <c r="L32" i="103"/>
  <c r="K32" i="103"/>
  <c r="L31" i="103"/>
  <c r="K31" i="103"/>
  <c r="L30" i="103"/>
  <c r="K30" i="103"/>
  <c r="L29" i="103"/>
  <c r="K29" i="103"/>
  <c r="L28" i="103"/>
  <c r="K28" i="103"/>
  <c r="L27" i="103"/>
  <c r="K27" i="103"/>
  <c r="L26" i="103"/>
  <c r="K26" i="103"/>
  <c r="L25" i="103"/>
  <c r="K25" i="103"/>
  <c r="L24" i="103"/>
  <c r="K24" i="103"/>
  <c r="L23" i="103"/>
  <c r="K23" i="103"/>
  <c r="L22" i="103"/>
  <c r="K22" i="103"/>
  <c r="L21" i="103"/>
  <c r="K21" i="103"/>
  <c r="L20" i="103"/>
  <c r="K20" i="103"/>
  <c r="L19" i="103"/>
  <c r="K19" i="103"/>
  <c r="L18" i="103"/>
  <c r="K18" i="103"/>
  <c r="L17" i="103"/>
  <c r="K17" i="103"/>
  <c r="L16" i="103"/>
  <c r="K16" i="103"/>
  <c r="L15" i="103"/>
  <c r="K15" i="103"/>
  <c r="L14" i="103"/>
  <c r="K14" i="103"/>
  <c r="L13" i="103"/>
  <c r="K13" i="103"/>
  <c r="L12" i="103"/>
  <c r="K12" i="103"/>
  <c r="L11" i="103"/>
  <c r="K11" i="103"/>
  <c r="L10" i="103"/>
  <c r="K10" i="103"/>
  <c r="L9" i="103"/>
  <c r="K9" i="103"/>
  <c r="L8" i="103"/>
  <c r="K8" i="103"/>
  <c r="L7" i="103"/>
  <c r="K7" i="103"/>
  <c r="L6" i="103"/>
  <c r="K6" i="103"/>
  <c r="L5" i="103"/>
  <c r="K5" i="103"/>
  <c r="M2" i="103"/>
  <c r="D40" i="164"/>
  <c r="L35" i="164"/>
  <c r="K35" i="164"/>
  <c r="L34" i="164"/>
  <c r="K34" i="164"/>
  <c r="L33" i="164"/>
  <c r="K33" i="164"/>
  <c r="L32" i="164"/>
  <c r="K32" i="164"/>
  <c r="L31" i="164"/>
  <c r="K31" i="164"/>
  <c r="L30" i="164"/>
  <c r="K30" i="164"/>
  <c r="L29" i="164"/>
  <c r="K29" i="164"/>
  <c r="L28" i="164"/>
  <c r="K28" i="164"/>
  <c r="L27" i="164"/>
  <c r="K27" i="164"/>
  <c r="L26" i="164"/>
  <c r="K26" i="164"/>
  <c r="L25" i="164"/>
  <c r="K25" i="164"/>
  <c r="L24" i="164"/>
  <c r="K24" i="164"/>
  <c r="L23" i="164"/>
  <c r="K23" i="164"/>
  <c r="L22" i="164"/>
  <c r="K22" i="164"/>
  <c r="L21" i="164"/>
  <c r="K21" i="164"/>
  <c r="L20" i="164"/>
  <c r="K20" i="164"/>
  <c r="L19" i="164"/>
  <c r="K19" i="164"/>
  <c r="L18" i="164"/>
  <c r="K18" i="164"/>
  <c r="L17" i="164"/>
  <c r="K17" i="164"/>
  <c r="L16" i="164"/>
  <c r="K16" i="164"/>
  <c r="L15" i="164"/>
  <c r="K15" i="164"/>
  <c r="L14" i="164"/>
  <c r="K14" i="164"/>
  <c r="L13" i="164"/>
  <c r="K13" i="164"/>
  <c r="L12" i="164"/>
  <c r="K12" i="164"/>
  <c r="L11" i="164"/>
  <c r="K11" i="164"/>
  <c r="L10" i="164"/>
  <c r="K10" i="164"/>
  <c r="L9" i="164"/>
  <c r="K9" i="164"/>
  <c r="L8" i="164"/>
  <c r="K8" i="164"/>
  <c r="L7" i="164"/>
  <c r="K7" i="164"/>
  <c r="L6" i="164"/>
  <c r="K6" i="164"/>
  <c r="L5" i="164"/>
  <c r="K5" i="164"/>
  <c r="M2" i="164"/>
  <c r="D40" i="100"/>
  <c r="L35" i="100"/>
  <c r="K35" i="100"/>
  <c r="L34" i="100"/>
  <c r="K34" i="100"/>
  <c r="L33" i="100"/>
  <c r="K33" i="100"/>
  <c r="L32" i="100"/>
  <c r="K32" i="100"/>
  <c r="L31" i="100"/>
  <c r="K31" i="100"/>
  <c r="L30" i="100"/>
  <c r="K30" i="100"/>
  <c r="L29" i="100"/>
  <c r="K29" i="100"/>
  <c r="L28" i="100"/>
  <c r="K28" i="100"/>
  <c r="L27" i="100"/>
  <c r="K27" i="100"/>
  <c r="L26" i="100"/>
  <c r="K26" i="100"/>
  <c r="L25" i="100"/>
  <c r="K25" i="100"/>
  <c r="L24" i="100"/>
  <c r="K24" i="100"/>
  <c r="L23" i="100"/>
  <c r="K23" i="100"/>
  <c r="L22" i="100"/>
  <c r="K22" i="100"/>
  <c r="L21" i="100"/>
  <c r="K21" i="100"/>
  <c r="L20" i="100"/>
  <c r="K20" i="100"/>
  <c r="L19" i="100"/>
  <c r="K19" i="100"/>
  <c r="L18" i="100"/>
  <c r="K18" i="100"/>
  <c r="L17" i="100"/>
  <c r="K17" i="100"/>
  <c r="L16" i="100"/>
  <c r="K16" i="100"/>
  <c r="L15" i="100"/>
  <c r="K15" i="100"/>
  <c r="L14" i="100"/>
  <c r="K14" i="100"/>
  <c r="L13" i="100"/>
  <c r="K13" i="100"/>
  <c r="L12" i="100"/>
  <c r="K12" i="100"/>
  <c r="L11" i="100"/>
  <c r="K11" i="100"/>
  <c r="L10" i="100"/>
  <c r="K10" i="100"/>
  <c r="L9" i="100"/>
  <c r="K9" i="100"/>
  <c r="L8" i="100"/>
  <c r="K8" i="100"/>
  <c r="L7" i="100"/>
  <c r="K7" i="100"/>
  <c r="L6" i="100"/>
  <c r="K6" i="100"/>
  <c r="L5" i="100"/>
  <c r="K5" i="100"/>
  <c r="M2" i="100"/>
  <c r="D40" i="99"/>
  <c r="L35" i="99"/>
  <c r="K35" i="99"/>
  <c r="L34" i="99"/>
  <c r="K34" i="99"/>
  <c r="L33" i="99"/>
  <c r="K33" i="99"/>
  <c r="L32" i="99"/>
  <c r="K32" i="99"/>
  <c r="L31" i="99"/>
  <c r="K31" i="99"/>
  <c r="L30" i="99"/>
  <c r="K30" i="99"/>
  <c r="L29" i="99"/>
  <c r="K29" i="99"/>
  <c r="L28" i="99"/>
  <c r="K28" i="99"/>
  <c r="L27" i="99"/>
  <c r="K27" i="99"/>
  <c r="L26" i="99"/>
  <c r="K26" i="99"/>
  <c r="L25" i="99"/>
  <c r="K25" i="99"/>
  <c r="L24" i="99"/>
  <c r="K24" i="99"/>
  <c r="L23" i="99"/>
  <c r="K23" i="99"/>
  <c r="L22" i="99"/>
  <c r="K22" i="99"/>
  <c r="L21" i="99"/>
  <c r="K21" i="99"/>
  <c r="L20" i="99"/>
  <c r="K20" i="99"/>
  <c r="L19" i="99"/>
  <c r="K19" i="99"/>
  <c r="L18" i="99"/>
  <c r="K18" i="99"/>
  <c r="L17" i="99"/>
  <c r="K17" i="99"/>
  <c r="L16" i="99"/>
  <c r="K16" i="99"/>
  <c r="L15" i="99"/>
  <c r="K15" i="99"/>
  <c r="L14" i="99"/>
  <c r="K14" i="99"/>
  <c r="L13" i="99"/>
  <c r="K13" i="99"/>
  <c r="L12" i="99"/>
  <c r="K12" i="99"/>
  <c r="L11" i="99"/>
  <c r="K11" i="99"/>
  <c r="L10" i="99"/>
  <c r="K10" i="99"/>
  <c r="L9" i="99"/>
  <c r="K9" i="99"/>
  <c r="L8" i="99"/>
  <c r="K8" i="99"/>
  <c r="L7" i="99"/>
  <c r="K7" i="99"/>
  <c r="L6" i="99"/>
  <c r="K6" i="99"/>
  <c r="L5" i="99"/>
  <c r="K5" i="99"/>
  <c r="M2" i="99"/>
  <c r="D40" i="98"/>
  <c r="L35" i="98"/>
  <c r="K35" i="98"/>
  <c r="L34" i="98"/>
  <c r="K34" i="98"/>
  <c r="L33" i="98"/>
  <c r="K33" i="98"/>
  <c r="L32" i="98"/>
  <c r="K32" i="98"/>
  <c r="L31" i="98"/>
  <c r="K31" i="98"/>
  <c r="L30" i="98"/>
  <c r="K30" i="98"/>
  <c r="L29" i="98"/>
  <c r="K29" i="98"/>
  <c r="L28" i="98"/>
  <c r="K28" i="98"/>
  <c r="L27" i="98"/>
  <c r="K27" i="98"/>
  <c r="L26" i="98"/>
  <c r="K26" i="98"/>
  <c r="L25" i="98"/>
  <c r="K25" i="98"/>
  <c r="L24" i="98"/>
  <c r="K24" i="98"/>
  <c r="L23" i="98"/>
  <c r="K23" i="98"/>
  <c r="L22" i="98"/>
  <c r="K22" i="98"/>
  <c r="L21" i="98"/>
  <c r="K21" i="98"/>
  <c r="L20" i="98"/>
  <c r="K20" i="98"/>
  <c r="L19" i="98"/>
  <c r="K19" i="98"/>
  <c r="L18" i="98"/>
  <c r="K18" i="98"/>
  <c r="L17" i="98"/>
  <c r="K17" i="98"/>
  <c r="L16" i="98"/>
  <c r="K16" i="98"/>
  <c r="L15" i="98"/>
  <c r="K15" i="98"/>
  <c r="L14" i="98"/>
  <c r="K14" i="98"/>
  <c r="L13" i="98"/>
  <c r="K13" i="98"/>
  <c r="L12" i="98"/>
  <c r="K12" i="98"/>
  <c r="L11" i="98"/>
  <c r="K11" i="98"/>
  <c r="L10" i="98"/>
  <c r="K10" i="98"/>
  <c r="L9" i="98"/>
  <c r="K9" i="98"/>
  <c r="L8" i="98"/>
  <c r="K8" i="98"/>
  <c r="L7" i="98"/>
  <c r="K7" i="98"/>
  <c r="L6" i="98"/>
  <c r="K6" i="98"/>
  <c r="L5" i="98"/>
  <c r="K5" i="98"/>
  <c r="M2" i="98"/>
  <c r="D40" i="97"/>
  <c r="L35" i="97"/>
  <c r="K35" i="97"/>
  <c r="L34" i="97"/>
  <c r="K34" i="97"/>
  <c r="L33" i="97"/>
  <c r="K33" i="97"/>
  <c r="L32" i="97"/>
  <c r="K32" i="97"/>
  <c r="K31" i="97"/>
  <c r="M31" i="97" s="1"/>
  <c r="K30" i="97"/>
  <c r="M30" i="97" s="1"/>
  <c r="K29" i="97"/>
  <c r="M29" i="97" s="1"/>
  <c r="K28" i="97"/>
  <c r="M28" i="97" s="1"/>
  <c r="K27" i="97"/>
  <c r="M27" i="97" s="1"/>
  <c r="K26" i="97"/>
  <c r="M26" i="97" s="1"/>
  <c r="K25" i="97"/>
  <c r="M25" i="97" s="1"/>
  <c r="K24" i="97"/>
  <c r="M24" i="97" s="1"/>
  <c r="K23" i="97"/>
  <c r="M23" i="97" s="1"/>
  <c r="K22" i="97"/>
  <c r="M22" i="97" s="1"/>
  <c r="K21" i="97"/>
  <c r="M21" i="97" s="1"/>
  <c r="K20" i="97"/>
  <c r="M20" i="97" s="1"/>
  <c r="K19" i="97"/>
  <c r="M19" i="97" s="1"/>
  <c r="K18" i="97"/>
  <c r="M18" i="97" s="1"/>
  <c r="K17" i="97"/>
  <c r="M17" i="97" s="1"/>
  <c r="K16" i="97"/>
  <c r="M16" i="97" s="1"/>
  <c r="K15" i="97"/>
  <c r="M15" i="97" s="1"/>
  <c r="K14" i="97"/>
  <c r="M14" i="97" s="1"/>
  <c r="K13" i="97"/>
  <c r="M13" i="97" s="1"/>
  <c r="K12" i="97"/>
  <c r="M12" i="97" s="1"/>
  <c r="L11" i="97"/>
  <c r="K11" i="97"/>
  <c r="L10" i="97"/>
  <c r="K10" i="97"/>
  <c r="L9" i="97"/>
  <c r="K9" i="97"/>
  <c r="L8" i="97"/>
  <c r="K8" i="97"/>
  <c r="L7" i="97"/>
  <c r="K7" i="97"/>
  <c r="L6" i="97"/>
  <c r="K6" i="97"/>
  <c r="L5" i="97"/>
  <c r="K5" i="97"/>
  <c r="M2" i="97"/>
  <c r="D40" i="96"/>
  <c r="L35" i="96"/>
  <c r="K35" i="96"/>
  <c r="L34" i="96"/>
  <c r="K34" i="96"/>
  <c r="L33" i="96"/>
  <c r="K33" i="96"/>
  <c r="L32" i="96"/>
  <c r="K32" i="96"/>
  <c r="L31" i="96"/>
  <c r="K31" i="96"/>
  <c r="L30" i="96"/>
  <c r="K30" i="96"/>
  <c r="L29" i="96"/>
  <c r="K29" i="96"/>
  <c r="L28" i="96"/>
  <c r="K28" i="96"/>
  <c r="L27" i="96"/>
  <c r="K27" i="96"/>
  <c r="L26" i="96"/>
  <c r="K26" i="96"/>
  <c r="L25" i="96"/>
  <c r="K25" i="96"/>
  <c r="L24" i="96"/>
  <c r="K24" i="96"/>
  <c r="L23" i="96"/>
  <c r="K23" i="96"/>
  <c r="L22" i="96"/>
  <c r="K22" i="96"/>
  <c r="L21" i="96"/>
  <c r="K21" i="96"/>
  <c r="L20" i="96"/>
  <c r="K20" i="96"/>
  <c r="L19" i="96"/>
  <c r="K19" i="96"/>
  <c r="L18" i="96"/>
  <c r="K18" i="96"/>
  <c r="L17" i="96"/>
  <c r="K17" i="96"/>
  <c r="L16" i="96"/>
  <c r="K16" i="96"/>
  <c r="L15" i="96"/>
  <c r="K15" i="96"/>
  <c r="L14" i="96"/>
  <c r="K14" i="96"/>
  <c r="L13" i="96"/>
  <c r="K13" i="96"/>
  <c r="L12" i="96"/>
  <c r="K12" i="96"/>
  <c r="L11" i="96"/>
  <c r="K11" i="96"/>
  <c r="L10" i="96"/>
  <c r="K10" i="96"/>
  <c r="L9" i="96"/>
  <c r="K9" i="96"/>
  <c r="L8" i="96"/>
  <c r="K8" i="96"/>
  <c r="L7" i="96"/>
  <c r="K7" i="96"/>
  <c r="L6" i="96"/>
  <c r="K6" i="96"/>
  <c r="L5" i="96"/>
  <c r="K5" i="96"/>
  <c r="M2" i="96"/>
  <c r="D40" i="95"/>
  <c r="L35" i="95"/>
  <c r="K35" i="95"/>
  <c r="L34" i="95"/>
  <c r="K34" i="95"/>
  <c r="L33" i="95"/>
  <c r="K33" i="95"/>
  <c r="L32" i="95"/>
  <c r="K32" i="95"/>
  <c r="L31" i="95"/>
  <c r="K31" i="95"/>
  <c r="L30" i="95"/>
  <c r="K30" i="95"/>
  <c r="L29" i="95"/>
  <c r="K29" i="95"/>
  <c r="L28" i="95"/>
  <c r="K28" i="95"/>
  <c r="L27" i="95"/>
  <c r="K27" i="95"/>
  <c r="L26" i="95"/>
  <c r="K26" i="95"/>
  <c r="L25" i="95"/>
  <c r="K25" i="95"/>
  <c r="L24" i="95"/>
  <c r="K24" i="95"/>
  <c r="L23" i="95"/>
  <c r="K23" i="95"/>
  <c r="L22" i="95"/>
  <c r="K22" i="95"/>
  <c r="L21" i="95"/>
  <c r="K21" i="95"/>
  <c r="L20" i="95"/>
  <c r="K20" i="95"/>
  <c r="L19" i="95"/>
  <c r="K19" i="95"/>
  <c r="L18" i="95"/>
  <c r="K18" i="95"/>
  <c r="L17" i="95"/>
  <c r="K17" i="95"/>
  <c r="L16" i="95"/>
  <c r="K16" i="95"/>
  <c r="L15" i="95"/>
  <c r="K15" i="95"/>
  <c r="L14" i="95"/>
  <c r="K14" i="95"/>
  <c r="L13" i="95"/>
  <c r="K13" i="95"/>
  <c r="L12" i="95"/>
  <c r="K12" i="95"/>
  <c r="L11" i="95"/>
  <c r="K11" i="95"/>
  <c r="L10" i="95"/>
  <c r="K10" i="95"/>
  <c r="L9" i="95"/>
  <c r="K9" i="95"/>
  <c r="L8" i="95"/>
  <c r="K8" i="95"/>
  <c r="L7" i="95"/>
  <c r="K7" i="95"/>
  <c r="L6" i="95"/>
  <c r="K6" i="95"/>
  <c r="L5" i="95"/>
  <c r="K5" i="95"/>
  <c r="M2" i="95"/>
  <c r="D40" i="94"/>
  <c r="L35" i="94"/>
  <c r="K35" i="94"/>
  <c r="L34" i="94"/>
  <c r="K34" i="94"/>
  <c r="L33" i="94"/>
  <c r="K33" i="94"/>
  <c r="L32" i="94"/>
  <c r="K32" i="94"/>
  <c r="L31" i="94"/>
  <c r="K31" i="94"/>
  <c r="L30" i="94"/>
  <c r="K30" i="94"/>
  <c r="L29" i="94"/>
  <c r="K29" i="94"/>
  <c r="L28" i="94"/>
  <c r="K28" i="94"/>
  <c r="L27" i="94"/>
  <c r="K27" i="94"/>
  <c r="L26" i="94"/>
  <c r="K26" i="94"/>
  <c r="L25" i="94"/>
  <c r="K25" i="94"/>
  <c r="L24" i="94"/>
  <c r="K24" i="94"/>
  <c r="L23" i="94"/>
  <c r="K23" i="94"/>
  <c r="L22" i="94"/>
  <c r="K22" i="94"/>
  <c r="L21" i="94"/>
  <c r="K21" i="94"/>
  <c r="L20" i="94"/>
  <c r="K20" i="94"/>
  <c r="L19" i="94"/>
  <c r="K19" i="94"/>
  <c r="L18" i="94"/>
  <c r="K18" i="94"/>
  <c r="L17" i="94"/>
  <c r="K17" i="94"/>
  <c r="L16" i="94"/>
  <c r="K16" i="94"/>
  <c r="L15" i="94"/>
  <c r="K15" i="94"/>
  <c r="L14" i="94"/>
  <c r="K14" i="94"/>
  <c r="L13" i="94"/>
  <c r="K13" i="94"/>
  <c r="L12" i="94"/>
  <c r="K12" i="94"/>
  <c r="L11" i="94"/>
  <c r="K11" i="94"/>
  <c r="L10" i="94"/>
  <c r="K10" i="94"/>
  <c r="L9" i="94"/>
  <c r="K9" i="94"/>
  <c r="L8" i="94"/>
  <c r="K8" i="94"/>
  <c r="L7" i="94"/>
  <c r="K7" i="94"/>
  <c r="L6" i="94"/>
  <c r="K6" i="94"/>
  <c r="L5" i="94"/>
  <c r="K5" i="94"/>
  <c r="M2" i="94"/>
  <c r="D40" i="93"/>
  <c r="L35" i="93"/>
  <c r="K35" i="93"/>
  <c r="K34" i="93"/>
  <c r="K33" i="93"/>
  <c r="M33" i="93" s="1"/>
  <c r="K32" i="93"/>
  <c r="M32" i="93" s="1"/>
  <c r="K31" i="93"/>
  <c r="M31" i="93" s="1"/>
  <c r="K30" i="93"/>
  <c r="M30" i="93" s="1"/>
  <c r="K29" i="93"/>
  <c r="M29" i="93" s="1"/>
  <c r="K28" i="93"/>
  <c r="M28" i="93" s="1"/>
  <c r="K27" i="93"/>
  <c r="M27" i="93" s="1"/>
  <c r="K26" i="93"/>
  <c r="M26" i="93" s="1"/>
  <c r="K25" i="93"/>
  <c r="M25" i="93" s="1"/>
  <c r="K24" i="93"/>
  <c r="M24" i="93" s="1"/>
  <c r="K23" i="93"/>
  <c r="M23" i="93" s="1"/>
  <c r="K22" i="93"/>
  <c r="M22" i="93" s="1"/>
  <c r="K21" i="93"/>
  <c r="M21" i="93" s="1"/>
  <c r="K20" i="93"/>
  <c r="M20" i="93" s="1"/>
  <c r="K19" i="93"/>
  <c r="M19" i="93" s="1"/>
  <c r="K18" i="93"/>
  <c r="M18" i="93" s="1"/>
  <c r="K17" i="93"/>
  <c r="M17" i="93" s="1"/>
  <c r="K16" i="93"/>
  <c r="M16" i="93" s="1"/>
  <c r="K15" i="93"/>
  <c r="M15" i="93" s="1"/>
  <c r="K14" i="93"/>
  <c r="M14" i="93" s="1"/>
  <c r="K13" i="93"/>
  <c r="M13" i="93" s="1"/>
  <c r="K12" i="93"/>
  <c r="M12" i="93" s="1"/>
  <c r="K11" i="93"/>
  <c r="M11" i="93" s="1"/>
  <c r="L10" i="93"/>
  <c r="K10" i="93"/>
  <c r="L9" i="93"/>
  <c r="K9" i="93"/>
  <c r="L8" i="93"/>
  <c r="K8" i="93"/>
  <c r="L7" i="93"/>
  <c r="K7" i="93"/>
  <c r="L6" i="93"/>
  <c r="K6" i="93"/>
  <c r="L5" i="93"/>
  <c r="K5" i="93"/>
  <c r="M2" i="93"/>
  <c r="D40" i="158"/>
  <c r="L35" i="158"/>
  <c r="K35" i="158"/>
  <c r="L34" i="158"/>
  <c r="K34" i="158"/>
  <c r="L33" i="158"/>
  <c r="K33" i="158"/>
  <c r="L32" i="158"/>
  <c r="K32" i="158"/>
  <c r="L31" i="158"/>
  <c r="K31" i="158"/>
  <c r="L30" i="158"/>
  <c r="K30" i="158"/>
  <c r="L29" i="158"/>
  <c r="K29" i="158"/>
  <c r="L28" i="158"/>
  <c r="K28" i="158"/>
  <c r="L27" i="158"/>
  <c r="K27" i="158"/>
  <c r="K26" i="158"/>
  <c r="M26" i="158" s="1"/>
  <c r="L25" i="158"/>
  <c r="K25" i="158"/>
  <c r="L24" i="158"/>
  <c r="K24" i="158"/>
  <c r="L23" i="158"/>
  <c r="K23" i="158"/>
  <c r="L22" i="158"/>
  <c r="K22" i="158"/>
  <c r="L21" i="158"/>
  <c r="K21" i="158"/>
  <c r="L20" i="158"/>
  <c r="K20" i="158"/>
  <c r="L19" i="158"/>
  <c r="K19" i="158"/>
  <c r="L18" i="158"/>
  <c r="K18" i="158"/>
  <c r="L17" i="158"/>
  <c r="K17" i="158"/>
  <c r="L16" i="158"/>
  <c r="K16" i="158"/>
  <c r="L15" i="158"/>
  <c r="K15" i="158"/>
  <c r="L14" i="158"/>
  <c r="K14" i="158"/>
  <c r="L13" i="158"/>
  <c r="K13" i="158"/>
  <c r="L12" i="158"/>
  <c r="K12" i="158"/>
  <c r="L11" i="158"/>
  <c r="K11" i="158"/>
  <c r="L10" i="158"/>
  <c r="K10" i="158"/>
  <c r="L9" i="158"/>
  <c r="K9" i="158"/>
  <c r="L8" i="158"/>
  <c r="K8" i="158"/>
  <c r="L7" i="158"/>
  <c r="K7" i="158"/>
  <c r="L6" i="158"/>
  <c r="K6" i="158"/>
  <c r="L5" i="158"/>
  <c r="K5" i="158"/>
  <c r="M2" i="158"/>
  <c r="D40" i="91"/>
  <c r="L35" i="91"/>
  <c r="K35" i="91"/>
  <c r="L34" i="91"/>
  <c r="K34" i="91"/>
  <c r="L33" i="91"/>
  <c r="K33" i="91"/>
  <c r="L32" i="91"/>
  <c r="K32" i="91"/>
  <c r="L31" i="91"/>
  <c r="K31" i="91"/>
  <c r="L30" i="91"/>
  <c r="K30" i="91"/>
  <c r="L29" i="91"/>
  <c r="K29" i="91"/>
  <c r="L28" i="91"/>
  <c r="K28" i="91"/>
  <c r="L27" i="91"/>
  <c r="K27" i="91"/>
  <c r="L26" i="91"/>
  <c r="K26" i="91"/>
  <c r="L25" i="91"/>
  <c r="K25" i="91"/>
  <c r="L24" i="91"/>
  <c r="K24" i="91"/>
  <c r="L23" i="91"/>
  <c r="K23" i="91"/>
  <c r="L22" i="91"/>
  <c r="K22" i="91"/>
  <c r="L21" i="91"/>
  <c r="K21" i="91"/>
  <c r="L20" i="91"/>
  <c r="K20" i="91"/>
  <c r="L19" i="91"/>
  <c r="K19" i="91"/>
  <c r="L18" i="91"/>
  <c r="K18" i="91"/>
  <c r="L17" i="91"/>
  <c r="K17" i="91"/>
  <c r="L16" i="91"/>
  <c r="K16" i="91"/>
  <c r="L15" i="91"/>
  <c r="K15" i="91"/>
  <c r="L14" i="91"/>
  <c r="K14" i="91"/>
  <c r="L13" i="91"/>
  <c r="K13" i="91"/>
  <c r="L12" i="91"/>
  <c r="K12" i="91"/>
  <c r="L11" i="91"/>
  <c r="K11" i="91"/>
  <c r="L10" i="91"/>
  <c r="K10" i="91"/>
  <c r="L9" i="91"/>
  <c r="K9" i="91"/>
  <c r="L8" i="91"/>
  <c r="K8" i="91"/>
  <c r="L7" i="91"/>
  <c r="K7" i="91"/>
  <c r="L6" i="91"/>
  <c r="K6" i="91"/>
  <c r="L5" i="91"/>
  <c r="K5" i="91"/>
  <c r="M2" i="91"/>
  <c r="D40" i="92"/>
  <c r="L35" i="92"/>
  <c r="K35" i="92"/>
  <c r="L34" i="92"/>
  <c r="K34" i="92"/>
  <c r="L33" i="92"/>
  <c r="K33" i="92"/>
  <c r="L32" i="92"/>
  <c r="K32" i="92"/>
  <c r="L31" i="92"/>
  <c r="K31" i="92"/>
  <c r="L30" i="92"/>
  <c r="K30" i="92"/>
  <c r="L29" i="92"/>
  <c r="K29" i="92"/>
  <c r="L28" i="92"/>
  <c r="K28" i="92"/>
  <c r="L27" i="92"/>
  <c r="L26" i="92"/>
  <c r="L25" i="92"/>
  <c r="L24" i="92"/>
  <c r="L23" i="92"/>
  <c r="K23" i="92"/>
  <c r="L22" i="92"/>
  <c r="K22" i="92"/>
  <c r="L21" i="92"/>
  <c r="K21" i="92"/>
  <c r="L20" i="92"/>
  <c r="K20" i="92"/>
  <c r="L19" i="92"/>
  <c r="K19" i="92"/>
  <c r="L18" i="92"/>
  <c r="K18" i="92"/>
  <c r="L17" i="92"/>
  <c r="K17" i="92"/>
  <c r="L16" i="92"/>
  <c r="K16" i="92"/>
  <c r="L15" i="92"/>
  <c r="K15" i="92"/>
  <c r="L14" i="92"/>
  <c r="K14" i="92"/>
  <c r="L13" i="92"/>
  <c r="K13" i="92"/>
  <c r="L12" i="92"/>
  <c r="K12" i="92"/>
  <c r="L11" i="92"/>
  <c r="K11" i="92"/>
  <c r="L10" i="92"/>
  <c r="K10" i="92"/>
  <c r="L9" i="92"/>
  <c r="K9" i="92"/>
  <c r="L8" i="92"/>
  <c r="K8" i="92"/>
  <c r="L7" i="92"/>
  <c r="K7" i="92"/>
  <c r="L6" i="92"/>
  <c r="K6" i="92"/>
  <c r="L5" i="92"/>
  <c r="K5" i="92"/>
  <c r="M2" i="92"/>
  <c r="D40" i="90"/>
  <c r="L35" i="90"/>
  <c r="K35" i="90"/>
  <c r="L34" i="90"/>
  <c r="K34" i="90"/>
  <c r="L33" i="90"/>
  <c r="K33" i="90"/>
  <c r="L32" i="90"/>
  <c r="K32" i="90"/>
  <c r="L31" i="90"/>
  <c r="K31" i="90"/>
  <c r="L30" i="90"/>
  <c r="K30" i="90"/>
  <c r="L29" i="90"/>
  <c r="K29" i="90"/>
  <c r="L28" i="90"/>
  <c r="K28" i="90"/>
  <c r="L27" i="90"/>
  <c r="K27" i="90"/>
  <c r="L26" i="90"/>
  <c r="K26" i="90"/>
  <c r="L25" i="90"/>
  <c r="K25" i="90"/>
  <c r="L24" i="90"/>
  <c r="K24" i="90"/>
  <c r="L23" i="90"/>
  <c r="K23" i="90"/>
  <c r="L22" i="90"/>
  <c r="K22" i="90"/>
  <c r="L21" i="90"/>
  <c r="K21" i="90"/>
  <c r="L20" i="90"/>
  <c r="K20" i="90"/>
  <c r="L19" i="90"/>
  <c r="K19" i="90"/>
  <c r="L18" i="90"/>
  <c r="K18" i="90"/>
  <c r="L17" i="90"/>
  <c r="K17" i="90"/>
  <c r="L16" i="90"/>
  <c r="K16" i="90"/>
  <c r="L15" i="90"/>
  <c r="K15" i="90"/>
  <c r="L14" i="90"/>
  <c r="K14" i="90"/>
  <c r="L13" i="90"/>
  <c r="K13" i="90"/>
  <c r="L12" i="90"/>
  <c r="K12" i="90"/>
  <c r="L11" i="90"/>
  <c r="K11" i="90"/>
  <c r="L10" i="90"/>
  <c r="K10" i="90"/>
  <c r="L9" i="90"/>
  <c r="K9" i="90"/>
  <c r="L8" i="90"/>
  <c r="K8" i="90"/>
  <c r="L7" i="90"/>
  <c r="K7" i="90"/>
  <c r="L6" i="90"/>
  <c r="K6" i="90"/>
  <c r="L5" i="90"/>
  <c r="K5" i="90"/>
  <c r="M2" i="90"/>
  <c r="D40" i="89"/>
  <c r="L35" i="89"/>
  <c r="K35" i="89"/>
  <c r="L34" i="89"/>
  <c r="K34" i="89"/>
  <c r="L33" i="89"/>
  <c r="K33" i="89"/>
  <c r="L32" i="89"/>
  <c r="K32" i="89"/>
  <c r="L31" i="89"/>
  <c r="K31" i="89"/>
  <c r="L30" i="89"/>
  <c r="K30" i="89"/>
  <c r="L29" i="89"/>
  <c r="K29" i="89"/>
  <c r="L28" i="89"/>
  <c r="K28" i="89"/>
  <c r="L27" i="89"/>
  <c r="K27" i="89"/>
  <c r="L26" i="89"/>
  <c r="K26" i="89"/>
  <c r="L25" i="89"/>
  <c r="K25" i="89"/>
  <c r="L24" i="89"/>
  <c r="K24" i="89"/>
  <c r="L23" i="89"/>
  <c r="K23" i="89"/>
  <c r="L22" i="89"/>
  <c r="K22" i="89"/>
  <c r="L21" i="89"/>
  <c r="K21" i="89"/>
  <c r="L20" i="89"/>
  <c r="K20" i="89"/>
  <c r="L19" i="89"/>
  <c r="K19" i="89"/>
  <c r="L18" i="89"/>
  <c r="K18" i="89"/>
  <c r="L17" i="89"/>
  <c r="K17" i="89"/>
  <c r="L16" i="89"/>
  <c r="K16" i="89"/>
  <c r="L15" i="89"/>
  <c r="K15" i="89"/>
  <c r="L14" i="89"/>
  <c r="K14" i="89"/>
  <c r="L13" i="89"/>
  <c r="K13" i="89"/>
  <c r="L12" i="89"/>
  <c r="K12" i="89"/>
  <c r="L11" i="89"/>
  <c r="K11" i="89"/>
  <c r="L10" i="89"/>
  <c r="K10" i="89"/>
  <c r="L9" i="89"/>
  <c r="K9" i="89"/>
  <c r="L8" i="89"/>
  <c r="K8" i="89"/>
  <c r="L7" i="89"/>
  <c r="K7" i="89"/>
  <c r="L6" i="89"/>
  <c r="K6" i="89"/>
  <c r="L5" i="89"/>
  <c r="K5" i="89"/>
  <c r="M2" i="89"/>
  <c r="D40" i="88"/>
  <c r="L35" i="88"/>
  <c r="K35" i="88"/>
  <c r="L34" i="88"/>
  <c r="K34" i="88"/>
  <c r="L33" i="88"/>
  <c r="K33" i="88"/>
  <c r="L32" i="88"/>
  <c r="K32" i="88"/>
  <c r="L31" i="88"/>
  <c r="K31" i="88"/>
  <c r="L30" i="88"/>
  <c r="K30" i="88"/>
  <c r="L29" i="88"/>
  <c r="K29" i="88"/>
  <c r="L28" i="88"/>
  <c r="K28" i="88"/>
  <c r="L27" i="88"/>
  <c r="K27" i="88"/>
  <c r="L26" i="88"/>
  <c r="K26" i="88"/>
  <c r="L25" i="88"/>
  <c r="K25" i="88"/>
  <c r="L24" i="88"/>
  <c r="K24" i="88"/>
  <c r="L23" i="88"/>
  <c r="K23" i="88"/>
  <c r="L22" i="88"/>
  <c r="K22" i="88"/>
  <c r="L21" i="88"/>
  <c r="K21" i="88"/>
  <c r="L20" i="88"/>
  <c r="K20" i="88"/>
  <c r="L19" i="88"/>
  <c r="K19" i="88"/>
  <c r="L18" i="88"/>
  <c r="K18" i="88"/>
  <c r="L17" i="88"/>
  <c r="K17" i="88"/>
  <c r="L16" i="88"/>
  <c r="K16" i="88"/>
  <c r="L15" i="88"/>
  <c r="K15" i="88"/>
  <c r="L14" i="88"/>
  <c r="K14" i="88"/>
  <c r="L13" i="88"/>
  <c r="K13" i="88"/>
  <c r="L12" i="88"/>
  <c r="K12" i="88"/>
  <c r="L11" i="88"/>
  <c r="K11" i="88"/>
  <c r="L10" i="88"/>
  <c r="K10" i="88"/>
  <c r="L9" i="88"/>
  <c r="K9" i="88"/>
  <c r="L8" i="88"/>
  <c r="K8" i="88"/>
  <c r="L7" i="88"/>
  <c r="K7" i="88"/>
  <c r="L6" i="88"/>
  <c r="K6" i="88"/>
  <c r="L5" i="88"/>
  <c r="K5" i="88"/>
  <c r="M2" i="88"/>
  <c r="D40" i="87"/>
  <c r="L35" i="87"/>
  <c r="K35" i="87"/>
  <c r="L34" i="87"/>
  <c r="K34" i="87"/>
  <c r="L33" i="87"/>
  <c r="K33" i="87"/>
  <c r="L32" i="87"/>
  <c r="K32" i="87"/>
  <c r="L31" i="87"/>
  <c r="K31" i="87"/>
  <c r="L30" i="87"/>
  <c r="K30" i="87"/>
  <c r="L29" i="87"/>
  <c r="K29" i="87"/>
  <c r="L28" i="87"/>
  <c r="K28" i="87"/>
  <c r="L27" i="87"/>
  <c r="K27" i="87"/>
  <c r="L26" i="87"/>
  <c r="K26" i="87"/>
  <c r="L25" i="87"/>
  <c r="K25" i="87"/>
  <c r="L24" i="87"/>
  <c r="K24" i="87"/>
  <c r="L23" i="87"/>
  <c r="K23" i="87"/>
  <c r="L22" i="87"/>
  <c r="K22" i="87"/>
  <c r="L21" i="87"/>
  <c r="K21" i="87"/>
  <c r="L20" i="87"/>
  <c r="K20" i="87"/>
  <c r="L19" i="87"/>
  <c r="K19" i="87"/>
  <c r="L18" i="87"/>
  <c r="K18" i="87"/>
  <c r="L17" i="87"/>
  <c r="K17" i="87"/>
  <c r="K16" i="87"/>
  <c r="M16" i="87" s="1"/>
  <c r="L15" i="87"/>
  <c r="K15" i="87"/>
  <c r="L14" i="87"/>
  <c r="K14" i="87"/>
  <c r="L13" i="87"/>
  <c r="K13" i="87"/>
  <c r="L12" i="87"/>
  <c r="K12" i="87"/>
  <c r="L11" i="87"/>
  <c r="K11" i="87"/>
  <c r="L10" i="87"/>
  <c r="K10" i="87"/>
  <c r="L9" i="87"/>
  <c r="K9" i="87"/>
  <c r="L8" i="87"/>
  <c r="K8" i="87"/>
  <c r="L7" i="87"/>
  <c r="K7" i="87"/>
  <c r="L6" i="87"/>
  <c r="K6" i="87"/>
  <c r="L5" i="87"/>
  <c r="K5" i="87"/>
  <c r="M2" i="87"/>
  <c r="D40" i="86"/>
  <c r="L35" i="86"/>
  <c r="K35" i="86"/>
  <c r="L34" i="86"/>
  <c r="K34" i="86"/>
  <c r="L33" i="86"/>
  <c r="K33" i="86"/>
  <c r="L32" i="86"/>
  <c r="K32" i="86"/>
  <c r="L31" i="86"/>
  <c r="K31" i="86"/>
  <c r="L30" i="86"/>
  <c r="K30" i="86"/>
  <c r="L29" i="86"/>
  <c r="K29" i="86"/>
  <c r="L28" i="86"/>
  <c r="K28" i="86"/>
  <c r="L27" i="86"/>
  <c r="K27" i="86"/>
  <c r="L26" i="86"/>
  <c r="K26" i="86"/>
  <c r="L25" i="86"/>
  <c r="K25" i="86"/>
  <c r="L24" i="86"/>
  <c r="K24" i="86"/>
  <c r="L23" i="86"/>
  <c r="K23" i="86"/>
  <c r="L22" i="86"/>
  <c r="K22" i="86"/>
  <c r="L21" i="86"/>
  <c r="K21" i="86"/>
  <c r="L20" i="86"/>
  <c r="K20" i="86"/>
  <c r="L19" i="86"/>
  <c r="K19" i="86"/>
  <c r="L18" i="86"/>
  <c r="K18" i="86"/>
  <c r="L17" i="86"/>
  <c r="K17" i="86"/>
  <c r="L16" i="86"/>
  <c r="K16" i="86"/>
  <c r="L15" i="86"/>
  <c r="K15" i="86"/>
  <c r="L14" i="86"/>
  <c r="K14" i="86"/>
  <c r="L13" i="86"/>
  <c r="K13" i="86"/>
  <c r="L12" i="86"/>
  <c r="K12" i="86"/>
  <c r="L11" i="86"/>
  <c r="K11" i="86"/>
  <c r="L10" i="86"/>
  <c r="K10" i="86"/>
  <c r="L9" i="86"/>
  <c r="K9" i="86"/>
  <c r="L8" i="86"/>
  <c r="K8" i="86"/>
  <c r="L7" i="86"/>
  <c r="K7" i="86"/>
  <c r="L6" i="86"/>
  <c r="K6" i="86"/>
  <c r="L5" i="86"/>
  <c r="K5" i="86"/>
  <c r="M2" i="86"/>
  <c r="D40" i="83"/>
  <c r="L35" i="83"/>
  <c r="K35" i="83"/>
  <c r="L34" i="83"/>
  <c r="K34" i="83"/>
  <c r="L33" i="83"/>
  <c r="K33" i="83"/>
  <c r="L32" i="83"/>
  <c r="K32" i="83"/>
  <c r="L31" i="83"/>
  <c r="K31" i="83"/>
  <c r="L30" i="83"/>
  <c r="K30" i="83"/>
  <c r="L29" i="83"/>
  <c r="K29" i="83"/>
  <c r="L28" i="83"/>
  <c r="K28" i="83"/>
  <c r="L27" i="83"/>
  <c r="K27" i="83"/>
  <c r="L26" i="83"/>
  <c r="K26" i="83"/>
  <c r="L25" i="83"/>
  <c r="K25" i="83"/>
  <c r="L24" i="83"/>
  <c r="K24" i="83"/>
  <c r="L23" i="83"/>
  <c r="K23" i="83"/>
  <c r="L22" i="83"/>
  <c r="K22" i="83"/>
  <c r="L21" i="83"/>
  <c r="K21" i="83"/>
  <c r="L20" i="83"/>
  <c r="K20" i="83"/>
  <c r="L19" i="83"/>
  <c r="K19" i="83"/>
  <c r="L18" i="83"/>
  <c r="K18" i="83"/>
  <c r="L17" i="83"/>
  <c r="K17" i="83"/>
  <c r="L16" i="83"/>
  <c r="K16" i="83"/>
  <c r="L15" i="83"/>
  <c r="K15" i="83"/>
  <c r="L14" i="83"/>
  <c r="K14" i="83"/>
  <c r="L13" i="83"/>
  <c r="K13" i="83"/>
  <c r="L12" i="83"/>
  <c r="K12" i="83"/>
  <c r="L11" i="83"/>
  <c r="K11" i="83"/>
  <c r="L10" i="83"/>
  <c r="K10" i="83"/>
  <c r="L9" i="83"/>
  <c r="K9" i="83"/>
  <c r="L8" i="83"/>
  <c r="K8" i="83"/>
  <c r="L7" i="83"/>
  <c r="K7" i="83"/>
  <c r="L6" i="83"/>
  <c r="K6" i="83"/>
  <c r="L5" i="83"/>
  <c r="K5" i="83"/>
  <c r="M2" i="83"/>
  <c r="D40" i="84"/>
  <c r="L35" i="84"/>
  <c r="K35" i="84"/>
  <c r="L34" i="84"/>
  <c r="K34" i="84"/>
  <c r="L33" i="84"/>
  <c r="K33" i="84"/>
  <c r="L32" i="84"/>
  <c r="K32" i="84"/>
  <c r="L31" i="84"/>
  <c r="K31" i="84"/>
  <c r="L30" i="84"/>
  <c r="K30" i="84"/>
  <c r="L29" i="84"/>
  <c r="K29" i="84"/>
  <c r="L28" i="84"/>
  <c r="K28" i="84"/>
  <c r="L27" i="84"/>
  <c r="K27" i="84"/>
  <c r="L26" i="84"/>
  <c r="K26" i="84"/>
  <c r="L25" i="84"/>
  <c r="K25" i="84"/>
  <c r="L24" i="84"/>
  <c r="K24" i="84"/>
  <c r="L23" i="84"/>
  <c r="K23" i="84"/>
  <c r="L22" i="84"/>
  <c r="K22" i="84"/>
  <c r="L21" i="84"/>
  <c r="K21" i="84"/>
  <c r="L20" i="84"/>
  <c r="K20" i="84"/>
  <c r="L19" i="84"/>
  <c r="K19" i="84"/>
  <c r="L18" i="84"/>
  <c r="K18" i="84"/>
  <c r="L17" i="84"/>
  <c r="K17" i="84"/>
  <c r="L16" i="84"/>
  <c r="K16" i="84"/>
  <c r="L15" i="84"/>
  <c r="K15" i="84"/>
  <c r="L14" i="84"/>
  <c r="K14" i="84"/>
  <c r="L13" i="84"/>
  <c r="K13" i="84"/>
  <c r="L12" i="84"/>
  <c r="K12" i="84"/>
  <c r="L11" i="84"/>
  <c r="K11" i="84"/>
  <c r="L10" i="84"/>
  <c r="K10" i="84"/>
  <c r="L9" i="84"/>
  <c r="K9" i="84"/>
  <c r="L8" i="84"/>
  <c r="K8" i="84"/>
  <c r="L7" i="84"/>
  <c r="K7" i="84"/>
  <c r="L6" i="84"/>
  <c r="K6" i="84"/>
  <c r="L5" i="84"/>
  <c r="K5" i="84"/>
  <c r="M2" i="84"/>
  <c r="D40" i="82"/>
  <c r="L35" i="82"/>
  <c r="K35" i="82"/>
  <c r="L34" i="82"/>
  <c r="K34" i="82"/>
  <c r="L33" i="82"/>
  <c r="K33" i="82"/>
  <c r="L32" i="82"/>
  <c r="K32" i="82"/>
  <c r="L31" i="82"/>
  <c r="K31" i="82"/>
  <c r="L30" i="82"/>
  <c r="K30" i="82"/>
  <c r="L29" i="82"/>
  <c r="K29" i="82"/>
  <c r="L28" i="82"/>
  <c r="K28" i="82"/>
  <c r="L27" i="82"/>
  <c r="K27" i="82"/>
  <c r="L26" i="82"/>
  <c r="K26" i="82"/>
  <c r="L25" i="82"/>
  <c r="K25" i="82"/>
  <c r="L24" i="82"/>
  <c r="K24" i="82"/>
  <c r="L23" i="82"/>
  <c r="K23" i="82"/>
  <c r="L22" i="82"/>
  <c r="K22" i="82"/>
  <c r="L21" i="82"/>
  <c r="K21" i="82"/>
  <c r="L20" i="82"/>
  <c r="K20" i="82"/>
  <c r="L19" i="82"/>
  <c r="K19" i="82"/>
  <c r="L18" i="82"/>
  <c r="K18" i="82"/>
  <c r="L17" i="82"/>
  <c r="K17" i="82"/>
  <c r="L16" i="82"/>
  <c r="K16" i="82"/>
  <c r="L15" i="82"/>
  <c r="K15" i="82"/>
  <c r="L14" i="82"/>
  <c r="K14" i="82"/>
  <c r="L13" i="82"/>
  <c r="K13" i="82"/>
  <c r="L12" i="82"/>
  <c r="K12" i="82"/>
  <c r="L11" i="82"/>
  <c r="K11" i="82"/>
  <c r="L10" i="82"/>
  <c r="K10" i="82"/>
  <c r="L9" i="82"/>
  <c r="K9" i="82"/>
  <c r="L8" i="82"/>
  <c r="K8" i="82"/>
  <c r="L7" i="82"/>
  <c r="K7" i="82"/>
  <c r="L6" i="82"/>
  <c r="K6" i="82"/>
  <c r="L5" i="82"/>
  <c r="K5" i="82"/>
  <c r="M2" i="82"/>
  <c r="D40" i="81"/>
  <c r="L35" i="81"/>
  <c r="K35" i="81"/>
  <c r="L34" i="81"/>
  <c r="K34" i="81"/>
  <c r="L33" i="81"/>
  <c r="K33" i="81"/>
  <c r="L32" i="81"/>
  <c r="K32" i="81"/>
  <c r="L31" i="81"/>
  <c r="K31" i="81"/>
  <c r="L30" i="81"/>
  <c r="K30" i="81"/>
  <c r="L29" i="81"/>
  <c r="K29" i="81"/>
  <c r="L28" i="81"/>
  <c r="K28" i="81"/>
  <c r="L27" i="81"/>
  <c r="K27" i="81"/>
  <c r="L26" i="81"/>
  <c r="K26" i="81"/>
  <c r="L25" i="81"/>
  <c r="K25" i="81"/>
  <c r="L24" i="81"/>
  <c r="K24" i="81"/>
  <c r="L23" i="81"/>
  <c r="K23" i="81"/>
  <c r="L22" i="81"/>
  <c r="K22" i="81"/>
  <c r="L21" i="81"/>
  <c r="K21" i="81"/>
  <c r="L20" i="81"/>
  <c r="K20" i="81"/>
  <c r="L19" i="81"/>
  <c r="K19" i="81"/>
  <c r="L18" i="81"/>
  <c r="K18" i="81"/>
  <c r="L17" i="81"/>
  <c r="K17" i="81"/>
  <c r="L16" i="81"/>
  <c r="K16" i="81"/>
  <c r="L15" i="81"/>
  <c r="K15" i="81"/>
  <c r="L14" i="81"/>
  <c r="K14" i="81"/>
  <c r="L13" i="81"/>
  <c r="K13" i="81"/>
  <c r="L12" i="81"/>
  <c r="K12" i="81"/>
  <c r="L11" i="81"/>
  <c r="K11" i="81"/>
  <c r="L10" i="81"/>
  <c r="K10" i="81"/>
  <c r="L9" i="81"/>
  <c r="K9" i="81"/>
  <c r="L8" i="81"/>
  <c r="K8" i="81"/>
  <c r="L7" i="81"/>
  <c r="K7" i="81"/>
  <c r="L6" i="81"/>
  <c r="K6" i="81"/>
  <c r="L5" i="81"/>
  <c r="K5" i="81"/>
  <c r="M2" i="81"/>
  <c r="D40" i="80"/>
  <c r="L35" i="80"/>
  <c r="K35" i="80"/>
  <c r="L34" i="80"/>
  <c r="K34" i="80"/>
  <c r="L33" i="80"/>
  <c r="K33" i="80"/>
  <c r="L32" i="80"/>
  <c r="K32" i="80"/>
  <c r="L31" i="80"/>
  <c r="K31" i="80"/>
  <c r="L30" i="80"/>
  <c r="K30" i="80"/>
  <c r="L29" i="80"/>
  <c r="K29" i="80"/>
  <c r="L28" i="80"/>
  <c r="K28" i="80"/>
  <c r="L27" i="80"/>
  <c r="K27" i="80"/>
  <c r="L26" i="80"/>
  <c r="K26" i="80"/>
  <c r="L25" i="80"/>
  <c r="K25" i="80"/>
  <c r="L24" i="80"/>
  <c r="K24" i="80"/>
  <c r="L23" i="80"/>
  <c r="K23" i="80"/>
  <c r="L22" i="80"/>
  <c r="K22" i="80"/>
  <c r="L21" i="80"/>
  <c r="K21" i="80"/>
  <c r="L20" i="80"/>
  <c r="K20" i="80"/>
  <c r="L19" i="80"/>
  <c r="K19" i="80"/>
  <c r="L18" i="80"/>
  <c r="K18" i="80"/>
  <c r="L17" i="80"/>
  <c r="K17" i="80"/>
  <c r="L16" i="80"/>
  <c r="K16" i="80"/>
  <c r="L15" i="80"/>
  <c r="K15" i="80"/>
  <c r="L14" i="80"/>
  <c r="K14" i="80"/>
  <c r="L13" i="80"/>
  <c r="K13" i="80"/>
  <c r="L12" i="80"/>
  <c r="K12" i="80"/>
  <c r="L11" i="80"/>
  <c r="K11" i="80"/>
  <c r="L10" i="80"/>
  <c r="K10" i="80"/>
  <c r="L9" i="80"/>
  <c r="K9" i="80"/>
  <c r="L8" i="80"/>
  <c r="K8" i="80"/>
  <c r="L7" i="80"/>
  <c r="K7" i="80"/>
  <c r="L6" i="80"/>
  <c r="K6" i="80"/>
  <c r="L5" i="80"/>
  <c r="K5" i="80"/>
  <c r="M2" i="80"/>
  <c r="D40" i="150"/>
  <c r="L35" i="150"/>
  <c r="K35" i="150"/>
  <c r="L34" i="150"/>
  <c r="K34" i="150"/>
  <c r="L33" i="150"/>
  <c r="K33" i="150"/>
  <c r="L32" i="150"/>
  <c r="K32" i="150"/>
  <c r="L31" i="150"/>
  <c r="K31" i="150"/>
  <c r="L30" i="150"/>
  <c r="K30" i="150"/>
  <c r="L29" i="150"/>
  <c r="K29" i="150"/>
  <c r="L28" i="150"/>
  <c r="K28" i="150"/>
  <c r="L27" i="150"/>
  <c r="K27" i="150"/>
  <c r="L26" i="150"/>
  <c r="K26" i="150"/>
  <c r="L25" i="150"/>
  <c r="K25" i="150"/>
  <c r="L24" i="150"/>
  <c r="K24" i="150"/>
  <c r="L23" i="150"/>
  <c r="K23" i="150"/>
  <c r="L22" i="150"/>
  <c r="K22" i="150"/>
  <c r="L21" i="150"/>
  <c r="K21" i="150"/>
  <c r="L20" i="150"/>
  <c r="K20" i="150"/>
  <c r="L19" i="150"/>
  <c r="K19" i="150"/>
  <c r="L18" i="150"/>
  <c r="K18" i="150"/>
  <c r="L17" i="150"/>
  <c r="K17" i="150"/>
  <c r="L16" i="150"/>
  <c r="K16" i="150"/>
  <c r="L15" i="150"/>
  <c r="K15" i="150"/>
  <c r="L14" i="150"/>
  <c r="K14" i="150"/>
  <c r="L13" i="150"/>
  <c r="K13" i="150"/>
  <c r="L12" i="150"/>
  <c r="K12" i="150"/>
  <c r="L11" i="150"/>
  <c r="K11" i="150"/>
  <c r="L10" i="150"/>
  <c r="K10" i="150"/>
  <c r="L9" i="150"/>
  <c r="K9" i="150"/>
  <c r="L8" i="150"/>
  <c r="K8" i="150"/>
  <c r="L7" i="150"/>
  <c r="K7" i="150"/>
  <c r="L6" i="150"/>
  <c r="K6" i="150"/>
  <c r="L5" i="150"/>
  <c r="K5" i="150"/>
  <c r="M2" i="150"/>
  <c r="D40" i="79"/>
  <c r="L35" i="79"/>
  <c r="K35" i="79"/>
  <c r="L34" i="79"/>
  <c r="K34" i="79"/>
  <c r="L33" i="79"/>
  <c r="K33" i="79"/>
  <c r="L32" i="79"/>
  <c r="K32" i="79"/>
  <c r="L31" i="79"/>
  <c r="K31" i="79"/>
  <c r="L30" i="79"/>
  <c r="K30" i="79"/>
  <c r="L29" i="79"/>
  <c r="K29" i="79"/>
  <c r="L28" i="79"/>
  <c r="K28" i="79"/>
  <c r="L27" i="79"/>
  <c r="K27" i="79"/>
  <c r="L26" i="79"/>
  <c r="K26" i="79"/>
  <c r="L25" i="79"/>
  <c r="K25" i="79"/>
  <c r="L24" i="79"/>
  <c r="K24" i="79"/>
  <c r="L23" i="79"/>
  <c r="K23" i="79"/>
  <c r="L22" i="79"/>
  <c r="K22" i="79"/>
  <c r="L21" i="79"/>
  <c r="K21" i="79"/>
  <c r="L20" i="79"/>
  <c r="K20" i="79"/>
  <c r="L19" i="79"/>
  <c r="K19" i="79"/>
  <c r="L18" i="79"/>
  <c r="K18" i="79"/>
  <c r="L17" i="79"/>
  <c r="K17" i="79"/>
  <c r="L16" i="79"/>
  <c r="K16" i="79"/>
  <c r="L15" i="79"/>
  <c r="K15" i="79"/>
  <c r="L14" i="79"/>
  <c r="K14" i="79"/>
  <c r="L13" i="79"/>
  <c r="K13" i="79"/>
  <c r="L12" i="79"/>
  <c r="K12" i="79"/>
  <c r="L11" i="79"/>
  <c r="K11" i="79"/>
  <c r="L10" i="79"/>
  <c r="K10" i="79"/>
  <c r="L9" i="79"/>
  <c r="K9" i="79"/>
  <c r="L8" i="79"/>
  <c r="K8" i="79"/>
  <c r="L7" i="79"/>
  <c r="K7" i="79"/>
  <c r="L6" i="79"/>
  <c r="K6" i="79"/>
  <c r="L5" i="79"/>
  <c r="K5" i="79"/>
  <c r="M2" i="79"/>
  <c r="D40" i="78"/>
  <c r="L35" i="78"/>
  <c r="K35" i="78"/>
  <c r="M34" i="78"/>
  <c r="M33" i="78"/>
  <c r="M32" i="78"/>
  <c r="M31" i="78"/>
  <c r="M30" i="78"/>
  <c r="M29" i="78"/>
  <c r="M27" i="78"/>
  <c r="M25" i="78"/>
  <c r="M24" i="78"/>
  <c r="M22" i="78"/>
  <c r="M20" i="78"/>
  <c r="M19" i="78"/>
  <c r="M18" i="78"/>
  <c r="M17" i="78"/>
  <c r="M15" i="78"/>
  <c r="M14" i="78"/>
  <c r="M11" i="78"/>
  <c r="K8" i="78"/>
  <c r="M8" i="78" s="1"/>
  <c r="K7" i="78"/>
  <c r="M7" i="78" s="1"/>
  <c r="L6" i="78"/>
  <c r="K6" i="78"/>
  <c r="L5" i="78"/>
  <c r="K5" i="78"/>
  <c r="M2" i="78"/>
  <c r="M40" i="78" s="1"/>
  <c r="D40" i="77"/>
  <c r="L35" i="77"/>
  <c r="K35" i="77"/>
  <c r="L34" i="77"/>
  <c r="K34" i="77"/>
  <c r="L33" i="77"/>
  <c r="K33" i="77"/>
  <c r="L32" i="77"/>
  <c r="K32" i="77"/>
  <c r="K31" i="77"/>
  <c r="K30" i="77"/>
  <c r="K29" i="77"/>
  <c r="K28" i="77"/>
  <c r="M28" i="77" s="1"/>
  <c r="K27" i="77"/>
  <c r="M27" i="77" s="1"/>
  <c r="K26" i="77"/>
  <c r="M26" i="77" s="1"/>
  <c r="L25" i="77"/>
  <c r="K25" i="77"/>
  <c r="L24" i="77"/>
  <c r="K24" i="77"/>
  <c r="L23" i="77"/>
  <c r="K23" i="77"/>
  <c r="L22" i="77"/>
  <c r="K22" i="77"/>
  <c r="L21" i="77"/>
  <c r="K21" i="77"/>
  <c r="L20" i="77"/>
  <c r="K20" i="77"/>
  <c r="L19" i="77"/>
  <c r="K19" i="77"/>
  <c r="L18" i="77"/>
  <c r="K18" i="77"/>
  <c r="L17" i="77"/>
  <c r="K17" i="77"/>
  <c r="L16" i="77"/>
  <c r="K16" i="77"/>
  <c r="L15" i="77"/>
  <c r="K15" i="77"/>
  <c r="L14" i="77"/>
  <c r="K14" i="77"/>
  <c r="L13" i="77"/>
  <c r="K13" i="77"/>
  <c r="L12" i="77"/>
  <c r="K12" i="77"/>
  <c r="L11" i="77"/>
  <c r="K11" i="77"/>
  <c r="L10" i="77"/>
  <c r="K10" i="77"/>
  <c r="L9" i="77"/>
  <c r="K9" i="77"/>
  <c r="L8" i="77"/>
  <c r="K8" i="77"/>
  <c r="L7" i="77"/>
  <c r="K7" i="77"/>
  <c r="L6" i="77"/>
  <c r="K6" i="77"/>
  <c r="L5" i="77"/>
  <c r="K5" i="77"/>
  <c r="M2" i="77"/>
  <c r="D40" i="76"/>
  <c r="L35" i="76"/>
  <c r="K35" i="76"/>
  <c r="L34" i="76"/>
  <c r="K34" i="76"/>
  <c r="L33" i="76"/>
  <c r="K33" i="76"/>
  <c r="L32" i="76"/>
  <c r="K32" i="76"/>
  <c r="L31" i="76"/>
  <c r="K31" i="76"/>
  <c r="L30" i="76"/>
  <c r="K30" i="76"/>
  <c r="L29" i="76"/>
  <c r="K29" i="76"/>
  <c r="L28" i="76"/>
  <c r="K28" i="76"/>
  <c r="L27" i="76"/>
  <c r="K27" i="76"/>
  <c r="L26" i="76"/>
  <c r="K26" i="76"/>
  <c r="L25" i="76"/>
  <c r="K25" i="76"/>
  <c r="L24" i="76"/>
  <c r="K24" i="76"/>
  <c r="L23" i="76"/>
  <c r="K23" i="76"/>
  <c r="L22" i="76"/>
  <c r="K22" i="76"/>
  <c r="L21" i="76"/>
  <c r="K21" i="76"/>
  <c r="L20" i="76"/>
  <c r="K20" i="76"/>
  <c r="L19" i="76"/>
  <c r="K19" i="76"/>
  <c r="L18" i="76"/>
  <c r="K18" i="76"/>
  <c r="L17" i="76"/>
  <c r="K17" i="76"/>
  <c r="L16" i="76"/>
  <c r="K16" i="76"/>
  <c r="L15" i="76"/>
  <c r="K15" i="76"/>
  <c r="L14" i="76"/>
  <c r="K14" i="76"/>
  <c r="L13" i="76"/>
  <c r="K13" i="76"/>
  <c r="L12" i="76"/>
  <c r="K12" i="76"/>
  <c r="L11" i="76"/>
  <c r="K11" i="76"/>
  <c r="L10" i="76"/>
  <c r="K10" i="76"/>
  <c r="L9" i="76"/>
  <c r="K9" i="76"/>
  <c r="L8" i="76"/>
  <c r="K8" i="76"/>
  <c r="L7" i="76"/>
  <c r="K7" i="76"/>
  <c r="L6" i="76"/>
  <c r="K6" i="76"/>
  <c r="L5" i="76"/>
  <c r="K5" i="76"/>
  <c r="M2" i="76"/>
  <c r="D40" i="75"/>
  <c r="L35" i="75"/>
  <c r="K35" i="75"/>
  <c r="L34" i="75"/>
  <c r="K34" i="75"/>
  <c r="L33" i="75"/>
  <c r="K33" i="75"/>
  <c r="L32" i="75"/>
  <c r="K32" i="75"/>
  <c r="K31" i="75"/>
  <c r="M31" i="75" s="1"/>
  <c r="K30" i="75"/>
  <c r="M30" i="75" s="1"/>
  <c r="K29" i="75"/>
  <c r="M29" i="75" s="1"/>
  <c r="K28" i="75"/>
  <c r="M28" i="75" s="1"/>
  <c r="K27" i="75"/>
  <c r="M27" i="75" s="1"/>
  <c r="K26" i="75"/>
  <c r="M26" i="75" s="1"/>
  <c r="K25" i="75"/>
  <c r="M25" i="75" s="1"/>
  <c r="K24" i="75"/>
  <c r="M24" i="75" s="1"/>
  <c r="K23" i="75"/>
  <c r="M23" i="75" s="1"/>
  <c r="K22" i="75"/>
  <c r="M22" i="75" s="1"/>
  <c r="K21" i="75"/>
  <c r="M21" i="75" s="1"/>
  <c r="K20" i="75"/>
  <c r="M20" i="75" s="1"/>
  <c r="K19" i="75"/>
  <c r="M19" i="75" s="1"/>
  <c r="K18" i="75"/>
  <c r="M18" i="75" s="1"/>
  <c r="K17" i="75"/>
  <c r="M17" i="75" s="1"/>
  <c r="K16" i="75"/>
  <c r="M16" i="75" s="1"/>
  <c r="K15" i="75"/>
  <c r="M15" i="75" s="1"/>
  <c r="K14" i="75"/>
  <c r="M14" i="75" s="1"/>
  <c r="K13" i="75"/>
  <c r="M13" i="75" s="1"/>
  <c r="L12" i="75"/>
  <c r="K12" i="75"/>
  <c r="L11" i="75"/>
  <c r="K11" i="75"/>
  <c r="L10" i="75"/>
  <c r="K10" i="75"/>
  <c r="L9" i="75"/>
  <c r="K9" i="75"/>
  <c r="L8" i="75"/>
  <c r="K8" i="75"/>
  <c r="L7" i="75"/>
  <c r="K7" i="75"/>
  <c r="L6" i="75"/>
  <c r="K6" i="75"/>
  <c r="L5" i="75"/>
  <c r="K5" i="75"/>
  <c r="M2" i="75"/>
  <c r="D40" i="74"/>
  <c r="L35" i="74"/>
  <c r="K35" i="74"/>
  <c r="L34" i="74"/>
  <c r="K34" i="74"/>
  <c r="K33" i="74"/>
  <c r="M33" i="74" s="1"/>
  <c r="K32" i="74"/>
  <c r="M32" i="74" s="1"/>
  <c r="K31" i="74"/>
  <c r="M31" i="74" s="1"/>
  <c r="K30" i="74"/>
  <c r="M30" i="74" s="1"/>
  <c r="K29" i="74"/>
  <c r="M29" i="74" s="1"/>
  <c r="K28" i="74"/>
  <c r="M28" i="74" s="1"/>
  <c r="K27" i="74"/>
  <c r="M27" i="74" s="1"/>
  <c r="K26" i="74"/>
  <c r="M26" i="74" s="1"/>
  <c r="K25" i="74"/>
  <c r="M25" i="74" s="1"/>
  <c r="K24" i="74"/>
  <c r="M24" i="74" s="1"/>
  <c r="K23" i="74"/>
  <c r="M23" i="74" s="1"/>
  <c r="K22" i="74"/>
  <c r="M22" i="74" s="1"/>
  <c r="K21" i="74"/>
  <c r="M21" i="74" s="1"/>
  <c r="K20" i="74"/>
  <c r="M20" i="74" s="1"/>
  <c r="K19" i="74"/>
  <c r="M19" i="74" s="1"/>
  <c r="K18" i="74"/>
  <c r="M18" i="74" s="1"/>
  <c r="K17" i="74"/>
  <c r="M17" i="74" s="1"/>
  <c r="K16" i="74"/>
  <c r="M16" i="74" s="1"/>
  <c r="K15" i="74"/>
  <c r="M15" i="74" s="1"/>
  <c r="K14" i="74"/>
  <c r="M14" i="74" s="1"/>
  <c r="K13" i="74"/>
  <c r="M13" i="74" s="1"/>
  <c r="L12" i="74"/>
  <c r="K12" i="74"/>
  <c r="L11" i="74"/>
  <c r="K11" i="74"/>
  <c r="L10" i="74"/>
  <c r="K10" i="74"/>
  <c r="L9" i="74"/>
  <c r="K9" i="74"/>
  <c r="L8" i="74"/>
  <c r="K8" i="74"/>
  <c r="L7" i="74"/>
  <c r="K7" i="74"/>
  <c r="L6" i="74"/>
  <c r="K6" i="74"/>
  <c r="L5" i="74"/>
  <c r="K5" i="74"/>
  <c r="M2" i="74"/>
  <c r="D40" i="73"/>
  <c r="L35" i="73"/>
  <c r="K35" i="73"/>
  <c r="L34" i="73"/>
  <c r="K34" i="73"/>
  <c r="L33" i="73"/>
  <c r="K33" i="73"/>
  <c r="L32" i="73"/>
  <c r="K32" i="73"/>
  <c r="L31" i="73"/>
  <c r="K31" i="73"/>
  <c r="L30" i="73"/>
  <c r="K30" i="73"/>
  <c r="L29" i="73"/>
  <c r="K29" i="73"/>
  <c r="L28" i="73"/>
  <c r="K28" i="73"/>
  <c r="L27" i="73"/>
  <c r="K27" i="73"/>
  <c r="L26" i="73"/>
  <c r="K26" i="73"/>
  <c r="L25" i="73"/>
  <c r="K25" i="73"/>
  <c r="L24" i="73"/>
  <c r="K24" i="73"/>
  <c r="L23" i="73"/>
  <c r="K23" i="73"/>
  <c r="L22" i="73"/>
  <c r="K22" i="73"/>
  <c r="L21" i="73"/>
  <c r="K21" i="73"/>
  <c r="L20" i="73"/>
  <c r="K20" i="73"/>
  <c r="L19" i="73"/>
  <c r="K19" i="73"/>
  <c r="L18" i="73"/>
  <c r="K18" i="73"/>
  <c r="L17" i="73"/>
  <c r="K17" i="73"/>
  <c r="L16" i="73"/>
  <c r="K16" i="73"/>
  <c r="L15" i="73"/>
  <c r="K15" i="73"/>
  <c r="L14" i="73"/>
  <c r="K14" i="73"/>
  <c r="L13" i="73"/>
  <c r="K13" i="73"/>
  <c r="L12" i="73"/>
  <c r="K12" i="73"/>
  <c r="L11" i="73"/>
  <c r="K11" i="73"/>
  <c r="L10" i="73"/>
  <c r="K10" i="73"/>
  <c r="L9" i="73"/>
  <c r="K9" i="73"/>
  <c r="L8" i="73"/>
  <c r="K8" i="73"/>
  <c r="L7" i="73"/>
  <c r="K7" i="73"/>
  <c r="L6" i="73"/>
  <c r="K6" i="73"/>
  <c r="L5" i="73"/>
  <c r="K5" i="73"/>
  <c r="M2" i="73"/>
  <c r="D40" i="72"/>
  <c r="L35" i="72"/>
  <c r="K35" i="72"/>
  <c r="L34" i="72"/>
  <c r="K34" i="72"/>
  <c r="L33" i="72"/>
  <c r="K33" i="72"/>
  <c r="L32" i="72"/>
  <c r="K32" i="72"/>
  <c r="L31" i="72"/>
  <c r="K31" i="72"/>
  <c r="L30" i="72"/>
  <c r="K30" i="72"/>
  <c r="L29" i="72"/>
  <c r="K29" i="72"/>
  <c r="L28" i="72"/>
  <c r="K28" i="72"/>
  <c r="L27" i="72"/>
  <c r="K27" i="72"/>
  <c r="L26" i="72"/>
  <c r="K26" i="72"/>
  <c r="L25" i="72"/>
  <c r="K25" i="72"/>
  <c r="L24" i="72"/>
  <c r="K24" i="72"/>
  <c r="L23" i="72"/>
  <c r="K23" i="72"/>
  <c r="L22" i="72"/>
  <c r="K22" i="72"/>
  <c r="L21" i="72"/>
  <c r="K21" i="72"/>
  <c r="L20" i="72"/>
  <c r="K20" i="72"/>
  <c r="L19" i="72"/>
  <c r="K19" i="72"/>
  <c r="L18" i="72"/>
  <c r="K18" i="72"/>
  <c r="L17" i="72"/>
  <c r="K17" i="72"/>
  <c r="L16" i="72"/>
  <c r="K16" i="72"/>
  <c r="L15" i="72"/>
  <c r="K15" i="72"/>
  <c r="L14" i="72"/>
  <c r="K14" i="72"/>
  <c r="L13" i="72"/>
  <c r="K13" i="72"/>
  <c r="L12" i="72"/>
  <c r="K12" i="72"/>
  <c r="L11" i="72"/>
  <c r="K11" i="72"/>
  <c r="L10" i="72"/>
  <c r="K10" i="72"/>
  <c r="L9" i="72"/>
  <c r="K9" i="72"/>
  <c r="L8" i="72"/>
  <c r="K8" i="72"/>
  <c r="L7" i="72"/>
  <c r="K7" i="72"/>
  <c r="L6" i="72"/>
  <c r="K6" i="72"/>
  <c r="L5" i="72"/>
  <c r="K5" i="72"/>
  <c r="M2" i="72"/>
  <c r="D40" i="71"/>
  <c r="L35" i="71"/>
  <c r="K35" i="71"/>
  <c r="L34" i="71"/>
  <c r="K34" i="71"/>
  <c r="L33" i="71"/>
  <c r="K33" i="71"/>
  <c r="L32" i="71"/>
  <c r="K32" i="71"/>
  <c r="L31" i="71"/>
  <c r="K31" i="71"/>
  <c r="L30" i="71"/>
  <c r="K30" i="71"/>
  <c r="L29" i="71"/>
  <c r="K29" i="71"/>
  <c r="L28" i="71"/>
  <c r="K28" i="71"/>
  <c r="L27" i="71"/>
  <c r="K27" i="71"/>
  <c r="L26" i="71"/>
  <c r="K26" i="71"/>
  <c r="L25" i="71"/>
  <c r="K25" i="71"/>
  <c r="L24" i="71"/>
  <c r="K24" i="71"/>
  <c r="L23" i="71"/>
  <c r="K23" i="71"/>
  <c r="L22" i="71"/>
  <c r="K22" i="71"/>
  <c r="L21" i="71"/>
  <c r="K21" i="71"/>
  <c r="L20" i="71"/>
  <c r="K20" i="71"/>
  <c r="L19" i="71"/>
  <c r="K19" i="71"/>
  <c r="L18" i="71"/>
  <c r="K18" i="71"/>
  <c r="L17" i="71"/>
  <c r="K17" i="71"/>
  <c r="L16" i="71"/>
  <c r="K16" i="71"/>
  <c r="L15" i="71"/>
  <c r="K15" i="71"/>
  <c r="L14" i="71"/>
  <c r="K14" i="71"/>
  <c r="L13" i="71"/>
  <c r="K13" i="71"/>
  <c r="L12" i="71"/>
  <c r="K12" i="71"/>
  <c r="L11" i="71"/>
  <c r="K11" i="71"/>
  <c r="L10" i="71"/>
  <c r="K10" i="71"/>
  <c r="L9" i="71"/>
  <c r="K9" i="71"/>
  <c r="L8" i="71"/>
  <c r="K8" i="71"/>
  <c r="L7" i="71"/>
  <c r="K7" i="71"/>
  <c r="L6" i="71"/>
  <c r="K6" i="71"/>
  <c r="L5" i="71"/>
  <c r="K5" i="71"/>
  <c r="M2" i="71"/>
  <c r="D40" i="70"/>
  <c r="L35" i="70"/>
  <c r="K35" i="70"/>
  <c r="L34" i="70"/>
  <c r="K34" i="70"/>
  <c r="L33" i="70"/>
  <c r="K33" i="70"/>
  <c r="L32" i="70"/>
  <c r="K32" i="70"/>
  <c r="L31" i="70"/>
  <c r="K31" i="70"/>
  <c r="L30" i="70"/>
  <c r="K30" i="70"/>
  <c r="L29" i="70"/>
  <c r="K29" i="70"/>
  <c r="L28" i="70"/>
  <c r="K28" i="70"/>
  <c r="L27" i="70"/>
  <c r="K27" i="70"/>
  <c r="L26" i="70"/>
  <c r="K26" i="70"/>
  <c r="L25" i="70"/>
  <c r="K25" i="70"/>
  <c r="L24" i="70"/>
  <c r="K24" i="70"/>
  <c r="L23" i="70"/>
  <c r="K23" i="70"/>
  <c r="L22" i="70"/>
  <c r="K22" i="70"/>
  <c r="L21" i="70"/>
  <c r="K21" i="70"/>
  <c r="L20" i="70"/>
  <c r="K20" i="70"/>
  <c r="L19" i="70"/>
  <c r="K19" i="70"/>
  <c r="L18" i="70"/>
  <c r="K18" i="70"/>
  <c r="L17" i="70"/>
  <c r="K17" i="70"/>
  <c r="L16" i="70"/>
  <c r="K16" i="70"/>
  <c r="L15" i="70"/>
  <c r="K15" i="70"/>
  <c r="L14" i="70"/>
  <c r="K14" i="70"/>
  <c r="L13" i="70"/>
  <c r="K13" i="70"/>
  <c r="L12" i="70"/>
  <c r="K12" i="70"/>
  <c r="L11" i="70"/>
  <c r="K11" i="70"/>
  <c r="L10" i="70"/>
  <c r="K10" i="70"/>
  <c r="L9" i="70"/>
  <c r="K9" i="70"/>
  <c r="L8" i="70"/>
  <c r="K8" i="70"/>
  <c r="L7" i="70"/>
  <c r="K7" i="70"/>
  <c r="L6" i="70"/>
  <c r="K6" i="70"/>
  <c r="L5" i="70"/>
  <c r="K5" i="70"/>
  <c r="M2" i="70"/>
  <c r="D40" i="69"/>
  <c r="L35" i="69"/>
  <c r="K35" i="69"/>
  <c r="L34" i="69"/>
  <c r="K34" i="69"/>
  <c r="L33" i="69"/>
  <c r="K33" i="69"/>
  <c r="L32" i="69"/>
  <c r="K32" i="69"/>
  <c r="L31" i="69"/>
  <c r="K31" i="69"/>
  <c r="L30" i="69"/>
  <c r="K30" i="69"/>
  <c r="L29" i="69"/>
  <c r="K29" i="69"/>
  <c r="L28" i="69"/>
  <c r="K28" i="69"/>
  <c r="L27" i="69"/>
  <c r="K27" i="69"/>
  <c r="L26" i="69"/>
  <c r="K26" i="69"/>
  <c r="L25" i="69"/>
  <c r="K25" i="69"/>
  <c r="L24" i="69"/>
  <c r="K24" i="69"/>
  <c r="L23" i="69"/>
  <c r="K23" i="69"/>
  <c r="L22" i="69"/>
  <c r="K22" i="69"/>
  <c r="L21" i="69"/>
  <c r="K21" i="69"/>
  <c r="L20" i="69"/>
  <c r="K20" i="69"/>
  <c r="L19" i="69"/>
  <c r="K19" i="69"/>
  <c r="L18" i="69"/>
  <c r="K18" i="69"/>
  <c r="L17" i="69"/>
  <c r="K17" i="69"/>
  <c r="L16" i="69"/>
  <c r="K16" i="69"/>
  <c r="L15" i="69"/>
  <c r="K15" i="69"/>
  <c r="L14" i="69"/>
  <c r="K14" i="69"/>
  <c r="L13" i="69"/>
  <c r="K13" i="69"/>
  <c r="L12" i="69"/>
  <c r="K12" i="69"/>
  <c r="L11" i="69"/>
  <c r="K11" i="69"/>
  <c r="L10" i="69"/>
  <c r="K10" i="69"/>
  <c r="L9" i="69"/>
  <c r="K9" i="69"/>
  <c r="L8" i="69"/>
  <c r="K8" i="69"/>
  <c r="L7" i="69"/>
  <c r="K7" i="69"/>
  <c r="L6" i="69"/>
  <c r="K6" i="69"/>
  <c r="L5" i="69"/>
  <c r="K5" i="69"/>
  <c r="M2" i="69"/>
  <c r="D40" i="156"/>
  <c r="L35" i="156"/>
  <c r="K35" i="156"/>
  <c r="L34" i="156"/>
  <c r="K34" i="156"/>
  <c r="L33" i="156"/>
  <c r="K33" i="156"/>
  <c r="L32" i="156"/>
  <c r="K32" i="156"/>
  <c r="L31" i="156"/>
  <c r="K31" i="156"/>
  <c r="L30" i="156"/>
  <c r="K30" i="156"/>
  <c r="L29" i="156"/>
  <c r="K29" i="156"/>
  <c r="L28" i="156"/>
  <c r="K28" i="156"/>
  <c r="L27" i="156"/>
  <c r="K27" i="156"/>
  <c r="L26" i="156"/>
  <c r="K26" i="156"/>
  <c r="L25" i="156"/>
  <c r="K25" i="156"/>
  <c r="L24" i="156"/>
  <c r="K24" i="156"/>
  <c r="L23" i="156"/>
  <c r="K23" i="156"/>
  <c r="L22" i="156"/>
  <c r="K22" i="156"/>
  <c r="L21" i="156"/>
  <c r="K21" i="156"/>
  <c r="L20" i="156"/>
  <c r="K20" i="156"/>
  <c r="L19" i="156"/>
  <c r="K19" i="156"/>
  <c r="L18" i="156"/>
  <c r="K18" i="156"/>
  <c r="L17" i="156"/>
  <c r="K17" i="156"/>
  <c r="L16" i="156"/>
  <c r="K16" i="156"/>
  <c r="L15" i="156"/>
  <c r="K15" i="156"/>
  <c r="L14" i="156"/>
  <c r="K14" i="156"/>
  <c r="L13" i="156"/>
  <c r="K13" i="156"/>
  <c r="L12" i="156"/>
  <c r="K12" i="156"/>
  <c r="L11" i="156"/>
  <c r="K11" i="156"/>
  <c r="L10" i="156"/>
  <c r="K10" i="156"/>
  <c r="L9" i="156"/>
  <c r="K9" i="156"/>
  <c r="L8" i="156"/>
  <c r="K8" i="156"/>
  <c r="L7" i="156"/>
  <c r="K7" i="156"/>
  <c r="L6" i="156"/>
  <c r="K6" i="156"/>
  <c r="L5" i="156"/>
  <c r="K5" i="156"/>
  <c r="M2" i="156"/>
  <c r="D40" i="159"/>
  <c r="L35" i="159"/>
  <c r="K35" i="159"/>
  <c r="L34" i="159"/>
  <c r="K34" i="159"/>
  <c r="L33" i="159"/>
  <c r="K33" i="159"/>
  <c r="L32" i="159"/>
  <c r="K32" i="159"/>
  <c r="L31" i="159"/>
  <c r="K31" i="159"/>
  <c r="L30" i="159"/>
  <c r="K30" i="159"/>
  <c r="L29" i="159"/>
  <c r="K29" i="159"/>
  <c r="L28" i="159"/>
  <c r="K28" i="159"/>
  <c r="L27" i="159"/>
  <c r="K27" i="159"/>
  <c r="L26" i="159"/>
  <c r="K26" i="159"/>
  <c r="L25" i="159"/>
  <c r="K25" i="159"/>
  <c r="L24" i="159"/>
  <c r="K24" i="159"/>
  <c r="L23" i="159"/>
  <c r="K23" i="159"/>
  <c r="L22" i="159"/>
  <c r="K22" i="159"/>
  <c r="L21" i="159"/>
  <c r="K21" i="159"/>
  <c r="L20" i="159"/>
  <c r="K20" i="159"/>
  <c r="L19" i="159"/>
  <c r="K19" i="159"/>
  <c r="L18" i="159"/>
  <c r="K18" i="159"/>
  <c r="L17" i="159"/>
  <c r="K17" i="159"/>
  <c r="L16" i="159"/>
  <c r="K16" i="159"/>
  <c r="L15" i="159"/>
  <c r="K15" i="159"/>
  <c r="L14" i="159"/>
  <c r="K14" i="159"/>
  <c r="L13" i="159"/>
  <c r="K13" i="159"/>
  <c r="L12" i="159"/>
  <c r="K12" i="159"/>
  <c r="L11" i="159"/>
  <c r="K11" i="159"/>
  <c r="L10" i="159"/>
  <c r="K10" i="159"/>
  <c r="L9" i="159"/>
  <c r="K9" i="159"/>
  <c r="L8" i="159"/>
  <c r="K8" i="159"/>
  <c r="L7" i="159"/>
  <c r="K7" i="159"/>
  <c r="L6" i="159"/>
  <c r="K6" i="159"/>
  <c r="L5" i="159"/>
  <c r="K5" i="159"/>
  <c r="M2" i="159"/>
  <c r="D40" i="59"/>
  <c r="L35" i="59"/>
  <c r="K35" i="59"/>
  <c r="L34" i="59"/>
  <c r="K34" i="59"/>
  <c r="L33" i="59"/>
  <c r="K33" i="59"/>
  <c r="L32" i="59"/>
  <c r="K32" i="59"/>
  <c r="L31" i="59"/>
  <c r="K31" i="59"/>
  <c r="L30" i="59"/>
  <c r="K30" i="59"/>
  <c r="L29" i="59"/>
  <c r="K29" i="59"/>
  <c r="L28" i="59"/>
  <c r="K28" i="59"/>
  <c r="L27" i="59"/>
  <c r="K27" i="59"/>
  <c r="L26" i="59"/>
  <c r="K26" i="59"/>
  <c r="L25" i="59"/>
  <c r="K25" i="59"/>
  <c r="L24" i="59"/>
  <c r="K24" i="59"/>
  <c r="L23" i="59"/>
  <c r="K23" i="59"/>
  <c r="L22" i="59"/>
  <c r="K22" i="59"/>
  <c r="L21" i="59"/>
  <c r="K21" i="59"/>
  <c r="L20" i="59"/>
  <c r="K20" i="59"/>
  <c r="L19" i="59"/>
  <c r="K19" i="59"/>
  <c r="L18" i="59"/>
  <c r="K18" i="59"/>
  <c r="L17" i="59"/>
  <c r="K17" i="59"/>
  <c r="L16" i="59"/>
  <c r="K16" i="59"/>
  <c r="L15" i="59"/>
  <c r="K15" i="59"/>
  <c r="L14" i="59"/>
  <c r="K14" i="59"/>
  <c r="L13" i="59"/>
  <c r="K13" i="59"/>
  <c r="L12" i="59"/>
  <c r="K12" i="59"/>
  <c r="L11" i="59"/>
  <c r="K11" i="59"/>
  <c r="L10" i="59"/>
  <c r="K10" i="59"/>
  <c r="L9" i="59"/>
  <c r="K9" i="59"/>
  <c r="L8" i="59"/>
  <c r="K8" i="59"/>
  <c r="L7" i="59"/>
  <c r="K7" i="59"/>
  <c r="L6" i="59"/>
  <c r="K6" i="59"/>
  <c r="L5" i="59"/>
  <c r="K5" i="59"/>
  <c r="M2" i="59"/>
  <c r="D40" i="68"/>
  <c r="L35" i="68"/>
  <c r="K35" i="68"/>
  <c r="L34" i="68"/>
  <c r="K34" i="68"/>
  <c r="L33" i="68"/>
  <c r="K33" i="68"/>
  <c r="L32" i="68"/>
  <c r="K32" i="68"/>
  <c r="L31" i="68"/>
  <c r="K31" i="68"/>
  <c r="L30" i="68"/>
  <c r="K30" i="68"/>
  <c r="L29" i="68"/>
  <c r="K29" i="68"/>
  <c r="L28" i="68"/>
  <c r="K28" i="68"/>
  <c r="L27" i="68"/>
  <c r="K27" i="68"/>
  <c r="L26" i="68"/>
  <c r="K26" i="68"/>
  <c r="L25" i="68"/>
  <c r="K25" i="68"/>
  <c r="L24" i="68"/>
  <c r="K24" i="68"/>
  <c r="L23" i="68"/>
  <c r="K23" i="68"/>
  <c r="L22" i="68"/>
  <c r="K22" i="68"/>
  <c r="L21" i="68"/>
  <c r="K21" i="68"/>
  <c r="L20" i="68"/>
  <c r="K20" i="68"/>
  <c r="L19" i="68"/>
  <c r="K19" i="68"/>
  <c r="L18" i="68"/>
  <c r="K18" i="68"/>
  <c r="L17" i="68"/>
  <c r="K17" i="68"/>
  <c r="L16" i="68"/>
  <c r="K16" i="68"/>
  <c r="L15" i="68"/>
  <c r="K15" i="68"/>
  <c r="L14" i="68"/>
  <c r="K14" i="68"/>
  <c r="L13" i="68"/>
  <c r="K13" i="68"/>
  <c r="L12" i="68"/>
  <c r="K12" i="68"/>
  <c r="L11" i="68"/>
  <c r="K11" i="68"/>
  <c r="L10" i="68"/>
  <c r="K10" i="68"/>
  <c r="L9" i="68"/>
  <c r="K9" i="68"/>
  <c r="L8" i="68"/>
  <c r="K8" i="68"/>
  <c r="L7" i="68"/>
  <c r="K7" i="68"/>
  <c r="L6" i="68"/>
  <c r="K6" i="68"/>
  <c r="L5" i="68"/>
  <c r="K5" i="68"/>
  <c r="M2" i="68"/>
  <c r="D40" i="67"/>
  <c r="L35" i="67"/>
  <c r="K35" i="67"/>
  <c r="L34" i="67"/>
  <c r="K34" i="67"/>
  <c r="L33" i="67"/>
  <c r="K33" i="67"/>
  <c r="L32" i="67"/>
  <c r="K32" i="67"/>
  <c r="L31" i="67"/>
  <c r="K31" i="67"/>
  <c r="L30" i="67"/>
  <c r="K30" i="67"/>
  <c r="L29" i="67"/>
  <c r="K29" i="67"/>
  <c r="L28" i="67"/>
  <c r="K28" i="67"/>
  <c r="L27" i="67"/>
  <c r="K27" i="67"/>
  <c r="L26" i="67"/>
  <c r="K26" i="67"/>
  <c r="L25" i="67"/>
  <c r="K25" i="67"/>
  <c r="L24" i="67"/>
  <c r="K24" i="67"/>
  <c r="L23" i="67"/>
  <c r="K23" i="67"/>
  <c r="L22" i="67"/>
  <c r="K22" i="67"/>
  <c r="L21" i="67"/>
  <c r="K21" i="67"/>
  <c r="L20" i="67"/>
  <c r="K20" i="67"/>
  <c r="L19" i="67"/>
  <c r="K19" i="67"/>
  <c r="L18" i="67"/>
  <c r="K18" i="67"/>
  <c r="L17" i="67"/>
  <c r="K17" i="67"/>
  <c r="L16" i="67"/>
  <c r="K16" i="67"/>
  <c r="L15" i="67"/>
  <c r="K15" i="67"/>
  <c r="L14" i="67"/>
  <c r="K14" i="67"/>
  <c r="L13" i="67"/>
  <c r="K13" i="67"/>
  <c r="L12" i="67"/>
  <c r="K12" i="67"/>
  <c r="L11" i="67"/>
  <c r="K11" i="67"/>
  <c r="L10" i="67"/>
  <c r="K10" i="67"/>
  <c r="L9" i="67"/>
  <c r="K9" i="67"/>
  <c r="L8" i="67"/>
  <c r="K8" i="67"/>
  <c r="L7" i="67"/>
  <c r="K7" i="67"/>
  <c r="L6" i="67"/>
  <c r="K6" i="67"/>
  <c r="L5" i="67"/>
  <c r="K5" i="67"/>
  <c r="M2" i="67"/>
  <c r="D40" i="66"/>
  <c r="L35" i="66"/>
  <c r="K35" i="66"/>
  <c r="L34" i="66"/>
  <c r="K34" i="66"/>
  <c r="L33" i="66"/>
  <c r="K33" i="66"/>
  <c r="L32" i="66"/>
  <c r="K32" i="66"/>
  <c r="L31" i="66"/>
  <c r="K31" i="66"/>
  <c r="L30" i="66"/>
  <c r="K30" i="66"/>
  <c r="L29" i="66"/>
  <c r="K29" i="66"/>
  <c r="L28" i="66"/>
  <c r="K28" i="66"/>
  <c r="L27" i="66"/>
  <c r="K27" i="66"/>
  <c r="L26" i="66"/>
  <c r="K26" i="66"/>
  <c r="L25" i="66"/>
  <c r="K25" i="66"/>
  <c r="L24" i="66"/>
  <c r="K24" i="66"/>
  <c r="L23" i="66"/>
  <c r="K23" i="66"/>
  <c r="L22" i="66"/>
  <c r="K22" i="66"/>
  <c r="L21" i="66"/>
  <c r="K21" i="66"/>
  <c r="L20" i="66"/>
  <c r="K20" i="66"/>
  <c r="L19" i="66"/>
  <c r="K19" i="66"/>
  <c r="L18" i="66"/>
  <c r="K18" i="66"/>
  <c r="L17" i="66"/>
  <c r="K17" i="66"/>
  <c r="L16" i="66"/>
  <c r="K16" i="66"/>
  <c r="L15" i="66"/>
  <c r="K15" i="66"/>
  <c r="K14" i="66"/>
  <c r="M14" i="66" s="1"/>
  <c r="L13" i="66"/>
  <c r="K13" i="66"/>
  <c r="L12" i="66"/>
  <c r="K12" i="66"/>
  <c r="L11" i="66"/>
  <c r="K11" i="66"/>
  <c r="L10" i="66"/>
  <c r="K10" i="66"/>
  <c r="L9" i="66"/>
  <c r="K9" i="66"/>
  <c r="L8" i="66"/>
  <c r="K8" i="66"/>
  <c r="K7" i="66"/>
  <c r="M7" i="66" s="1"/>
  <c r="K6" i="66"/>
  <c r="M6" i="66" s="1"/>
  <c r="L5" i="66"/>
  <c r="K5" i="66"/>
  <c r="M2" i="66"/>
  <c r="D40" i="65"/>
  <c r="L35" i="65"/>
  <c r="K35" i="65"/>
  <c r="L34" i="65"/>
  <c r="K34" i="65"/>
  <c r="L33" i="65"/>
  <c r="K33" i="65"/>
  <c r="L32" i="65"/>
  <c r="K32" i="65"/>
  <c r="L31" i="65"/>
  <c r="K31" i="65"/>
  <c r="L30" i="65"/>
  <c r="K30" i="65"/>
  <c r="L29" i="65"/>
  <c r="K29" i="65"/>
  <c r="L28" i="65"/>
  <c r="K28" i="65"/>
  <c r="L27" i="65"/>
  <c r="K27" i="65"/>
  <c r="L26" i="65"/>
  <c r="K26" i="65"/>
  <c r="L25" i="65"/>
  <c r="K25" i="65"/>
  <c r="L24" i="65"/>
  <c r="K24" i="65"/>
  <c r="L23" i="65"/>
  <c r="K23" i="65"/>
  <c r="L22" i="65"/>
  <c r="K22" i="65"/>
  <c r="L21" i="65"/>
  <c r="K21" i="65"/>
  <c r="L20" i="65"/>
  <c r="K20" i="65"/>
  <c r="L19" i="65"/>
  <c r="K19" i="65"/>
  <c r="L18" i="65"/>
  <c r="K18" i="65"/>
  <c r="L17" i="65"/>
  <c r="K17" i="65"/>
  <c r="L16" i="65"/>
  <c r="K16" i="65"/>
  <c r="L15" i="65"/>
  <c r="K15" i="65"/>
  <c r="L14" i="65"/>
  <c r="K14" i="65"/>
  <c r="L13" i="65"/>
  <c r="K13" i="65"/>
  <c r="L12" i="65"/>
  <c r="K12" i="65"/>
  <c r="L11" i="65"/>
  <c r="K11" i="65"/>
  <c r="L10" i="65"/>
  <c r="K10" i="65"/>
  <c r="L9" i="65"/>
  <c r="K9" i="65"/>
  <c r="L8" i="65"/>
  <c r="K8" i="65"/>
  <c r="L7" i="65"/>
  <c r="K7" i="65"/>
  <c r="L6" i="65"/>
  <c r="K6" i="65"/>
  <c r="L5" i="65"/>
  <c r="K5" i="65"/>
  <c r="M2" i="65"/>
  <c r="D40" i="64"/>
  <c r="L35" i="64"/>
  <c r="K35" i="64"/>
  <c r="L34" i="64"/>
  <c r="K34" i="64"/>
  <c r="L33" i="64"/>
  <c r="K33" i="64"/>
  <c r="L32" i="64"/>
  <c r="K32" i="64"/>
  <c r="L31" i="64"/>
  <c r="K31" i="64"/>
  <c r="L30" i="64"/>
  <c r="K30" i="64"/>
  <c r="L29" i="64"/>
  <c r="K29" i="64"/>
  <c r="L28" i="64"/>
  <c r="K28" i="64"/>
  <c r="L27" i="64"/>
  <c r="K27" i="64"/>
  <c r="L26" i="64"/>
  <c r="K26" i="64"/>
  <c r="L25" i="64"/>
  <c r="K25" i="64"/>
  <c r="L24" i="64"/>
  <c r="K24" i="64"/>
  <c r="L23" i="64"/>
  <c r="K23" i="64"/>
  <c r="L22" i="64"/>
  <c r="K22" i="64"/>
  <c r="L21" i="64"/>
  <c r="K21" i="64"/>
  <c r="L20" i="64"/>
  <c r="K20" i="64"/>
  <c r="L19" i="64"/>
  <c r="K19" i="64"/>
  <c r="L18" i="64"/>
  <c r="K18" i="64"/>
  <c r="L17" i="64"/>
  <c r="K17" i="64"/>
  <c r="L16" i="64"/>
  <c r="K16" i="64"/>
  <c r="L15" i="64"/>
  <c r="K15" i="64"/>
  <c r="L14" i="64"/>
  <c r="K14" i="64"/>
  <c r="L13" i="64"/>
  <c r="K13" i="64"/>
  <c r="L12" i="64"/>
  <c r="K12" i="64"/>
  <c r="L11" i="64"/>
  <c r="K11" i="64"/>
  <c r="L10" i="64"/>
  <c r="K10" i="64"/>
  <c r="L9" i="64"/>
  <c r="K9" i="64"/>
  <c r="L8" i="64"/>
  <c r="K8" i="64"/>
  <c r="L7" i="64"/>
  <c r="K7" i="64"/>
  <c r="L6" i="64"/>
  <c r="K6" i="64"/>
  <c r="L5" i="64"/>
  <c r="K5" i="64"/>
  <c r="M2" i="64"/>
  <c r="D40" i="63"/>
  <c r="L35" i="63"/>
  <c r="K35" i="63"/>
  <c r="K34" i="63"/>
  <c r="K33" i="63"/>
  <c r="K32" i="63"/>
  <c r="M32" i="63" s="1"/>
  <c r="K31" i="63"/>
  <c r="M31" i="63" s="1"/>
  <c r="K30" i="63"/>
  <c r="M30" i="63" s="1"/>
  <c r="K29" i="63"/>
  <c r="M29" i="63" s="1"/>
  <c r="K28" i="63"/>
  <c r="M28" i="63" s="1"/>
  <c r="K27" i="63"/>
  <c r="M27" i="63" s="1"/>
  <c r="K26" i="63"/>
  <c r="M26" i="63" s="1"/>
  <c r="K25" i="63"/>
  <c r="M25" i="63" s="1"/>
  <c r="K24" i="63"/>
  <c r="M24" i="63" s="1"/>
  <c r="K23" i="63"/>
  <c r="M23" i="63" s="1"/>
  <c r="K22" i="63"/>
  <c r="M22" i="63" s="1"/>
  <c r="K21" i="63"/>
  <c r="M21" i="63" s="1"/>
  <c r="K20" i="63"/>
  <c r="M20" i="63" s="1"/>
  <c r="K19" i="63"/>
  <c r="M19" i="63" s="1"/>
  <c r="K18" i="63"/>
  <c r="M18" i="63" s="1"/>
  <c r="K17" i="63"/>
  <c r="M17" i="63" s="1"/>
  <c r="K16" i="63"/>
  <c r="M16" i="63" s="1"/>
  <c r="K15" i="63"/>
  <c r="M15" i="63" s="1"/>
  <c r="K14" i="63"/>
  <c r="M14" i="63" s="1"/>
  <c r="K13" i="63"/>
  <c r="M13" i="63" s="1"/>
  <c r="K12" i="63"/>
  <c r="M12" i="63" s="1"/>
  <c r="K11" i="63"/>
  <c r="L10" i="63"/>
  <c r="K10" i="63"/>
  <c r="L9" i="63"/>
  <c r="K9" i="63"/>
  <c r="L8" i="63"/>
  <c r="K8" i="63"/>
  <c r="L7" i="63"/>
  <c r="K7" i="63"/>
  <c r="L6" i="63"/>
  <c r="K6" i="63"/>
  <c r="L5" i="63"/>
  <c r="K5" i="63"/>
  <c r="M2" i="63"/>
  <c r="D40" i="62"/>
  <c r="L35" i="62"/>
  <c r="K35" i="62"/>
  <c r="L34" i="62"/>
  <c r="K34" i="62"/>
  <c r="K33" i="62"/>
  <c r="K32" i="62"/>
  <c r="K31" i="62"/>
  <c r="M31" i="62" s="1"/>
  <c r="K30" i="62"/>
  <c r="M30" i="62" s="1"/>
  <c r="K29" i="62"/>
  <c r="M29" i="62" s="1"/>
  <c r="K28" i="62"/>
  <c r="M28" i="62" s="1"/>
  <c r="K27" i="62"/>
  <c r="M27" i="62" s="1"/>
  <c r="K26" i="62"/>
  <c r="M26" i="62" s="1"/>
  <c r="K25" i="62"/>
  <c r="M25" i="62" s="1"/>
  <c r="K24" i="62"/>
  <c r="M24" i="62" s="1"/>
  <c r="K23" i="62"/>
  <c r="M23" i="62" s="1"/>
  <c r="K22" i="62"/>
  <c r="M22" i="62" s="1"/>
  <c r="K21" i="62"/>
  <c r="M21" i="62" s="1"/>
  <c r="K20" i="62"/>
  <c r="M20" i="62" s="1"/>
  <c r="K19" i="62"/>
  <c r="M19" i="62" s="1"/>
  <c r="K18" i="62"/>
  <c r="M18" i="62" s="1"/>
  <c r="K16" i="62"/>
  <c r="M16" i="62" s="1"/>
  <c r="K15" i="62"/>
  <c r="M15" i="62" s="1"/>
  <c r="K14" i="62"/>
  <c r="M14" i="62" s="1"/>
  <c r="K13" i="62"/>
  <c r="M13" i="62" s="1"/>
  <c r="K12" i="62"/>
  <c r="M12" i="62" s="1"/>
  <c r="L11" i="62"/>
  <c r="K11" i="62"/>
  <c r="L10" i="62"/>
  <c r="K10" i="62"/>
  <c r="L9" i="62"/>
  <c r="K9" i="62"/>
  <c r="L8" i="62"/>
  <c r="K8" i="62"/>
  <c r="L7" i="62"/>
  <c r="K7" i="62"/>
  <c r="L6" i="62"/>
  <c r="K6" i="62"/>
  <c r="L5" i="62"/>
  <c r="K5" i="62"/>
  <c r="M2" i="62"/>
  <c r="D40" i="61"/>
  <c r="L35" i="61"/>
  <c r="L34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L5" i="61"/>
  <c r="K5" i="61"/>
  <c r="M2" i="61"/>
  <c r="D40" i="60"/>
  <c r="L35" i="60"/>
  <c r="K35" i="60"/>
  <c r="L34" i="60"/>
  <c r="K34" i="60"/>
  <c r="L33" i="60"/>
  <c r="K33" i="60"/>
  <c r="L32" i="60"/>
  <c r="K32" i="60"/>
  <c r="L31" i="60"/>
  <c r="K31" i="60"/>
  <c r="L30" i="60"/>
  <c r="K30" i="60"/>
  <c r="L29" i="60"/>
  <c r="K29" i="60"/>
  <c r="L28" i="60"/>
  <c r="K28" i="60"/>
  <c r="L27" i="60"/>
  <c r="K27" i="60"/>
  <c r="L26" i="60"/>
  <c r="K26" i="60"/>
  <c r="L25" i="60"/>
  <c r="K25" i="60"/>
  <c r="L24" i="60"/>
  <c r="K24" i="60"/>
  <c r="L23" i="60"/>
  <c r="K23" i="60"/>
  <c r="L22" i="60"/>
  <c r="K22" i="60"/>
  <c r="L21" i="60"/>
  <c r="K21" i="60"/>
  <c r="L20" i="60"/>
  <c r="K20" i="60"/>
  <c r="L19" i="60"/>
  <c r="K19" i="60"/>
  <c r="L18" i="60"/>
  <c r="K18" i="60"/>
  <c r="L17" i="60"/>
  <c r="K17" i="60"/>
  <c r="L16" i="60"/>
  <c r="K16" i="60"/>
  <c r="L15" i="60"/>
  <c r="K15" i="60"/>
  <c r="L14" i="60"/>
  <c r="K14" i="60"/>
  <c r="L13" i="60"/>
  <c r="K13" i="60"/>
  <c r="L12" i="60"/>
  <c r="K12" i="60"/>
  <c r="L11" i="60"/>
  <c r="K11" i="60"/>
  <c r="L10" i="60"/>
  <c r="K10" i="60"/>
  <c r="L9" i="60"/>
  <c r="K9" i="60"/>
  <c r="L8" i="60"/>
  <c r="K8" i="60"/>
  <c r="L7" i="60"/>
  <c r="K7" i="60"/>
  <c r="L6" i="60"/>
  <c r="K6" i="60"/>
  <c r="L5" i="60"/>
  <c r="K5" i="60"/>
  <c r="M2" i="60"/>
  <c r="D40" i="58"/>
  <c r="L35" i="58"/>
  <c r="K35" i="58"/>
  <c r="L34" i="58"/>
  <c r="K34" i="58"/>
  <c r="L33" i="58"/>
  <c r="K33" i="58"/>
  <c r="L32" i="58"/>
  <c r="K32" i="58"/>
  <c r="L31" i="58"/>
  <c r="K31" i="58"/>
  <c r="L30" i="58"/>
  <c r="K30" i="58"/>
  <c r="L29" i="58"/>
  <c r="K29" i="58"/>
  <c r="L28" i="58"/>
  <c r="K28" i="58"/>
  <c r="L27" i="58"/>
  <c r="K27" i="58"/>
  <c r="L26" i="58"/>
  <c r="K26" i="58"/>
  <c r="L25" i="58"/>
  <c r="K25" i="58"/>
  <c r="L24" i="58"/>
  <c r="K24" i="58"/>
  <c r="L23" i="58"/>
  <c r="K23" i="58"/>
  <c r="L22" i="58"/>
  <c r="K22" i="58"/>
  <c r="L21" i="58"/>
  <c r="K21" i="58"/>
  <c r="L20" i="58"/>
  <c r="K20" i="58"/>
  <c r="L19" i="58"/>
  <c r="K19" i="58"/>
  <c r="L18" i="58"/>
  <c r="K18" i="58"/>
  <c r="L17" i="58"/>
  <c r="K17" i="58"/>
  <c r="L16" i="58"/>
  <c r="K16" i="58"/>
  <c r="L15" i="58"/>
  <c r="K15" i="58"/>
  <c r="L14" i="58"/>
  <c r="K14" i="58"/>
  <c r="L13" i="58"/>
  <c r="K13" i="58"/>
  <c r="L12" i="58"/>
  <c r="K12" i="58"/>
  <c r="L11" i="58"/>
  <c r="K11" i="58"/>
  <c r="L10" i="58"/>
  <c r="K10" i="58"/>
  <c r="L9" i="58"/>
  <c r="K9" i="58"/>
  <c r="L8" i="58"/>
  <c r="K8" i="58"/>
  <c r="L7" i="58"/>
  <c r="K7" i="58"/>
  <c r="L6" i="58"/>
  <c r="K6" i="58"/>
  <c r="L5" i="58"/>
  <c r="K5" i="58"/>
  <c r="M2" i="58"/>
  <c r="D40" i="57"/>
  <c r="L35" i="57"/>
  <c r="K35" i="57"/>
  <c r="L34" i="57"/>
  <c r="K34" i="57"/>
  <c r="L33" i="57"/>
  <c r="K33" i="57"/>
  <c r="L32" i="57"/>
  <c r="K32" i="57"/>
  <c r="L31" i="57"/>
  <c r="K31" i="57"/>
  <c r="L30" i="57"/>
  <c r="K30" i="57"/>
  <c r="L29" i="57"/>
  <c r="K29" i="57"/>
  <c r="L28" i="57"/>
  <c r="K28" i="57"/>
  <c r="L27" i="57"/>
  <c r="K27" i="57"/>
  <c r="L26" i="57"/>
  <c r="K26" i="57"/>
  <c r="L25" i="57"/>
  <c r="K25" i="57"/>
  <c r="L24" i="57"/>
  <c r="K24" i="57"/>
  <c r="L23" i="57"/>
  <c r="K23" i="57"/>
  <c r="L22" i="57"/>
  <c r="K22" i="57"/>
  <c r="L21" i="57"/>
  <c r="K21" i="57"/>
  <c r="L20" i="57"/>
  <c r="K20" i="57"/>
  <c r="L19" i="57"/>
  <c r="K19" i="57"/>
  <c r="L18" i="57"/>
  <c r="K18" i="57"/>
  <c r="L17" i="57"/>
  <c r="K17" i="57"/>
  <c r="L16" i="57"/>
  <c r="K16" i="57"/>
  <c r="L15" i="57"/>
  <c r="K15" i="57"/>
  <c r="L14" i="57"/>
  <c r="K14" i="57"/>
  <c r="L13" i="57"/>
  <c r="K13" i="57"/>
  <c r="L12" i="57"/>
  <c r="K12" i="57"/>
  <c r="L11" i="57"/>
  <c r="K11" i="57"/>
  <c r="L10" i="57"/>
  <c r="K10" i="57"/>
  <c r="L9" i="57"/>
  <c r="K9" i="57"/>
  <c r="L8" i="57"/>
  <c r="K8" i="57"/>
  <c r="L7" i="57"/>
  <c r="K7" i="57"/>
  <c r="L6" i="57"/>
  <c r="K6" i="57"/>
  <c r="L5" i="57"/>
  <c r="K5" i="57"/>
  <c r="M2" i="57"/>
  <c r="D40" i="56"/>
  <c r="L35" i="56"/>
  <c r="K35" i="56"/>
  <c r="L34" i="56"/>
  <c r="K34" i="56"/>
  <c r="L33" i="56"/>
  <c r="K33" i="56"/>
  <c r="L32" i="56"/>
  <c r="K32" i="56"/>
  <c r="L31" i="56"/>
  <c r="K31" i="56"/>
  <c r="L30" i="56"/>
  <c r="K30" i="56"/>
  <c r="L29" i="56"/>
  <c r="K29" i="56"/>
  <c r="L28" i="56"/>
  <c r="K28" i="56"/>
  <c r="L27" i="56"/>
  <c r="K27" i="56"/>
  <c r="L26" i="56"/>
  <c r="K26" i="56"/>
  <c r="L25" i="56"/>
  <c r="K25" i="56"/>
  <c r="L24" i="56"/>
  <c r="K24" i="56"/>
  <c r="L23" i="56"/>
  <c r="K23" i="56"/>
  <c r="L22" i="56"/>
  <c r="K22" i="56"/>
  <c r="L21" i="56"/>
  <c r="K21" i="56"/>
  <c r="L20" i="56"/>
  <c r="K20" i="56"/>
  <c r="L19" i="56"/>
  <c r="K19" i="56"/>
  <c r="L18" i="56"/>
  <c r="K18" i="56"/>
  <c r="L17" i="56"/>
  <c r="K17" i="56"/>
  <c r="L16" i="56"/>
  <c r="K16" i="56"/>
  <c r="L15" i="56"/>
  <c r="K15" i="56"/>
  <c r="L14" i="56"/>
  <c r="K14" i="56"/>
  <c r="L13" i="56"/>
  <c r="K13" i="56"/>
  <c r="L12" i="56"/>
  <c r="K12" i="56"/>
  <c r="L11" i="56"/>
  <c r="K11" i="56"/>
  <c r="L10" i="56"/>
  <c r="K10" i="56"/>
  <c r="L9" i="56"/>
  <c r="K9" i="56"/>
  <c r="L8" i="56"/>
  <c r="K8" i="56"/>
  <c r="L7" i="56"/>
  <c r="K7" i="56"/>
  <c r="L6" i="56"/>
  <c r="K6" i="56"/>
  <c r="L5" i="56"/>
  <c r="K5" i="56"/>
  <c r="M2" i="56"/>
  <c r="D40" i="55"/>
  <c r="L35" i="55"/>
  <c r="K35" i="55"/>
  <c r="L34" i="55"/>
  <c r="K34" i="55"/>
  <c r="L33" i="55"/>
  <c r="K33" i="55"/>
  <c r="L32" i="55"/>
  <c r="K32" i="55"/>
  <c r="L31" i="55"/>
  <c r="K31" i="55"/>
  <c r="L30" i="55"/>
  <c r="K30" i="55"/>
  <c r="L29" i="55"/>
  <c r="K29" i="55"/>
  <c r="L28" i="55"/>
  <c r="K28" i="55"/>
  <c r="L27" i="55"/>
  <c r="K27" i="55"/>
  <c r="L26" i="55"/>
  <c r="K26" i="55"/>
  <c r="L25" i="55"/>
  <c r="K25" i="55"/>
  <c r="L24" i="55"/>
  <c r="K24" i="55"/>
  <c r="L23" i="55"/>
  <c r="K23" i="55"/>
  <c r="L22" i="55"/>
  <c r="K22" i="55"/>
  <c r="L21" i="55"/>
  <c r="K21" i="55"/>
  <c r="L20" i="55"/>
  <c r="K20" i="55"/>
  <c r="L19" i="55"/>
  <c r="K19" i="55"/>
  <c r="L18" i="55"/>
  <c r="K18" i="55"/>
  <c r="L17" i="55"/>
  <c r="K17" i="55"/>
  <c r="L16" i="55"/>
  <c r="K16" i="55"/>
  <c r="L15" i="55"/>
  <c r="K15" i="55"/>
  <c r="L14" i="55"/>
  <c r="K14" i="55"/>
  <c r="L13" i="55"/>
  <c r="K13" i="55"/>
  <c r="L12" i="55"/>
  <c r="K12" i="55"/>
  <c r="L11" i="55"/>
  <c r="K11" i="55"/>
  <c r="L10" i="55"/>
  <c r="K10" i="55"/>
  <c r="L9" i="55"/>
  <c r="K9" i="55"/>
  <c r="L8" i="55"/>
  <c r="K8" i="55"/>
  <c r="L7" i="55"/>
  <c r="K7" i="55"/>
  <c r="L6" i="55"/>
  <c r="K6" i="55"/>
  <c r="L5" i="55"/>
  <c r="K5" i="55"/>
  <c r="M2" i="55"/>
  <c r="D40" i="154"/>
  <c r="L35" i="154"/>
  <c r="K35" i="154"/>
  <c r="L34" i="154"/>
  <c r="K34" i="154"/>
  <c r="L33" i="154"/>
  <c r="K33" i="154"/>
  <c r="L32" i="154"/>
  <c r="K32" i="154"/>
  <c r="L31" i="154"/>
  <c r="K31" i="154"/>
  <c r="L30" i="154"/>
  <c r="K30" i="154"/>
  <c r="L29" i="154"/>
  <c r="K29" i="154"/>
  <c r="L28" i="154"/>
  <c r="K28" i="154"/>
  <c r="L27" i="154"/>
  <c r="K27" i="154"/>
  <c r="L26" i="154"/>
  <c r="K26" i="154"/>
  <c r="L25" i="154"/>
  <c r="K25" i="154"/>
  <c r="L24" i="154"/>
  <c r="K24" i="154"/>
  <c r="L23" i="154"/>
  <c r="K23" i="154"/>
  <c r="L22" i="154"/>
  <c r="K22" i="154"/>
  <c r="L21" i="154"/>
  <c r="K21" i="154"/>
  <c r="L20" i="154"/>
  <c r="K20" i="154"/>
  <c r="L19" i="154"/>
  <c r="K19" i="154"/>
  <c r="L18" i="154"/>
  <c r="K18" i="154"/>
  <c r="L17" i="154"/>
  <c r="K17" i="154"/>
  <c r="L16" i="154"/>
  <c r="K16" i="154"/>
  <c r="L15" i="154"/>
  <c r="K15" i="154"/>
  <c r="L14" i="154"/>
  <c r="K14" i="154"/>
  <c r="L13" i="154"/>
  <c r="K13" i="154"/>
  <c r="L12" i="154"/>
  <c r="K12" i="154"/>
  <c r="L11" i="154"/>
  <c r="K11" i="154"/>
  <c r="L10" i="154"/>
  <c r="K10" i="154"/>
  <c r="L9" i="154"/>
  <c r="K9" i="154"/>
  <c r="L8" i="154"/>
  <c r="K8" i="154"/>
  <c r="L7" i="154"/>
  <c r="K7" i="154"/>
  <c r="L6" i="154"/>
  <c r="K6" i="154"/>
  <c r="L5" i="154"/>
  <c r="K5" i="154"/>
  <c r="M2" i="154"/>
  <c r="D40" i="54"/>
  <c r="L35" i="54"/>
  <c r="K35" i="54"/>
  <c r="L34" i="54"/>
  <c r="K34" i="54"/>
  <c r="L33" i="54"/>
  <c r="K33" i="54"/>
  <c r="L32" i="54"/>
  <c r="K32" i="54"/>
  <c r="L31" i="54"/>
  <c r="K31" i="54"/>
  <c r="L30" i="54"/>
  <c r="K30" i="54"/>
  <c r="L29" i="54"/>
  <c r="K29" i="54"/>
  <c r="L28" i="54"/>
  <c r="K28" i="54"/>
  <c r="L27" i="54"/>
  <c r="K27" i="54"/>
  <c r="L26" i="54"/>
  <c r="K26" i="54"/>
  <c r="L25" i="54"/>
  <c r="K25" i="54"/>
  <c r="L24" i="54"/>
  <c r="K24" i="54"/>
  <c r="L23" i="54"/>
  <c r="K23" i="54"/>
  <c r="L22" i="54"/>
  <c r="K22" i="54"/>
  <c r="L21" i="54"/>
  <c r="K21" i="54"/>
  <c r="L20" i="54"/>
  <c r="K20" i="54"/>
  <c r="L19" i="54"/>
  <c r="K19" i="54"/>
  <c r="L18" i="54"/>
  <c r="K18" i="54"/>
  <c r="L17" i="54"/>
  <c r="K17" i="54"/>
  <c r="L16" i="54"/>
  <c r="K16" i="54"/>
  <c r="L15" i="54"/>
  <c r="K15" i="54"/>
  <c r="L14" i="54"/>
  <c r="K14" i="54"/>
  <c r="L13" i="54"/>
  <c r="K13" i="54"/>
  <c r="L12" i="54"/>
  <c r="K12" i="54"/>
  <c r="L11" i="54"/>
  <c r="K11" i="54"/>
  <c r="L10" i="54"/>
  <c r="K10" i="54"/>
  <c r="L9" i="54"/>
  <c r="K9" i="54"/>
  <c r="L8" i="54"/>
  <c r="K8" i="54"/>
  <c r="L7" i="54"/>
  <c r="K7" i="54"/>
  <c r="L6" i="54"/>
  <c r="K6" i="54"/>
  <c r="L5" i="54"/>
  <c r="K5" i="54"/>
  <c r="M2" i="54"/>
  <c r="D40" i="53"/>
  <c r="L35" i="53"/>
  <c r="K35" i="53"/>
  <c r="K34" i="53"/>
  <c r="M34" i="53" s="1"/>
  <c r="K33" i="53"/>
  <c r="M33" i="53" s="1"/>
  <c r="K32" i="53"/>
  <c r="M32" i="53" s="1"/>
  <c r="K31" i="53"/>
  <c r="M31" i="53" s="1"/>
  <c r="K30" i="53"/>
  <c r="M30" i="53" s="1"/>
  <c r="K29" i="53"/>
  <c r="M29" i="53" s="1"/>
  <c r="K28" i="53"/>
  <c r="M28" i="53" s="1"/>
  <c r="K27" i="53"/>
  <c r="M27" i="53" s="1"/>
  <c r="K26" i="53"/>
  <c r="M26" i="53" s="1"/>
  <c r="K25" i="53"/>
  <c r="M25" i="53" s="1"/>
  <c r="K24" i="53"/>
  <c r="M24" i="53" s="1"/>
  <c r="K23" i="53"/>
  <c r="M23" i="53" s="1"/>
  <c r="K22" i="53"/>
  <c r="M22" i="53" s="1"/>
  <c r="K21" i="53"/>
  <c r="M21" i="53" s="1"/>
  <c r="K20" i="53"/>
  <c r="M20" i="53" s="1"/>
  <c r="K19" i="53"/>
  <c r="M19" i="53" s="1"/>
  <c r="K18" i="53"/>
  <c r="M18" i="53" s="1"/>
  <c r="K17" i="53"/>
  <c r="M17" i="53" s="1"/>
  <c r="K16" i="53"/>
  <c r="M16" i="53" s="1"/>
  <c r="K15" i="53"/>
  <c r="M15" i="53" s="1"/>
  <c r="K14" i="53"/>
  <c r="M14" i="53" s="1"/>
  <c r="K13" i="53"/>
  <c r="M13" i="53" s="1"/>
  <c r="K12" i="53"/>
  <c r="M12" i="53" s="1"/>
  <c r="L11" i="53"/>
  <c r="K11" i="53"/>
  <c r="L10" i="53"/>
  <c r="K10" i="53"/>
  <c r="L9" i="53"/>
  <c r="K9" i="53"/>
  <c r="L8" i="53"/>
  <c r="K8" i="53"/>
  <c r="L7" i="53"/>
  <c r="K7" i="53"/>
  <c r="L6" i="53"/>
  <c r="K6" i="53"/>
  <c r="L5" i="53"/>
  <c r="K5" i="53"/>
  <c r="M2" i="53"/>
  <c r="D40" i="52"/>
  <c r="L35" i="52"/>
  <c r="K35" i="52"/>
  <c r="L34" i="52"/>
  <c r="K34" i="52"/>
  <c r="L33" i="52"/>
  <c r="K33" i="52"/>
  <c r="L32" i="52"/>
  <c r="K32" i="52"/>
  <c r="L31" i="52"/>
  <c r="K31" i="52"/>
  <c r="L30" i="52"/>
  <c r="K30" i="52"/>
  <c r="L29" i="52"/>
  <c r="K29" i="52"/>
  <c r="L28" i="52"/>
  <c r="K28" i="52"/>
  <c r="L27" i="52"/>
  <c r="K27" i="52"/>
  <c r="L26" i="52"/>
  <c r="K26" i="52"/>
  <c r="L25" i="52"/>
  <c r="K25" i="52"/>
  <c r="L24" i="52"/>
  <c r="K24" i="52"/>
  <c r="L23" i="52"/>
  <c r="K23" i="52"/>
  <c r="L22" i="52"/>
  <c r="K22" i="52"/>
  <c r="L21" i="52"/>
  <c r="K21" i="52"/>
  <c r="L20" i="52"/>
  <c r="K20" i="52"/>
  <c r="L19" i="52"/>
  <c r="K19" i="52"/>
  <c r="L18" i="52"/>
  <c r="K18" i="52"/>
  <c r="L17" i="52"/>
  <c r="K17" i="52"/>
  <c r="L16" i="52"/>
  <c r="K16" i="52"/>
  <c r="L15" i="52"/>
  <c r="K15" i="52"/>
  <c r="L14" i="52"/>
  <c r="K14" i="52"/>
  <c r="L13" i="52"/>
  <c r="K13" i="52"/>
  <c r="L12" i="52"/>
  <c r="K12" i="52"/>
  <c r="L11" i="52"/>
  <c r="K11" i="52"/>
  <c r="L10" i="52"/>
  <c r="K10" i="52"/>
  <c r="L9" i="52"/>
  <c r="K9" i="52"/>
  <c r="L8" i="52"/>
  <c r="K8" i="52"/>
  <c r="L7" i="52"/>
  <c r="K7" i="52"/>
  <c r="L6" i="52"/>
  <c r="K6" i="52"/>
  <c r="L5" i="52"/>
  <c r="K5" i="52"/>
  <c r="M2" i="52"/>
  <c r="D40" i="51"/>
  <c r="K35" i="51"/>
  <c r="M35" i="51" s="1"/>
  <c r="K34" i="51"/>
  <c r="M34" i="51" s="1"/>
  <c r="K33" i="51"/>
  <c r="M33" i="51" s="1"/>
  <c r="K32" i="51"/>
  <c r="M32" i="51" s="1"/>
  <c r="K31" i="51"/>
  <c r="M31" i="51" s="1"/>
  <c r="K30" i="51"/>
  <c r="M30" i="51" s="1"/>
  <c r="K29" i="51"/>
  <c r="M29" i="51" s="1"/>
  <c r="K28" i="51"/>
  <c r="M28" i="51" s="1"/>
  <c r="K27" i="51"/>
  <c r="M27" i="51" s="1"/>
  <c r="K26" i="51"/>
  <c r="M26" i="51" s="1"/>
  <c r="K25" i="51"/>
  <c r="M25" i="51" s="1"/>
  <c r="K24" i="51"/>
  <c r="M24" i="51" s="1"/>
  <c r="K23" i="51"/>
  <c r="M23" i="51" s="1"/>
  <c r="K22" i="51"/>
  <c r="M22" i="51" s="1"/>
  <c r="K21" i="51"/>
  <c r="M21" i="51" s="1"/>
  <c r="K20" i="51"/>
  <c r="M20" i="51" s="1"/>
  <c r="K19" i="51"/>
  <c r="M19" i="51" s="1"/>
  <c r="K18" i="51"/>
  <c r="M18" i="51" s="1"/>
  <c r="K17" i="51"/>
  <c r="M17" i="51" s="1"/>
  <c r="K16" i="51"/>
  <c r="M16" i="51" s="1"/>
  <c r="K15" i="51"/>
  <c r="M15" i="51" s="1"/>
  <c r="K14" i="51"/>
  <c r="M14" i="51" s="1"/>
  <c r="K13" i="51"/>
  <c r="M13" i="51" s="1"/>
  <c r="L12" i="51"/>
  <c r="K12" i="51"/>
  <c r="L11" i="51"/>
  <c r="K11" i="51"/>
  <c r="L10" i="51"/>
  <c r="K10" i="51"/>
  <c r="L9" i="51"/>
  <c r="K9" i="51"/>
  <c r="L8" i="51"/>
  <c r="K8" i="51"/>
  <c r="L7" i="51"/>
  <c r="K7" i="51"/>
  <c r="L6" i="51"/>
  <c r="K6" i="51"/>
  <c r="L5" i="51"/>
  <c r="K5" i="51"/>
  <c r="M2" i="51"/>
  <c r="D40" i="48"/>
  <c r="L35" i="48"/>
  <c r="K35" i="48"/>
  <c r="L34" i="48"/>
  <c r="K34" i="48"/>
  <c r="L33" i="48"/>
  <c r="K33" i="48"/>
  <c r="L32" i="48"/>
  <c r="K32" i="48"/>
  <c r="L31" i="48"/>
  <c r="K31" i="48"/>
  <c r="L30" i="48"/>
  <c r="K30" i="48"/>
  <c r="L29" i="48"/>
  <c r="K29" i="48"/>
  <c r="L28" i="48"/>
  <c r="K28" i="48"/>
  <c r="L27" i="48"/>
  <c r="K27" i="48"/>
  <c r="L26" i="48"/>
  <c r="K26" i="48"/>
  <c r="L25" i="48"/>
  <c r="K25" i="48"/>
  <c r="L24" i="48"/>
  <c r="K24" i="48"/>
  <c r="L23" i="48"/>
  <c r="K23" i="48"/>
  <c r="L22" i="48"/>
  <c r="K22" i="48"/>
  <c r="L21" i="48"/>
  <c r="K21" i="48"/>
  <c r="L20" i="48"/>
  <c r="K20" i="48"/>
  <c r="L19" i="48"/>
  <c r="K19" i="48"/>
  <c r="L18" i="48"/>
  <c r="K18" i="48"/>
  <c r="L17" i="48"/>
  <c r="K17" i="48"/>
  <c r="L16" i="48"/>
  <c r="K16" i="48"/>
  <c r="L15" i="48"/>
  <c r="K15" i="48"/>
  <c r="L14" i="48"/>
  <c r="K14" i="48"/>
  <c r="L13" i="48"/>
  <c r="K13" i="48"/>
  <c r="L12" i="48"/>
  <c r="K12" i="48"/>
  <c r="L11" i="48"/>
  <c r="K11" i="48"/>
  <c r="L10" i="48"/>
  <c r="K10" i="48"/>
  <c r="L9" i="48"/>
  <c r="K9" i="48"/>
  <c r="L8" i="48"/>
  <c r="K8" i="48"/>
  <c r="L7" i="48"/>
  <c r="K7" i="48"/>
  <c r="L6" i="48"/>
  <c r="K6" i="48"/>
  <c r="L5" i="48"/>
  <c r="K5" i="48"/>
  <c r="M2" i="48"/>
  <c r="D40" i="50"/>
  <c r="L35" i="50"/>
  <c r="K35" i="50"/>
  <c r="L34" i="50"/>
  <c r="K34" i="50"/>
  <c r="L33" i="50"/>
  <c r="K33" i="50"/>
  <c r="L32" i="50"/>
  <c r="K32" i="50"/>
  <c r="L31" i="50"/>
  <c r="K31" i="50"/>
  <c r="L30" i="50"/>
  <c r="K30" i="50"/>
  <c r="L29" i="50"/>
  <c r="K29" i="50"/>
  <c r="L28" i="50"/>
  <c r="K28" i="50"/>
  <c r="L27" i="50"/>
  <c r="K27" i="50"/>
  <c r="L26" i="50"/>
  <c r="K26" i="50"/>
  <c r="L25" i="50"/>
  <c r="K25" i="50"/>
  <c r="L24" i="50"/>
  <c r="K24" i="50"/>
  <c r="L23" i="50"/>
  <c r="K23" i="50"/>
  <c r="L22" i="50"/>
  <c r="K22" i="50"/>
  <c r="L21" i="50"/>
  <c r="K21" i="50"/>
  <c r="L20" i="50"/>
  <c r="K20" i="50"/>
  <c r="L19" i="50"/>
  <c r="K19" i="50"/>
  <c r="L18" i="50"/>
  <c r="K18" i="50"/>
  <c r="L17" i="50"/>
  <c r="K17" i="50"/>
  <c r="L16" i="50"/>
  <c r="K16" i="50"/>
  <c r="L15" i="50"/>
  <c r="K15" i="50"/>
  <c r="L14" i="50"/>
  <c r="K14" i="50"/>
  <c r="L13" i="50"/>
  <c r="K13" i="50"/>
  <c r="L12" i="50"/>
  <c r="K12" i="50"/>
  <c r="L11" i="50"/>
  <c r="K11" i="50"/>
  <c r="L10" i="50"/>
  <c r="K10" i="50"/>
  <c r="L9" i="50"/>
  <c r="K9" i="50"/>
  <c r="L8" i="50"/>
  <c r="K8" i="50"/>
  <c r="L7" i="50"/>
  <c r="K7" i="50"/>
  <c r="L6" i="50"/>
  <c r="K6" i="50"/>
  <c r="L5" i="50"/>
  <c r="K5" i="50"/>
  <c r="M2" i="50"/>
  <c r="D40" i="47"/>
  <c r="L35" i="47"/>
  <c r="L34" i="47"/>
  <c r="M33" i="47"/>
  <c r="M32" i="47"/>
  <c r="L31" i="47"/>
  <c r="L30" i="47"/>
  <c r="L29" i="47"/>
  <c r="L28" i="47"/>
  <c r="L27" i="47"/>
  <c r="L26" i="47"/>
  <c r="L25" i="47"/>
  <c r="L24" i="47"/>
  <c r="L23" i="47"/>
  <c r="L22" i="47"/>
  <c r="L21" i="47"/>
  <c r="L20" i="47"/>
  <c r="L19" i="47"/>
  <c r="L18" i="47"/>
  <c r="L17" i="47"/>
  <c r="L16" i="47"/>
  <c r="L15" i="47"/>
  <c r="L14" i="47"/>
  <c r="L13" i="47"/>
  <c r="L12" i="47"/>
  <c r="L11" i="47"/>
  <c r="L10" i="47"/>
  <c r="K10" i="47"/>
  <c r="L9" i="47"/>
  <c r="L8" i="47"/>
  <c r="L7" i="47"/>
  <c r="L6" i="47"/>
  <c r="L5" i="47"/>
  <c r="M2" i="47"/>
  <c r="D40" i="163"/>
  <c r="L35" i="163"/>
  <c r="K35" i="163"/>
  <c r="L34" i="163"/>
  <c r="K34" i="163"/>
  <c r="L33" i="163"/>
  <c r="K33" i="163"/>
  <c r="L32" i="163"/>
  <c r="K32" i="163"/>
  <c r="L31" i="163"/>
  <c r="K31" i="163"/>
  <c r="L30" i="163"/>
  <c r="K30" i="163"/>
  <c r="L29" i="163"/>
  <c r="K29" i="163"/>
  <c r="L28" i="163"/>
  <c r="K28" i="163"/>
  <c r="L27" i="163"/>
  <c r="K27" i="163"/>
  <c r="L26" i="163"/>
  <c r="K26" i="163"/>
  <c r="L25" i="163"/>
  <c r="K25" i="163"/>
  <c r="L24" i="163"/>
  <c r="K24" i="163"/>
  <c r="L23" i="163"/>
  <c r="K23" i="163"/>
  <c r="L22" i="163"/>
  <c r="K22" i="163"/>
  <c r="L21" i="163"/>
  <c r="K21" i="163"/>
  <c r="L20" i="163"/>
  <c r="K20" i="163"/>
  <c r="L19" i="163"/>
  <c r="K19" i="163"/>
  <c r="L18" i="163"/>
  <c r="K18" i="163"/>
  <c r="L17" i="163"/>
  <c r="K17" i="163"/>
  <c r="L16" i="163"/>
  <c r="K16" i="163"/>
  <c r="L15" i="163"/>
  <c r="K15" i="163"/>
  <c r="L14" i="163"/>
  <c r="K14" i="163"/>
  <c r="L13" i="163"/>
  <c r="K13" i="163"/>
  <c r="L12" i="163"/>
  <c r="K12" i="163"/>
  <c r="L11" i="163"/>
  <c r="K11" i="163"/>
  <c r="L10" i="163"/>
  <c r="K10" i="163"/>
  <c r="L9" i="163"/>
  <c r="K9" i="163"/>
  <c r="L8" i="163"/>
  <c r="K8" i="163"/>
  <c r="L7" i="163"/>
  <c r="K7" i="163"/>
  <c r="L6" i="163"/>
  <c r="K6" i="163"/>
  <c r="L5" i="163"/>
  <c r="K5" i="163"/>
  <c r="M2" i="163"/>
  <c r="D40" i="46"/>
  <c r="L35" i="46"/>
  <c r="K35" i="46"/>
  <c r="L34" i="46"/>
  <c r="K34" i="46"/>
  <c r="L33" i="46"/>
  <c r="K33" i="46"/>
  <c r="L32" i="46"/>
  <c r="K32" i="46"/>
  <c r="L31" i="46"/>
  <c r="K31" i="46"/>
  <c r="L30" i="46"/>
  <c r="K30" i="46"/>
  <c r="L29" i="46"/>
  <c r="K29" i="46"/>
  <c r="L28" i="46"/>
  <c r="K28" i="46"/>
  <c r="L27" i="46"/>
  <c r="K27" i="46"/>
  <c r="L26" i="46"/>
  <c r="K26" i="46"/>
  <c r="L25" i="46"/>
  <c r="K25" i="46"/>
  <c r="L24" i="46"/>
  <c r="K24" i="46"/>
  <c r="L23" i="46"/>
  <c r="K23" i="46"/>
  <c r="L22" i="46"/>
  <c r="K22" i="46"/>
  <c r="L21" i="46"/>
  <c r="K21" i="46"/>
  <c r="L20" i="46"/>
  <c r="K20" i="46"/>
  <c r="L19" i="46"/>
  <c r="K19" i="46"/>
  <c r="L18" i="46"/>
  <c r="K18" i="46"/>
  <c r="L17" i="46"/>
  <c r="K17" i="46"/>
  <c r="L16" i="46"/>
  <c r="K16" i="46"/>
  <c r="L15" i="46"/>
  <c r="K15" i="46"/>
  <c r="L14" i="46"/>
  <c r="K14" i="46"/>
  <c r="L13" i="46"/>
  <c r="K13" i="46"/>
  <c r="L12" i="46"/>
  <c r="K12" i="46"/>
  <c r="L11" i="46"/>
  <c r="K11" i="46"/>
  <c r="L10" i="46"/>
  <c r="K10" i="46"/>
  <c r="L9" i="46"/>
  <c r="K9" i="46"/>
  <c r="L8" i="46"/>
  <c r="K8" i="46"/>
  <c r="L7" i="46"/>
  <c r="K7" i="46"/>
  <c r="L6" i="46"/>
  <c r="K6" i="46"/>
  <c r="L5" i="46"/>
  <c r="K5" i="46"/>
  <c r="M2" i="46"/>
  <c r="D40" i="45"/>
  <c r="L35" i="45"/>
  <c r="K35" i="45"/>
  <c r="L34" i="45"/>
  <c r="K34" i="45"/>
  <c r="L33" i="45"/>
  <c r="K33" i="45"/>
  <c r="L32" i="45"/>
  <c r="K32" i="45"/>
  <c r="L31" i="45"/>
  <c r="K31" i="45"/>
  <c r="L30" i="45"/>
  <c r="K30" i="45"/>
  <c r="L29" i="45"/>
  <c r="K29" i="45"/>
  <c r="L28" i="45"/>
  <c r="K28" i="45"/>
  <c r="L27" i="45"/>
  <c r="K27" i="45"/>
  <c r="L26" i="45"/>
  <c r="K26" i="45"/>
  <c r="L25" i="45"/>
  <c r="K25" i="45"/>
  <c r="L24" i="45"/>
  <c r="K24" i="45"/>
  <c r="L23" i="45"/>
  <c r="K23" i="45"/>
  <c r="L22" i="45"/>
  <c r="K22" i="45"/>
  <c r="L21" i="45"/>
  <c r="K21" i="45"/>
  <c r="L20" i="45"/>
  <c r="K20" i="45"/>
  <c r="L19" i="45"/>
  <c r="K19" i="45"/>
  <c r="L18" i="45"/>
  <c r="K18" i="45"/>
  <c r="L17" i="45"/>
  <c r="K17" i="45"/>
  <c r="L16" i="45"/>
  <c r="K16" i="45"/>
  <c r="L15" i="45"/>
  <c r="K15" i="45"/>
  <c r="L14" i="45"/>
  <c r="K14" i="45"/>
  <c r="L13" i="45"/>
  <c r="K13" i="45"/>
  <c r="L12" i="45"/>
  <c r="K12" i="45"/>
  <c r="L11" i="45"/>
  <c r="K11" i="45"/>
  <c r="L10" i="45"/>
  <c r="K10" i="45"/>
  <c r="L9" i="45"/>
  <c r="K9" i="45"/>
  <c r="L8" i="45"/>
  <c r="K8" i="45"/>
  <c r="L7" i="45"/>
  <c r="K7" i="45"/>
  <c r="L6" i="45"/>
  <c r="K6" i="45"/>
  <c r="L5" i="45"/>
  <c r="K5" i="45"/>
  <c r="M2" i="45"/>
  <c r="D40" i="155"/>
  <c r="L35" i="155"/>
  <c r="K35" i="155"/>
  <c r="L34" i="155"/>
  <c r="K34" i="155"/>
  <c r="L33" i="155"/>
  <c r="K33" i="155"/>
  <c r="L32" i="155"/>
  <c r="K32" i="155"/>
  <c r="L31" i="155"/>
  <c r="K31" i="155"/>
  <c r="L30" i="155"/>
  <c r="K30" i="155"/>
  <c r="L29" i="155"/>
  <c r="K29" i="155"/>
  <c r="L28" i="155"/>
  <c r="K28" i="155"/>
  <c r="L27" i="155"/>
  <c r="K27" i="155"/>
  <c r="L26" i="155"/>
  <c r="K26" i="155"/>
  <c r="L25" i="155"/>
  <c r="K25" i="155"/>
  <c r="L24" i="155"/>
  <c r="K24" i="155"/>
  <c r="L23" i="155"/>
  <c r="K23" i="155"/>
  <c r="L22" i="155"/>
  <c r="K22" i="155"/>
  <c r="L21" i="155"/>
  <c r="K21" i="155"/>
  <c r="L20" i="155"/>
  <c r="K20" i="155"/>
  <c r="L19" i="155"/>
  <c r="K19" i="155"/>
  <c r="L18" i="155"/>
  <c r="K18" i="155"/>
  <c r="L17" i="155"/>
  <c r="K17" i="155"/>
  <c r="L16" i="155"/>
  <c r="K16" i="155"/>
  <c r="L15" i="155"/>
  <c r="K15" i="155"/>
  <c r="L14" i="155"/>
  <c r="K14" i="155"/>
  <c r="L13" i="155"/>
  <c r="K13" i="155"/>
  <c r="L12" i="155"/>
  <c r="K12" i="155"/>
  <c r="L11" i="155"/>
  <c r="K11" i="155"/>
  <c r="L10" i="155"/>
  <c r="K10" i="155"/>
  <c r="L9" i="155"/>
  <c r="K9" i="155"/>
  <c r="L8" i="155"/>
  <c r="K8" i="155"/>
  <c r="L7" i="155"/>
  <c r="K7" i="155"/>
  <c r="L6" i="155"/>
  <c r="K6" i="155"/>
  <c r="L5" i="155"/>
  <c r="K5" i="155"/>
  <c r="M2" i="155"/>
  <c r="D40" i="160"/>
  <c r="L35" i="160"/>
  <c r="K35" i="160"/>
  <c r="L34" i="160"/>
  <c r="K34" i="160"/>
  <c r="L33" i="160"/>
  <c r="K33" i="160"/>
  <c r="L32" i="160"/>
  <c r="K32" i="160"/>
  <c r="L31" i="160"/>
  <c r="K31" i="160"/>
  <c r="L30" i="160"/>
  <c r="K30" i="160"/>
  <c r="L29" i="160"/>
  <c r="K29" i="160"/>
  <c r="L28" i="160"/>
  <c r="K28" i="160"/>
  <c r="L27" i="160"/>
  <c r="K27" i="160"/>
  <c r="L26" i="160"/>
  <c r="K26" i="160"/>
  <c r="L25" i="160"/>
  <c r="K25" i="160"/>
  <c r="L24" i="160"/>
  <c r="K24" i="160"/>
  <c r="L23" i="160"/>
  <c r="K23" i="160"/>
  <c r="L22" i="160"/>
  <c r="K22" i="160"/>
  <c r="K21" i="160"/>
  <c r="M21" i="160" s="1"/>
  <c r="K20" i="160"/>
  <c r="M20" i="160" s="1"/>
  <c r="K19" i="160"/>
  <c r="K18" i="160"/>
  <c r="L17" i="160"/>
  <c r="K17" i="160"/>
  <c r="L16" i="160"/>
  <c r="K16" i="160"/>
  <c r="L15" i="160"/>
  <c r="K15" i="160"/>
  <c r="L14" i="160"/>
  <c r="K14" i="160"/>
  <c r="L13" i="160"/>
  <c r="K13" i="160"/>
  <c r="L12" i="160"/>
  <c r="K12" i="160"/>
  <c r="L11" i="160"/>
  <c r="K11" i="160"/>
  <c r="L10" i="160"/>
  <c r="K10" i="160"/>
  <c r="L9" i="160"/>
  <c r="K9" i="160"/>
  <c r="L8" i="160"/>
  <c r="K8" i="160"/>
  <c r="L7" i="160"/>
  <c r="K7" i="160"/>
  <c r="L6" i="160"/>
  <c r="K6" i="160"/>
  <c r="L5" i="160"/>
  <c r="K5" i="160"/>
  <c r="M2" i="160"/>
  <c r="D40" i="44"/>
  <c r="L35" i="44"/>
  <c r="K35" i="44"/>
  <c r="L34" i="44"/>
  <c r="K34" i="44"/>
  <c r="L33" i="44"/>
  <c r="K33" i="44"/>
  <c r="L32" i="44"/>
  <c r="K32" i="44"/>
  <c r="L31" i="44"/>
  <c r="K31" i="44"/>
  <c r="L30" i="44"/>
  <c r="K30" i="44"/>
  <c r="L29" i="44"/>
  <c r="K29" i="44"/>
  <c r="L28" i="44"/>
  <c r="K28" i="44"/>
  <c r="L27" i="44"/>
  <c r="K27" i="44"/>
  <c r="L26" i="44"/>
  <c r="K26" i="44"/>
  <c r="L25" i="44"/>
  <c r="K25" i="44"/>
  <c r="L24" i="44"/>
  <c r="K24" i="44"/>
  <c r="L23" i="44"/>
  <c r="K23" i="44"/>
  <c r="L22" i="44"/>
  <c r="K22" i="44"/>
  <c r="L21" i="44"/>
  <c r="K21" i="44"/>
  <c r="L20" i="44"/>
  <c r="K20" i="44"/>
  <c r="L19" i="44"/>
  <c r="K19" i="44"/>
  <c r="L18" i="44"/>
  <c r="K18" i="44"/>
  <c r="L17" i="44"/>
  <c r="K17" i="44"/>
  <c r="L16" i="44"/>
  <c r="K16" i="44"/>
  <c r="L15" i="44"/>
  <c r="K15" i="44"/>
  <c r="L14" i="44"/>
  <c r="K14" i="44"/>
  <c r="L13" i="44"/>
  <c r="K13" i="44"/>
  <c r="L12" i="44"/>
  <c r="K12" i="44"/>
  <c r="L11" i="44"/>
  <c r="K11" i="44"/>
  <c r="L10" i="44"/>
  <c r="K10" i="44"/>
  <c r="L9" i="44"/>
  <c r="K9" i="44"/>
  <c r="L8" i="44"/>
  <c r="K8" i="44"/>
  <c r="L7" i="44"/>
  <c r="K7" i="44"/>
  <c r="L6" i="44"/>
  <c r="K6" i="44"/>
  <c r="L5" i="44"/>
  <c r="K5" i="44"/>
  <c r="M2" i="44"/>
  <c r="D40" i="43"/>
  <c r="L35" i="43"/>
  <c r="K35" i="43"/>
  <c r="L34" i="43"/>
  <c r="K34" i="43"/>
  <c r="L33" i="43"/>
  <c r="K33" i="43"/>
  <c r="L32" i="43"/>
  <c r="K32" i="43"/>
  <c r="L31" i="43"/>
  <c r="K31" i="43"/>
  <c r="L30" i="43"/>
  <c r="K30" i="43"/>
  <c r="L29" i="43"/>
  <c r="K29" i="43"/>
  <c r="L28" i="43"/>
  <c r="K28" i="43"/>
  <c r="L27" i="43"/>
  <c r="K27" i="43"/>
  <c r="L26" i="43"/>
  <c r="K26" i="43"/>
  <c r="L25" i="43"/>
  <c r="K25" i="43"/>
  <c r="L24" i="43"/>
  <c r="K24" i="43"/>
  <c r="L23" i="43"/>
  <c r="K23" i="43"/>
  <c r="L22" i="43"/>
  <c r="K22" i="43"/>
  <c r="L21" i="43"/>
  <c r="K21" i="43"/>
  <c r="L20" i="43"/>
  <c r="K20" i="43"/>
  <c r="L19" i="43"/>
  <c r="K19" i="43"/>
  <c r="L18" i="43"/>
  <c r="K18" i="43"/>
  <c r="L17" i="43"/>
  <c r="K17" i="43"/>
  <c r="L16" i="43"/>
  <c r="K16" i="43"/>
  <c r="L15" i="43"/>
  <c r="K15" i="43"/>
  <c r="L14" i="43"/>
  <c r="K14" i="43"/>
  <c r="L13" i="43"/>
  <c r="K13" i="43"/>
  <c r="L12" i="43"/>
  <c r="K12" i="43"/>
  <c r="L11" i="43"/>
  <c r="K11" i="43"/>
  <c r="L10" i="43"/>
  <c r="K10" i="43"/>
  <c r="L9" i="43"/>
  <c r="K9" i="43"/>
  <c r="L8" i="43"/>
  <c r="K8" i="43"/>
  <c r="L7" i="43"/>
  <c r="K7" i="43"/>
  <c r="L6" i="43"/>
  <c r="K6" i="43"/>
  <c r="L5" i="43"/>
  <c r="K5" i="43"/>
  <c r="M2" i="43"/>
  <c r="D40" i="42"/>
  <c r="L35" i="42"/>
  <c r="K35" i="42"/>
  <c r="L34" i="42"/>
  <c r="K34" i="42"/>
  <c r="L33" i="42"/>
  <c r="K33" i="42"/>
  <c r="L32" i="42"/>
  <c r="K32" i="42"/>
  <c r="L31" i="42"/>
  <c r="K31" i="42"/>
  <c r="L30" i="42"/>
  <c r="K30" i="42"/>
  <c r="L29" i="42"/>
  <c r="K29" i="42"/>
  <c r="L28" i="42"/>
  <c r="K28" i="42"/>
  <c r="L27" i="42"/>
  <c r="K27" i="42"/>
  <c r="L26" i="42"/>
  <c r="K26" i="42"/>
  <c r="L25" i="42"/>
  <c r="K25" i="42"/>
  <c r="L24" i="42"/>
  <c r="K24" i="42"/>
  <c r="L23" i="42"/>
  <c r="K23" i="42"/>
  <c r="L22" i="42"/>
  <c r="K22" i="42"/>
  <c r="L21" i="42"/>
  <c r="K21" i="42"/>
  <c r="L20" i="42"/>
  <c r="K20" i="42"/>
  <c r="L19" i="42"/>
  <c r="K19" i="42"/>
  <c r="L18" i="42"/>
  <c r="K18" i="42"/>
  <c r="L17" i="42"/>
  <c r="K17" i="42"/>
  <c r="L16" i="42"/>
  <c r="K16" i="42"/>
  <c r="L15" i="42"/>
  <c r="K15" i="42"/>
  <c r="L14" i="42"/>
  <c r="K14" i="42"/>
  <c r="L13" i="42"/>
  <c r="K13" i="42"/>
  <c r="L12" i="42"/>
  <c r="K12" i="42"/>
  <c r="L11" i="42"/>
  <c r="K11" i="42"/>
  <c r="L10" i="42"/>
  <c r="K10" i="42"/>
  <c r="L9" i="42"/>
  <c r="K9" i="42"/>
  <c r="L8" i="42"/>
  <c r="K8" i="42"/>
  <c r="L7" i="42"/>
  <c r="K7" i="42"/>
  <c r="L6" i="42"/>
  <c r="K6" i="42"/>
  <c r="L5" i="42"/>
  <c r="K5" i="42"/>
  <c r="M2" i="42"/>
  <c r="D40" i="41"/>
  <c r="L35" i="41"/>
  <c r="K35" i="41"/>
  <c r="L34" i="41"/>
  <c r="K34" i="41"/>
  <c r="L33" i="41"/>
  <c r="K33" i="41"/>
  <c r="L32" i="41"/>
  <c r="K32" i="41"/>
  <c r="L31" i="41"/>
  <c r="K31" i="41"/>
  <c r="L30" i="41"/>
  <c r="K30" i="41"/>
  <c r="L29" i="41"/>
  <c r="K29" i="41"/>
  <c r="L28" i="41"/>
  <c r="K28" i="41"/>
  <c r="L27" i="41"/>
  <c r="K27" i="41"/>
  <c r="L26" i="41"/>
  <c r="K26" i="41"/>
  <c r="L25" i="41"/>
  <c r="K25" i="41"/>
  <c r="L24" i="41"/>
  <c r="K24" i="41"/>
  <c r="L23" i="41"/>
  <c r="K23" i="41"/>
  <c r="L22" i="41"/>
  <c r="K22" i="41"/>
  <c r="L21" i="41"/>
  <c r="K21" i="41"/>
  <c r="L20" i="41"/>
  <c r="K20" i="41"/>
  <c r="L19" i="41"/>
  <c r="K19" i="41"/>
  <c r="L18" i="41"/>
  <c r="K18" i="41"/>
  <c r="L17" i="41"/>
  <c r="K17" i="41"/>
  <c r="L16" i="41"/>
  <c r="K16" i="41"/>
  <c r="L15" i="41"/>
  <c r="K15" i="41"/>
  <c r="L14" i="41"/>
  <c r="K14" i="41"/>
  <c r="L13" i="41"/>
  <c r="K13" i="41"/>
  <c r="L12" i="41"/>
  <c r="K12" i="41"/>
  <c r="L11" i="41"/>
  <c r="K11" i="41"/>
  <c r="L10" i="41"/>
  <c r="K10" i="41"/>
  <c r="L9" i="41"/>
  <c r="K9" i="41"/>
  <c r="L8" i="41"/>
  <c r="K8" i="41"/>
  <c r="L7" i="41"/>
  <c r="K7" i="41"/>
  <c r="L6" i="41"/>
  <c r="K6" i="41"/>
  <c r="L5" i="41"/>
  <c r="K5" i="41"/>
  <c r="M2" i="41"/>
  <c r="D40" i="40"/>
  <c r="L35" i="40"/>
  <c r="K35" i="40"/>
  <c r="L34" i="40"/>
  <c r="K34" i="40"/>
  <c r="L33" i="40"/>
  <c r="K33" i="40"/>
  <c r="L32" i="40"/>
  <c r="K32" i="40"/>
  <c r="L31" i="40"/>
  <c r="K31" i="40"/>
  <c r="L30" i="40"/>
  <c r="K30" i="40"/>
  <c r="L29" i="40"/>
  <c r="K29" i="40"/>
  <c r="L28" i="40"/>
  <c r="K28" i="40"/>
  <c r="L27" i="40"/>
  <c r="K27" i="40"/>
  <c r="L26" i="40"/>
  <c r="K26" i="40"/>
  <c r="L25" i="40"/>
  <c r="K25" i="40"/>
  <c r="L24" i="40"/>
  <c r="K24" i="40"/>
  <c r="L23" i="40"/>
  <c r="K23" i="40"/>
  <c r="L22" i="40"/>
  <c r="K22" i="40"/>
  <c r="L21" i="40"/>
  <c r="K21" i="40"/>
  <c r="L20" i="40"/>
  <c r="K20" i="40"/>
  <c r="L19" i="40"/>
  <c r="K19" i="40"/>
  <c r="L18" i="40"/>
  <c r="K18" i="40"/>
  <c r="L17" i="40"/>
  <c r="K17" i="40"/>
  <c r="L16" i="40"/>
  <c r="K16" i="40"/>
  <c r="L15" i="40"/>
  <c r="K15" i="40"/>
  <c r="L14" i="40"/>
  <c r="K14" i="40"/>
  <c r="L13" i="40"/>
  <c r="K13" i="40"/>
  <c r="L12" i="40"/>
  <c r="K12" i="40"/>
  <c r="L11" i="40"/>
  <c r="K11" i="40"/>
  <c r="L10" i="40"/>
  <c r="K10" i="40"/>
  <c r="L9" i="40"/>
  <c r="K9" i="40"/>
  <c r="L8" i="40"/>
  <c r="K8" i="40"/>
  <c r="L7" i="40"/>
  <c r="K7" i="40"/>
  <c r="L6" i="40"/>
  <c r="K6" i="40"/>
  <c r="L5" i="40"/>
  <c r="K5" i="40"/>
  <c r="M2" i="40"/>
  <c r="D40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L9" i="39"/>
  <c r="L8" i="39"/>
  <c r="L7" i="39"/>
  <c r="L6" i="39"/>
  <c r="L5" i="39"/>
  <c r="M2" i="39"/>
  <c r="D40" i="49"/>
  <c r="L35" i="49"/>
  <c r="K35" i="49"/>
  <c r="L34" i="49"/>
  <c r="K34" i="49"/>
  <c r="L33" i="49"/>
  <c r="K33" i="49"/>
  <c r="L32" i="49"/>
  <c r="K32" i="49"/>
  <c r="L31" i="49"/>
  <c r="K31" i="49"/>
  <c r="L30" i="49"/>
  <c r="K30" i="49"/>
  <c r="L29" i="49"/>
  <c r="K29" i="49"/>
  <c r="L28" i="49"/>
  <c r="K28" i="49"/>
  <c r="L27" i="49"/>
  <c r="K27" i="49"/>
  <c r="L26" i="49"/>
  <c r="K26" i="49"/>
  <c r="L25" i="49"/>
  <c r="K25" i="49"/>
  <c r="L24" i="49"/>
  <c r="K24" i="49"/>
  <c r="L23" i="49"/>
  <c r="K23" i="49"/>
  <c r="L22" i="49"/>
  <c r="K22" i="49"/>
  <c r="L21" i="49"/>
  <c r="K21" i="49"/>
  <c r="L20" i="49"/>
  <c r="K20" i="49"/>
  <c r="L19" i="49"/>
  <c r="K19" i="49"/>
  <c r="L18" i="49"/>
  <c r="K18" i="49"/>
  <c r="L17" i="49"/>
  <c r="K17" i="49"/>
  <c r="L16" i="49"/>
  <c r="K16" i="49"/>
  <c r="L15" i="49"/>
  <c r="K15" i="49"/>
  <c r="L14" i="49"/>
  <c r="K14" i="49"/>
  <c r="L13" i="49"/>
  <c r="K13" i="49"/>
  <c r="L12" i="49"/>
  <c r="K12" i="49"/>
  <c r="L11" i="49"/>
  <c r="K11" i="49"/>
  <c r="L10" i="49"/>
  <c r="K10" i="49"/>
  <c r="L9" i="49"/>
  <c r="K9" i="49"/>
  <c r="L8" i="49"/>
  <c r="K8" i="49"/>
  <c r="L7" i="49"/>
  <c r="K7" i="49"/>
  <c r="L6" i="49"/>
  <c r="K6" i="49"/>
  <c r="L5" i="49"/>
  <c r="K5" i="49"/>
  <c r="M2" i="49"/>
  <c r="D40" i="37"/>
  <c r="L35" i="37"/>
  <c r="K35" i="37"/>
  <c r="L34" i="37"/>
  <c r="K34" i="37"/>
  <c r="L33" i="37"/>
  <c r="K33" i="37"/>
  <c r="K32" i="37"/>
  <c r="M32" i="37" s="1"/>
  <c r="K31" i="37"/>
  <c r="M31" i="37" s="1"/>
  <c r="K30" i="37"/>
  <c r="M30" i="37" s="1"/>
  <c r="K29" i="37"/>
  <c r="M29" i="37" s="1"/>
  <c r="K28" i="37"/>
  <c r="M28" i="37" s="1"/>
  <c r="K27" i="37"/>
  <c r="M27" i="37" s="1"/>
  <c r="K26" i="37"/>
  <c r="M26" i="37" s="1"/>
  <c r="K25" i="37"/>
  <c r="M25" i="37" s="1"/>
  <c r="K24" i="37"/>
  <c r="M24" i="37" s="1"/>
  <c r="K23" i="37"/>
  <c r="M23" i="37" s="1"/>
  <c r="K22" i="37"/>
  <c r="M22" i="37" s="1"/>
  <c r="K21" i="37"/>
  <c r="M21" i="37" s="1"/>
  <c r="K20" i="37"/>
  <c r="M20" i="37" s="1"/>
  <c r="K19" i="37"/>
  <c r="M19" i="37" s="1"/>
  <c r="K18" i="37"/>
  <c r="M18" i="37" s="1"/>
  <c r="K17" i="37"/>
  <c r="M17" i="37" s="1"/>
  <c r="K16" i="37"/>
  <c r="M16" i="37" s="1"/>
  <c r="K15" i="37"/>
  <c r="M15" i="37" s="1"/>
  <c r="K14" i="37"/>
  <c r="M14" i="37" s="1"/>
  <c r="K13" i="37"/>
  <c r="M13" i="37" s="1"/>
  <c r="K12" i="37"/>
  <c r="M12" i="37" s="1"/>
  <c r="K11" i="37"/>
  <c r="M11" i="37" s="1"/>
  <c r="L10" i="37"/>
  <c r="K10" i="37"/>
  <c r="L9" i="37"/>
  <c r="K9" i="37"/>
  <c r="L8" i="37"/>
  <c r="K8" i="37"/>
  <c r="L7" i="37"/>
  <c r="K7" i="37"/>
  <c r="L6" i="37"/>
  <c r="K6" i="37"/>
  <c r="L5" i="37"/>
  <c r="K5" i="37"/>
  <c r="M2" i="37"/>
  <c r="D40" i="36"/>
  <c r="L35" i="36"/>
  <c r="K35" i="36"/>
  <c r="L34" i="36"/>
  <c r="K34" i="36"/>
  <c r="L33" i="36"/>
  <c r="K33" i="36"/>
  <c r="L32" i="36"/>
  <c r="K32" i="36"/>
  <c r="L31" i="36"/>
  <c r="K31" i="36"/>
  <c r="L30" i="36"/>
  <c r="K30" i="36"/>
  <c r="L29" i="36"/>
  <c r="K29" i="36"/>
  <c r="L28" i="36"/>
  <c r="K28" i="36"/>
  <c r="L27" i="36"/>
  <c r="K27" i="36"/>
  <c r="L26" i="36"/>
  <c r="K26" i="36"/>
  <c r="L25" i="36"/>
  <c r="K25" i="36"/>
  <c r="L24" i="36"/>
  <c r="K24" i="36"/>
  <c r="L23" i="36"/>
  <c r="K23" i="36"/>
  <c r="L22" i="36"/>
  <c r="K22" i="36"/>
  <c r="L21" i="36"/>
  <c r="K21" i="36"/>
  <c r="L20" i="36"/>
  <c r="K20" i="36"/>
  <c r="L19" i="36"/>
  <c r="K19" i="36"/>
  <c r="L18" i="36"/>
  <c r="K18" i="36"/>
  <c r="L17" i="36"/>
  <c r="K17" i="36"/>
  <c r="L16" i="36"/>
  <c r="K16" i="36"/>
  <c r="L15" i="36"/>
  <c r="K15" i="36"/>
  <c r="L14" i="36"/>
  <c r="K14" i="36"/>
  <c r="L13" i="36"/>
  <c r="K13" i="36"/>
  <c r="L12" i="36"/>
  <c r="K12" i="36"/>
  <c r="L11" i="36"/>
  <c r="K11" i="36"/>
  <c r="L10" i="36"/>
  <c r="K10" i="36"/>
  <c r="L9" i="36"/>
  <c r="K9" i="36"/>
  <c r="L8" i="36"/>
  <c r="K8" i="36"/>
  <c r="L7" i="36"/>
  <c r="K7" i="36"/>
  <c r="L6" i="36"/>
  <c r="K6" i="36"/>
  <c r="L5" i="36"/>
  <c r="K5" i="36"/>
  <c r="M2" i="36"/>
  <c r="D40" i="148"/>
  <c r="L35" i="148"/>
  <c r="K35" i="148"/>
  <c r="L34" i="148"/>
  <c r="K34" i="148"/>
  <c r="L33" i="148"/>
  <c r="K33" i="148"/>
  <c r="L32" i="148"/>
  <c r="K32" i="148"/>
  <c r="L31" i="148"/>
  <c r="K31" i="148"/>
  <c r="L30" i="148"/>
  <c r="K30" i="148"/>
  <c r="L29" i="148"/>
  <c r="K29" i="148"/>
  <c r="L28" i="148"/>
  <c r="K28" i="148"/>
  <c r="L27" i="148"/>
  <c r="K27" i="148"/>
  <c r="L26" i="148"/>
  <c r="K26" i="148"/>
  <c r="L25" i="148"/>
  <c r="K25" i="148"/>
  <c r="L24" i="148"/>
  <c r="K24" i="148"/>
  <c r="L23" i="148"/>
  <c r="K23" i="148"/>
  <c r="L22" i="148"/>
  <c r="K22" i="148"/>
  <c r="L21" i="148"/>
  <c r="K21" i="148"/>
  <c r="L20" i="148"/>
  <c r="K20" i="148"/>
  <c r="L19" i="148"/>
  <c r="K19" i="148"/>
  <c r="L18" i="148"/>
  <c r="K18" i="148"/>
  <c r="L17" i="148"/>
  <c r="K17" i="148"/>
  <c r="L16" i="148"/>
  <c r="K16" i="148"/>
  <c r="L15" i="148"/>
  <c r="K15" i="148"/>
  <c r="L14" i="148"/>
  <c r="K14" i="148"/>
  <c r="L13" i="148"/>
  <c r="K13" i="148"/>
  <c r="L12" i="148"/>
  <c r="K12" i="148"/>
  <c r="L11" i="148"/>
  <c r="K11" i="148"/>
  <c r="L10" i="148"/>
  <c r="K10" i="148"/>
  <c r="L9" i="148"/>
  <c r="K9" i="148"/>
  <c r="L8" i="148"/>
  <c r="K8" i="148"/>
  <c r="L7" i="148"/>
  <c r="K7" i="148"/>
  <c r="L6" i="148"/>
  <c r="K6" i="148"/>
  <c r="L5" i="148"/>
  <c r="K5" i="148"/>
  <c r="M2" i="148"/>
  <c r="D40" i="35"/>
  <c r="L35" i="35"/>
  <c r="K35" i="35"/>
  <c r="L34" i="35"/>
  <c r="K34" i="35"/>
  <c r="L33" i="35"/>
  <c r="K33" i="35"/>
  <c r="L32" i="35"/>
  <c r="K32" i="35"/>
  <c r="L31" i="35"/>
  <c r="K31" i="35"/>
  <c r="L30" i="35"/>
  <c r="K30" i="35"/>
  <c r="L29" i="35"/>
  <c r="K29" i="35"/>
  <c r="L28" i="35"/>
  <c r="K28" i="35"/>
  <c r="L27" i="35"/>
  <c r="K27" i="35"/>
  <c r="L26" i="35"/>
  <c r="K26" i="35"/>
  <c r="L25" i="35"/>
  <c r="K25" i="35"/>
  <c r="L24" i="35"/>
  <c r="K24" i="35"/>
  <c r="L23" i="35"/>
  <c r="K23" i="35"/>
  <c r="L22" i="35"/>
  <c r="K22" i="35"/>
  <c r="L21" i="35"/>
  <c r="K21" i="35"/>
  <c r="L20" i="35"/>
  <c r="K20" i="35"/>
  <c r="L19" i="35"/>
  <c r="K19" i="35"/>
  <c r="L18" i="35"/>
  <c r="K18" i="35"/>
  <c r="L17" i="35"/>
  <c r="K17" i="35"/>
  <c r="L16" i="35"/>
  <c r="K16" i="35"/>
  <c r="L15" i="35"/>
  <c r="K15" i="35"/>
  <c r="L14" i="35"/>
  <c r="K14" i="35"/>
  <c r="L13" i="35"/>
  <c r="K13" i="35"/>
  <c r="L12" i="35"/>
  <c r="K12" i="35"/>
  <c r="L11" i="35"/>
  <c r="K11" i="35"/>
  <c r="L10" i="35"/>
  <c r="K10" i="35"/>
  <c r="L9" i="35"/>
  <c r="K9" i="35"/>
  <c r="L8" i="35"/>
  <c r="K8" i="35"/>
  <c r="L7" i="35"/>
  <c r="K7" i="35"/>
  <c r="L6" i="35"/>
  <c r="K6" i="35"/>
  <c r="L5" i="35"/>
  <c r="K5" i="35"/>
  <c r="M2" i="35"/>
  <c r="D40" i="34"/>
  <c r="L35" i="34"/>
  <c r="K35" i="34"/>
  <c r="L34" i="34"/>
  <c r="K34" i="34"/>
  <c r="L33" i="34"/>
  <c r="K33" i="34"/>
  <c r="L32" i="34"/>
  <c r="K32" i="34"/>
  <c r="L31" i="34"/>
  <c r="K31" i="34"/>
  <c r="L30" i="34"/>
  <c r="K30" i="34"/>
  <c r="L29" i="34"/>
  <c r="K29" i="34"/>
  <c r="L28" i="34"/>
  <c r="K28" i="34"/>
  <c r="L27" i="34"/>
  <c r="K27" i="34"/>
  <c r="L26" i="34"/>
  <c r="K26" i="34"/>
  <c r="L25" i="34"/>
  <c r="K25" i="34"/>
  <c r="L24" i="34"/>
  <c r="K24" i="34"/>
  <c r="L23" i="34"/>
  <c r="K23" i="34"/>
  <c r="L22" i="34"/>
  <c r="K22" i="34"/>
  <c r="L21" i="34"/>
  <c r="K21" i="34"/>
  <c r="L20" i="34"/>
  <c r="K20" i="34"/>
  <c r="L19" i="34"/>
  <c r="K19" i="34"/>
  <c r="L18" i="34"/>
  <c r="K18" i="34"/>
  <c r="L17" i="34"/>
  <c r="K17" i="34"/>
  <c r="L16" i="34"/>
  <c r="K16" i="34"/>
  <c r="L15" i="34"/>
  <c r="K15" i="34"/>
  <c r="L14" i="34"/>
  <c r="K14" i="34"/>
  <c r="L13" i="34"/>
  <c r="K13" i="34"/>
  <c r="L12" i="34"/>
  <c r="K12" i="34"/>
  <c r="L11" i="34"/>
  <c r="K11" i="34"/>
  <c r="L10" i="34"/>
  <c r="K10" i="34"/>
  <c r="L9" i="34"/>
  <c r="K9" i="34"/>
  <c r="L8" i="34"/>
  <c r="K8" i="34"/>
  <c r="L7" i="34"/>
  <c r="K7" i="34"/>
  <c r="L6" i="34"/>
  <c r="K6" i="34"/>
  <c r="L5" i="34"/>
  <c r="K5" i="34"/>
  <c r="M2" i="34"/>
  <c r="D40" i="32"/>
  <c r="L35" i="32"/>
  <c r="K35" i="32"/>
  <c r="K34" i="32"/>
  <c r="M34" i="32" s="1"/>
  <c r="K33" i="32"/>
  <c r="M33" i="32" s="1"/>
  <c r="K32" i="32"/>
  <c r="M32" i="32" s="1"/>
  <c r="K31" i="32"/>
  <c r="M31" i="32" s="1"/>
  <c r="K30" i="32"/>
  <c r="M30" i="32" s="1"/>
  <c r="K29" i="32"/>
  <c r="M29" i="32" s="1"/>
  <c r="K28" i="32"/>
  <c r="M28" i="32" s="1"/>
  <c r="K27" i="32"/>
  <c r="M27" i="32" s="1"/>
  <c r="K26" i="32"/>
  <c r="M26" i="32" s="1"/>
  <c r="K25" i="32"/>
  <c r="M25" i="32" s="1"/>
  <c r="K24" i="32"/>
  <c r="M24" i="32" s="1"/>
  <c r="K23" i="32"/>
  <c r="M23" i="32" s="1"/>
  <c r="K22" i="32"/>
  <c r="M22" i="32" s="1"/>
  <c r="K21" i="32"/>
  <c r="M21" i="32" s="1"/>
  <c r="K20" i="32"/>
  <c r="M20" i="32" s="1"/>
  <c r="K19" i="32"/>
  <c r="M19" i="32" s="1"/>
  <c r="K18" i="32"/>
  <c r="M18" i="32" s="1"/>
  <c r="K17" i="32"/>
  <c r="M17" i="32" s="1"/>
  <c r="K16" i="32"/>
  <c r="M16" i="32" s="1"/>
  <c r="K15" i="32"/>
  <c r="M15" i="32" s="1"/>
  <c r="K14" i="32"/>
  <c r="M14" i="32" s="1"/>
  <c r="L13" i="32"/>
  <c r="K13" i="32"/>
  <c r="L12" i="32"/>
  <c r="K12" i="32"/>
  <c r="L11" i="32"/>
  <c r="K11" i="32"/>
  <c r="L10" i="32"/>
  <c r="K10" i="32"/>
  <c r="L9" i="32"/>
  <c r="K9" i="32"/>
  <c r="L8" i="32"/>
  <c r="K8" i="32"/>
  <c r="L7" i="32"/>
  <c r="K7" i="32"/>
  <c r="L6" i="32"/>
  <c r="K6" i="32"/>
  <c r="L5" i="32"/>
  <c r="K5" i="32"/>
  <c r="M2" i="32"/>
  <c r="D40" i="31"/>
  <c r="L35" i="31"/>
  <c r="K35" i="31"/>
  <c r="L34" i="31"/>
  <c r="K34" i="31"/>
  <c r="L33" i="31"/>
  <c r="K33" i="31"/>
  <c r="L32" i="31"/>
  <c r="K32" i="31"/>
  <c r="L31" i="31"/>
  <c r="K31" i="31"/>
  <c r="L30" i="31"/>
  <c r="K30" i="31"/>
  <c r="L29" i="31"/>
  <c r="K29" i="31"/>
  <c r="L28" i="31"/>
  <c r="K28" i="31"/>
  <c r="L27" i="31"/>
  <c r="K27" i="31"/>
  <c r="L26" i="31"/>
  <c r="K26" i="31"/>
  <c r="L25" i="31"/>
  <c r="K25" i="31"/>
  <c r="L24" i="31"/>
  <c r="K24" i="31"/>
  <c r="L23" i="31"/>
  <c r="K23" i="31"/>
  <c r="L22" i="31"/>
  <c r="K22" i="31"/>
  <c r="L21" i="31"/>
  <c r="K21" i="31"/>
  <c r="L20" i="31"/>
  <c r="K20" i="31"/>
  <c r="L19" i="31"/>
  <c r="K19" i="31"/>
  <c r="L18" i="31"/>
  <c r="K18" i="31"/>
  <c r="L17" i="31"/>
  <c r="K17" i="31"/>
  <c r="L16" i="31"/>
  <c r="K16" i="31"/>
  <c r="L15" i="31"/>
  <c r="K15" i="31"/>
  <c r="L14" i="31"/>
  <c r="K14" i="31"/>
  <c r="L13" i="31"/>
  <c r="K13" i="31"/>
  <c r="L12" i="31"/>
  <c r="K12" i="31"/>
  <c r="L11" i="31"/>
  <c r="K11" i="31"/>
  <c r="L10" i="31"/>
  <c r="K10" i="31"/>
  <c r="L9" i="31"/>
  <c r="K9" i="31"/>
  <c r="L8" i="31"/>
  <c r="K8" i="31"/>
  <c r="L7" i="31"/>
  <c r="K7" i="31"/>
  <c r="L6" i="31"/>
  <c r="K6" i="31"/>
  <c r="L5" i="31"/>
  <c r="K5" i="31"/>
  <c r="M2" i="31"/>
  <c r="D40" i="30"/>
  <c r="L35" i="30"/>
  <c r="L34" i="30"/>
  <c r="M18" i="30"/>
  <c r="M15" i="30"/>
  <c r="M13" i="30"/>
  <c r="L11" i="30"/>
  <c r="L10" i="30"/>
  <c r="L9" i="30"/>
  <c r="L8" i="30"/>
  <c r="L7" i="30"/>
  <c r="L6" i="30"/>
  <c r="L5" i="30"/>
  <c r="M2" i="30"/>
  <c r="D40" i="109"/>
  <c r="L35" i="109"/>
  <c r="K35" i="109"/>
  <c r="L34" i="109"/>
  <c r="K34" i="109"/>
  <c r="L33" i="109"/>
  <c r="K33" i="109"/>
  <c r="L32" i="109"/>
  <c r="K32" i="109"/>
  <c r="L31" i="109"/>
  <c r="K31" i="109"/>
  <c r="L30" i="109"/>
  <c r="K30" i="109"/>
  <c r="L29" i="109"/>
  <c r="K29" i="109"/>
  <c r="L28" i="109"/>
  <c r="K28" i="109"/>
  <c r="L27" i="109"/>
  <c r="K27" i="109"/>
  <c r="L26" i="109"/>
  <c r="K26" i="109"/>
  <c r="L25" i="109"/>
  <c r="K25" i="109"/>
  <c r="L24" i="109"/>
  <c r="K24" i="109"/>
  <c r="L23" i="109"/>
  <c r="K23" i="109"/>
  <c r="L22" i="109"/>
  <c r="K22" i="109"/>
  <c r="L21" i="109"/>
  <c r="K21" i="109"/>
  <c r="L20" i="109"/>
  <c r="K20" i="109"/>
  <c r="L19" i="109"/>
  <c r="K19" i="109"/>
  <c r="L18" i="109"/>
  <c r="K18" i="109"/>
  <c r="L17" i="109"/>
  <c r="K17" i="109"/>
  <c r="L16" i="109"/>
  <c r="K16" i="109"/>
  <c r="L15" i="109"/>
  <c r="K15" i="109"/>
  <c r="L14" i="109"/>
  <c r="K14" i="109"/>
  <c r="L13" i="109"/>
  <c r="K13" i="109"/>
  <c r="L12" i="109"/>
  <c r="K12" i="109"/>
  <c r="L11" i="109"/>
  <c r="K11" i="109"/>
  <c r="L10" i="109"/>
  <c r="K10" i="109"/>
  <c r="L9" i="109"/>
  <c r="K9" i="109"/>
  <c r="L8" i="109"/>
  <c r="K8" i="109"/>
  <c r="L7" i="109"/>
  <c r="K7" i="109"/>
  <c r="L6" i="109"/>
  <c r="K6" i="109"/>
  <c r="L5" i="109"/>
  <c r="K5" i="109"/>
  <c r="M2" i="109"/>
  <c r="D40" i="33"/>
  <c r="L35" i="33"/>
  <c r="K35" i="33"/>
  <c r="L34" i="33"/>
  <c r="K34" i="33"/>
  <c r="L33" i="33"/>
  <c r="K33" i="33"/>
  <c r="L32" i="33"/>
  <c r="K32" i="33"/>
  <c r="L31" i="33"/>
  <c r="K31" i="33"/>
  <c r="L30" i="33"/>
  <c r="K30" i="33"/>
  <c r="L29" i="33"/>
  <c r="K29" i="33"/>
  <c r="L28" i="33"/>
  <c r="K28" i="33"/>
  <c r="L27" i="33"/>
  <c r="K27" i="33"/>
  <c r="L26" i="33"/>
  <c r="K26" i="33"/>
  <c r="L25" i="33"/>
  <c r="K25" i="33"/>
  <c r="L24" i="33"/>
  <c r="K24" i="33"/>
  <c r="L23" i="33"/>
  <c r="K23" i="33"/>
  <c r="L22" i="33"/>
  <c r="K22" i="33"/>
  <c r="L21" i="33"/>
  <c r="K21" i="33"/>
  <c r="L20" i="33"/>
  <c r="K20" i="33"/>
  <c r="L19" i="33"/>
  <c r="K19" i="33"/>
  <c r="L18" i="33"/>
  <c r="K18" i="33"/>
  <c r="L17" i="33"/>
  <c r="K17" i="33"/>
  <c r="L16" i="33"/>
  <c r="K16" i="33"/>
  <c r="L15" i="33"/>
  <c r="K15" i="33"/>
  <c r="L14" i="33"/>
  <c r="K14" i="33"/>
  <c r="L13" i="33"/>
  <c r="K13" i="33"/>
  <c r="L12" i="33"/>
  <c r="K12" i="33"/>
  <c r="L11" i="33"/>
  <c r="K11" i="33"/>
  <c r="L10" i="33"/>
  <c r="K10" i="33"/>
  <c r="L9" i="33"/>
  <c r="K9" i="33"/>
  <c r="L8" i="33"/>
  <c r="K8" i="33"/>
  <c r="L7" i="33"/>
  <c r="K7" i="33"/>
  <c r="L6" i="33"/>
  <c r="K6" i="33"/>
  <c r="L5" i="33"/>
  <c r="K5" i="33"/>
  <c r="M2" i="33"/>
  <c r="D40" i="29"/>
  <c r="L35" i="29"/>
  <c r="K35" i="29"/>
  <c r="L34" i="29"/>
  <c r="K34" i="29"/>
  <c r="L33" i="29"/>
  <c r="K33" i="29"/>
  <c r="L32" i="29"/>
  <c r="K32" i="29"/>
  <c r="L31" i="29"/>
  <c r="K31" i="29"/>
  <c r="L30" i="29"/>
  <c r="K30" i="29"/>
  <c r="L29" i="29"/>
  <c r="K29" i="29"/>
  <c r="L28" i="29"/>
  <c r="K28" i="29"/>
  <c r="L27" i="29"/>
  <c r="K27" i="29"/>
  <c r="L26" i="29"/>
  <c r="K26" i="29"/>
  <c r="L25" i="29"/>
  <c r="K25" i="29"/>
  <c r="L24" i="29"/>
  <c r="K24" i="29"/>
  <c r="L23" i="29"/>
  <c r="K23" i="29"/>
  <c r="L22" i="29"/>
  <c r="K22" i="29"/>
  <c r="L21" i="29"/>
  <c r="K21" i="29"/>
  <c r="L20" i="29"/>
  <c r="K20" i="29"/>
  <c r="L19" i="29"/>
  <c r="K19" i="29"/>
  <c r="L18" i="29"/>
  <c r="K18" i="29"/>
  <c r="L17" i="29"/>
  <c r="K17" i="29"/>
  <c r="L16" i="29"/>
  <c r="K16" i="29"/>
  <c r="L15" i="29"/>
  <c r="K15" i="29"/>
  <c r="L14" i="29"/>
  <c r="K14" i="29"/>
  <c r="L13" i="29"/>
  <c r="K13" i="29"/>
  <c r="L12" i="29"/>
  <c r="K12" i="29"/>
  <c r="L11" i="29"/>
  <c r="K11" i="29"/>
  <c r="L10" i="29"/>
  <c r="K10" i="29"/>
  <c r="L9" i="29"/>
  <c r="K9" i="29"/>
  <c r="L8" i="29"/>
  <c r="K8" i="29"/>
  <c r="L7" i="29"/>
  <c r="K7" i="29"/>
  <c r="L6" i="29"/>
  <c r="K6" i="29"/>
  <c r="L5" i="29"/>
  <c r="K5" i="29"/>
  <c r="M2" i="29"/>
  <c r="D40" i="38"/>
  <c r="L35" i="38"/>
  <c r="K35" i="38"/>
  <c r="L34" i="38"/>
  <c r="K34" i="38"/>
  <c r="L33" i="38"/>
  <c r="K33" i="38"/>
  <c r="L32" i="38"/>
  <c r="K32" i="38"/>
  <c r="L31" i="38"/>
  <c r="K31" i="38"/>
  <c r="L30" i="38"/>
  <c r="K30" i="38"/>
  <c r="L29" i="38"/>
  <c r="K29" i="38"/>
  <c r="L28" i="38"/>
  <c r="K28" i="38"/>
  <c r="L27" i="38"/>
  <c r="K27" i="38"/>
  <c r="L26" i="38"/>
  <c r="K26" i="38"/>
  <c r="L25" i="38"/>
  <c r="K25" i="38"/>
  <c r="L24" i="38"/>
  <c r="K24" i="38"/>
  <c r="L23" i="38"/>
  <c r="K23" i="38"/>
  <c r="L22" i="38"/>
  <c r="K22" i="38"/>
  <c r="L21" i="38"/>
  <c r="K21" i="38"/>
  <c r="L20" i="38"/>
  <c r="K20" i="38"/>
  <c r="L19" i="38"/>
  <c r="K19" i="38"/>
  <c r="L18" i="38"/>
  <c r="K18" i="38"/>
  <c r="L17" i="38"/>
  <c r="K17" i="38"/>
  <c r="L16" i="38"/>
  <c r="K16" i="38"/>
  <c r="L15" i="38"/>
  <c r="K15" i="38"/>
  <c r="L14" i="38"/>
  <c r="K14" i="38"/>
  <c r="L13" i="38"/>
  <c r="K13" i="38"/>
  <c r="L12" i="38"/>
  <c r="K12" i="38"/>
  <c r="L11" i="38"/>
  <c r="K11" i="38"/>
  <c r="L10" i="38"/>
  <c r="K10" i="38"/>
  <c r="L9" i="38"/>
  <c r="K9" i="38"/>
  <c r="L8" i="38"/>
  <c r="K8" i="38"/>
  <c r="L7" i="38"/>
  <c r="K7" i="38"/>
  <c r="L6" i="38"/>
  <c r="K6" i="38"/>
  <c r="L5" i="38"/>
  <c r="K5" i="38"/>
  <c r="M2" i="38"/>
  <c r="D40" i="28"/>
  <c r="L35" i="28"/>
  <c r="K35" i="28"/>
  <c r="L34" i="28"/>
  <c r="K34" i="28"/>
  <c r="L33" i="28"/>
  <c r="K33" i="28"/>
  <c r="L32" i="28"/>
  <c r="K32" i="28"/>
  <c r="L31" i="28"/>
  <c r="K31" i="28"/>
  <c r="L30" i="28"/>
  <c r="K30" i="28"/>
  <c r="L29" i="28"/>
  <c r="K29" i="28"/>
  <c r="L28" i="28"/>
  <c r="K28" i="28"/>
  <c r="L27" i="28"/>
  <c r="K27" i="28"/>
  <c r="L26" i="28"/>
  <c r="K26" i="28"/>
  <c r="L25" i="28"/>
  <c r="K25" i="28"/>
  <c r="L24" i="28"/>
  <c r="K24" i="28"/>
  <c r="L23" i="28"/>
  <c r="K23" i="28"/>
  <c r="L22" i="28"/>
  <c r="K22" i="28"/>
  <c r="L21" i="28"/>
  <c r="K21" i="28"/>
  <c r="L20" i="28"/>
  <c r="K20" i="28"/>
  <c r="L19" i="28"/>
  <c r="K19" i="28"/>
  <c r="L18" i="28"/>
  <c r="K18" i="28"/>
  <c r="L17" i="28"/>
  <c r="K17" i="28"/>
  <c r="L16" i="28"/>
  <c r="K16" i="28"/>
  <c r="L15" i="28"/>
  <c r="K15" i="28"/>
  <c r="L14" i="28"/>
  <c r="K14" i="28"/>
  <c r="L13" i="28"/>
  <c r="K13" i="28"/>
  <c r="L12" i="28"/>
  <c r="K12" i="28"/>
  <c r="L11" i="28"/>
  <c r="K11" i="28"/>
  <c r="L10" i="28"/>
  <c r="K10" i="28"/>
  <c r="L9" i="28"/>
  <c r="K9" i="28"/>
  <c r="L8" i="28"/>
  <c r="K8" i="28"/>
  <c r="L7" i="28"/>
  <c r="K7" i="28"/>
  <c r="L6" i="28"/>
  <c r="K6" i="28"/>
  <c r="L5" i="28"/>
  <c r="K5" i="28"/>
  <c r="M2" i="28"/>
  <c r="D40" i="27"/>
  <c r="L35" i="27"/>
  <c r="K35" i="27"/>
  <c r="L34" i="27"/>
  <c r="K34" i="27"/>
  <c r="L33" i="27"/>
  <c r="K33" i="27"/>
  <c r="L32" i="27"/>
  <c r="K32" i="27"/>
  <c r="L31" i="27"/>
  <c r="K31" i="27"/>
  <c r="L30" i="27"/>
  <c r="K30" i="27"/>
  <c r="L29" i="27"/>
  <c r="K29" i="27"/>
  <c r="L28" i="27"/>
  <c r="K28" i="27"/>
  <c r="L27" i="27"/>
  <c r="K27" i="27"/>
  <c r="L26" i="27"/>
  <c r="K26" i="27"/>
  <c r="L25" i="27"/>
  <c r="K25" i="27"/>
  <c r="L24" i="27"/>
  <c r="K24" i="27"/>
  <c r="L23" i="27"/>
  <c r="K23" i="27"/>
  <c r="L22" i="27"/>
  <c r="K22" i="27"/>
  <c r="L21" i="27"/>
  <c r="K21" i="27"/>
  <c r="L20" i="27"/>
  <c r="K20" i="27"/>
  <c r="L19" i="27"/>
  <c r="K19" i="27"/>
  <c r="L18" i="27"/>
  <c r="K18" i="27"/>
  <c r="L17" i="27"/>
  <c r="K17" i="27"/>
  <c r="L16" i="27"/>
  <c r="K16" i="27"/>
  <c r="L15" i="27"/>
  <c r="K15" i="27"/>
  <c r="L14" i="27"/>
  <c r="K14" i="27"/>
  <c r="L13" i="27"/>
  <c r="K13" i="27"/>
  <c r="L12" i="27"/>
  <c r="K12" i="27"/>
  <c r="L11" i="27"/>
  <c r="K11" i="27"/>
  <c r="L10" i="27"/>
  <c r="K10" i="27"/>
  <c r="L9" i="27"/>
  <c r="K9" i="27"/>
  <c r="L8" i="27"/>
  <c r="K8" i="27"/>
  <c r="L7" i="27"/>
  <c r="K7" i="27"/>
  <c r="L6" i="27"/>
  <c r="K6" i="27"/>
  <c r="L5" i="27"/>
  <c r="K5" i="27"/>
  <c r="M2" i="27"/>
  <c r="D40" i="26"/>
  <c r="L35" i="26"/>
  <c r="K35" i="26"/>
  <c r="L34" i="26"/>
  <c r="K34" i="26"/>
  <c r="L33" i="26"/>
  <c r="K33" i="26"/>
  <c r="L32" i="26"/>
  <c r="K32" i="26"/>
  <c r="K31" i="26"/>
  <c r="M31" i="26" s="1"/>
  <c r="K30" i="26"/>
  <c r="M30" i="26" s="1"/>
  <c r="K29" i="26"/>
  <c r="M29" i="26" s="1"/>
  <c r="K28" i="26"/>
  <c r="M28" i="26" s="1"/>
  <c r="K27" i="26"/>
  <c r="M27" i="26" s="1"/>
  <c r="K26" i="26"/>
  <c r="M26" i="26" s="1"/>
  <c r="K25" i="26"/>
  <c r="M25" i="26" s="1"/>
  <c r="K24" i="26"/>
  <c r="M24" i="26" s="1"/>
  <c r="K23" i="26"/>
  <c r="M23" i="26" s="1"/>
  <c r="K22" i="26"/>
  <c r="M22" i="26" s="1"/>
  <c r="K21" i="26"/>
  <c r="M21" i="26" s="1"/>
  <c r="K20" i="26"/>
  <c r="M20" i="26" s="1"/>
  <c r="K19" i="26"/>
  <c r="M19" i="26" s="1"/>
  <c r="K18" i="26"/>
  <c r="M18" i="26" s="1"/>
  <c r="K17" i="26"/>
  <c r="M17" i="26" s="1"/>
  <c r="K16" i="26"/>
  <c r="M16" i="26" s="1"/>
  <c r="K15" i="26"/>
  <c r="M15" i="26" s="1"/>
  <c r="K14" i="26"/>
  <c r="M14" i="26" s="1"/>
  <c r="L13" i="26"/>
  <c r="K13" i="26"/>
  <c r="L12" i="26"/>
  <c r="K12" i="26"/>
  <c r="L11" i="26"/>
  <c r="K11" i="26"/>
  <c r="L10" i="26"/>
  <c r="K10" i="26"/>
  <c r="L9" i="26"/>
  <c r="K9" i="26"/>
  <c r="L8" i="26"/>
  <c r="K8" i="26"/>
  <c r="L7" i="26"/>
  <c r="K7" i="26"/>
  <c r="L6" i="26"/>
  <c r="K6" i="26"/>
  <c r="L5" i="26"/>
  <c r="K5" i="26"/>
  <c r="M2" i="26"/>
  <c r="D40" i="23"/>
  <c r="M7" i="134" l="1"/>
  <c r="M8" i="134"/>
  <c r="L56" i="51"/>
  <c r="C126" i="1" s="1"/>
  <c r="M17" i="164"/>
  <c r="M23" i="164"/>
  <c r="M18" i="164"/>
  <c r="M19" i="164"/>
  <c r="M34" i="134"/>
  <c r="M20" i="164"/>
  <c r="M21" i="164"/>
  <c r="M22" i="164"/>
  <c r="M31" i="105"/>
  <c r="M33" i="105"/>
  <c r="M11" i="108"/>
  <c r="M34" i="74"/>
  <c r="M12" i="75"/>
  <c r="L36" i="29"/>
  <c r="L51" i="129"/>
  <c r="C316" i="1" s="1"/>
  <c r="L36" i="151"/>
  <c r="C272" i="1" s="1"/>
  <c r="L36" i="108"/>
  <c r="C266" i="1" s="1"/>
  <c r="L36" i="77"/>
  <c r="C201" i="1" s="1"/>
  <c r="L36" i="62"/>
  <c r="C160" i="1" s="1"/>
  <c r="L36" i="74"/>
  <c r="C196" i="1" s="1"/>
  <c r="M12" i="74"/>
  <c r="M32" i="75"/>
  <c r="M34" i="75"/>
  <c r="L46" i="78"/>
  <c r="C206" i="1" s="1"/>
  <c r="L36" i="93"/>
  <c r="C239" i="1" s="1"/>
  <c r="M32" i="97"/>
  <c r="L50" i="37"/>
  <c r="C92" i="1" s="1"/>
  <c r="L36" i="63"/>
  <c r="C161" i="1" s="1"/>
  <c r="L36" i="105"/>
  <c r="C260" i="1" s="1"/>
  <c r="L50" i="135"/>
  <c r="C329" i="1" s="1"/>
  <c r="L36" i="32"/>
  <c r="C69" i="1" s="1"/>
  <c r="L36" i="26"/>
  <c r="M33" i="75"/>
  <c r="M35" i="75"/>
  <c r="M27" i="158"/>
  <c r="L36" i="97"/>
  <c r="C246" i="1" s="1"/>
  <c r="M33" i="97"/>
  <c r="L36" i="102"/>
  <c r="C252" i="1" s="1"/>
  <c r="L36" i="30"/>
  <c r="C64" i="1" s="1"/>
  <c r="L46" i="53"/>
  <c r="C136" i="1" s="1"/>
  <c r="L36" i="158"/>
  <c r="C237" i="1" s="1"/>
  <c r="M32" i="133"/>
  <c r="L36" i="66"/>
  <c r="C165" i="1" s="1"/>
  <c r="M32" i="105"/>
  <c r="L36" i="133"/>
  <c r="C328" i="1" s="1"/>
  <c r="M27" i="133"/>
  <c r="L49" i="134"/>
  <c r="C331" i="1" s="1"/>
  <c r="L44" i="75"/>
  <c r="C197" i="1" s="1"/>
  <c r="M35" i="78"/>
  <c r="M8" i="66"/>
  <c r="L44" i="119"/>
  <c r="C286" i="1" s="1"/>
  <c r="L36" i="137"/>
  <c r="C332" i="1" s="1"/>
  <c r="L36" i="47"/>
  <c r="C119" i="1" s="1"/>
  <c r="M31" i="47"/>
  <c r="L45" i="92"/>
  <c r="C229" i="1" s="1"/>
  <c r="M19" i="79"/>
  <c r="M33" i="79"/>
  <c r="M5" i="150"/>
  <c r="M19" i="150"/>
  <c r="M21" i="150"/>
  <c r="M23" i="150"/>
  <c r="M25" i="150"/>
  <c r="M27" i="150"/>
  <c r="M35" i="150"/>
  <c r="M5" i="80"/>
  <c r="M7" i="80"/>
  <c r="M9" i="80"/>
  <c r="M11" i="80"/>
  <c r="M15" i="80"/>
  <c r="M19" i="80"/>
  <c r="M23" i="80"/>
  <c r="M27" i="80"/>
  <c r="M31" i="80"/>
  <c r="M35" i="80"/>
  <c r="M5" i="81"/>
  <c r="M5" i="82"/>
  <c r="M7" i="82"/>
  <c r="M9" i="82"/>
  <c r="M11" i="82"/>
  <c r="M13" i="82"/>
  <c r="M15" i="82"/>
  <c r="M19" i="82"/>
  <c r="M23" i="82"/>
  <c r="M31" i="82"/>
  <c r="M35" i="82"/>
  <c r="M35" i="84"/>
  <c r="M5" i="83"/>
  <c r="M7" i="83"/>
  <c r="M11" i="83"/>
  <c r="M15" i="83"/>
  <c r="M19" i="83"/>
  <c r="M21" i="83"/>
  <c r="M23" i="83"/>
  <c r="M27" i="83"/>
  <c r="M31" i="83"/>
  <c r="M35" i="83"/>
  <c r="M25" i="87"/>
  <c r="M29" i="87"/>
  <c r="M35" i="87"/>
  <c r="M5" i="88"/>
  <c r="M19" i="88"/>
  <c r="M23" i="88"/>
  <c r="M33" i="88"/>
  <c r="M5" i="90"/>
  <c r="M7" i="90"/>
  <c r="M9" i="90"/>
  <c r="M11" i="90"/>
  <c r="M13" i="90"/>
  <c r="M15" i="90"/>
  <c r="M17" i="90"/>
  <c r="M21" i="90"/>
  <c r="M25" i="90"/>
  <c r="M29" i="90"/>
  <c r="M33" i="90"/>
  <c r="M33" i="92"/>
  <c r="M5" i="91"/>
  <c r="M11" i="91"/>
  <c r="M13" i="91"/>
  <c r="M19" i="91"/>
  <c r="M23" i="91"/>
  <c r="M27" i="91"/>
  <c r="M31" i="91"/>
  <c r="M35" i="91"/>
  <c r="M7" i="158"/>
  <c r="M9" i="158"/>
  <c r="M11" i="158"/>
  <c r="M13" i="158"/>
  <c r="M15" i="158"/>
  <c r="M17" i="158"/>
  <c r="M19" i="158"/>
  <c r="M21" i="158"/>
  <c r="M23" i="158"/>
  <c r="M25" i="158"/>
  <c r="M31" i="158"/>
  <c r="M35" i="158"/>
  <c r="M5" i="96"/>
  <c r="M9" i="96"/>
  <c r="M13" i="96"/>
  <c r="M15" i="96"/>
  <c r="M17" i="96"/>
  <c r="M19" i="96"/>
  <c r="M21" i="96"/>
  <c r="M23" i="96"/>
  <c r="M27" i="96"/>
  <c r="M31" i="96"/>
  <c r="M35" i="96"/>
  <c r="M5" i="98"/>
  <c r="M17" i="98"/>
  <c r="M19" i="98"/>
  <c r="M21" i="98"/>
  <c r="M23" i="98"/>
  <c r="M25" i="98"/>
  <c r="M27" i="98"/>
  <c r="M31" i="98"/>
  <c r="M35" i="98"/>
  <c r="M5" i="99"/>
  <c r="M7" i="99"/>
  <c r="M9" i="99"/>
  <c r="M11" i="99"/>
  <c r="M15" i="99"/>
  <c r="M19" i="99"/>
  <c r="M23" i="99"/>
  <c r="M27" i="99"/>
  <c r="M31" i="99"/>
  <c r="M35" i="99"/>
  <c r="M17" i="103"/>
  <c r="M35" i="103"/>
  <c r="M11" i="104"/>
  <c r="M17" i="104"/>
  <c r="M35" i="104"/>
  <c r="M7" i="105"/>
  <c r="M5" i="107"/>
  <c r="M7" i="107"/>
  <c r="M9" i="107"/>
  <c r="M11" i="107"/>
  <c r="M13" i="107"/>
  <c r="M17" i="107"/>
  <c r="M21" i="107"/>
  <c r="M25" i="107"/>
  <c r="M29" i="107"/>
  <c r="M35" i="107"/>
  <c r="M35" i="151"/>
  <c r="M7" i="116"/>
  <c r="M9" i="116"/>
  <c r="M13" i="116"/>
  <c r="M17" i="116"/>
  <c r="M21" i="116"/>
  <c r="M25" i="116"/>
  <c r="M29" i="116"/>
  <c r="M33" i="116"/>
  <c r="M29" i="118"/>
  <c r="M33" i="118"/>
  <c r="M35" i="117"/>
  <c r="M31" i="121"/>
  <c r="M35" i="121"/>
  <c r="M5" i="124"/>
  <c r="M33" i="123"/>
  <c r="M5" i="125"/>
  <c r="M15" i="126"/>
  <c r="M35" i="126"/>
  <c r="M29" i="127"/>
  <c r="M33" i="127"/>
  <c r="M13" i="128"/>
  <c r="M21" i="128"/>
  <c r="M25" i="128"/>
  <c r="M29" i="128"/>
  <c r="M33" i="128"/>
  <c r="M5" i="129"/>
  <c r="M9" i="129"/>
  <c r="M33" i="129"/>
  <c r="M5" i="130"/>
  <c r="M29" i="130"/>
  <c r="M33" i="130"/>
  <c r="M5" i="131"/>
  <c r="M7" i="131"/>
  <c r="M9" i="131"/>
  <c r="M11" i="131"/>
  <c r="M13" i="131"/>
  <c r="M17" i="131"/>
  <c r="M21" i="131"/>
  <c r="M23" i="131"/>
  <c r="M25" i="131"/>
  <c r="M29" i="131"/>
  <c r="M31" i="131"/>
  <c r="M33" i="131"/>
  <c r="M35" i="131"/>
  <c r="M5" i="152"/>
  <c r="M7" i="152"/>
  <c r="M11" i="152"/>
  <c r="M15" i="152"/>
  <c r="M17" i="152"/>
  <c r="M19" i="152"/>
  <c r="M21" i="152"/>
  <c r="M23" i="152"/>
  <c r="M25" i="152"/>
  <c r="M27" i="152"/>
  <c r="M31" i="152"/>
  <c r="M33" i="152"/>
  <c r="M35" i="152"/>
  <c r="M21" i="135"/>
  <c r="M7" i="136"/>
  <c r="M11" i="136"/>
  <c r="M35" i="108"/>
  <c r="M25" i="120"/>
  <c r="M27" i="120"/>
  <c r="M31" i="120"/>
  <c r="M35" i="120"/>
  <c r="M5" i="115"/>
  <c r="M7" i="115"/>
  <c r="M11" i="115"/>
  <c r="M15" i="115"/>
  <c r="M19" i="115"/>
  <c r="M23" i="115"/>
  <c r="M27" i="115"/>
  <c r="M5" i="101"/>
  <c r="M7" i="101"/>
  <c r="M9" i="101"/>
  <c r="M11" i="101"/>
  <c r="M13" i="101"/>
  <c r="M15" i="101"/>
  <c r="M17" i="101"/>
  <c r="M21" i="101"/>
  <c r="M25" i="101"/>
  <c r="M31" i="101"/>
  <c r="M35" i="101"/>
  <c r="M35" i="86"/>
  <c r="M5" i="97"/>
  <c r="M7" i="97"/>
  <c r="M9" i="97"/>
  <c r="M11" i="97"/>
  <c r="M35" i="97"/>
  <c r="M35" i="105"/>
  <c r="M33" i="115"/>
  <c r="M35" i="93"/>
  <c r="M5" i="34"/>
  <c r="M21" i="34"/>
  <c r="M23" i="34"/>
  <c r="M25" i="34"/>
  <c r="M33" i="34"/>
  <c r="M5" i="148"/>
  <c r="M5" i="49"/>
  <c r="M7" i="49"/>
  <c r="M9" i="49"/>
  <c r="M11" i="49"/>
  <c r="M13" i="49"/>
  <c r="M15" i="49"/>
  <c r="M17" i="49"/>
  <c r="M19" i="49"/>
  <c r="M21" i="49"/>
  <c r="M23" i="49"/>
  <c r="M25" i="49"/>
  <c r="M27" i="49"/>
  <c r="M29" i="49"/>
  <c r="M31" i="49"/>
  <c r="M33" i="49"/>
  <c r="M35" i="49"/>
  <c r="M7" i="39"/>
  <c r="M11" i="39"/>
  <c r="M15" i="39"/>
  <c r="M19" i="39"/>
  <c r="M23" i="39"/>
  <c r="M27" i="39"/>
  <c r="M31" i="39"/>
  <c r="M11" i="40"/>
  <c r="M15" i="40"/>
  <c r="M17" i="40"/>
  <c r="M19" i="40"/>
  <c r="M21" i="40"/>
  <c r="M23" i="40"/>
  <c r="M25" i="40"/>
  <c r="M27" i="40"/>
  <c r="M31" i="40"/>
  <c r="M35" i="40"/>
  <c r="M5" i="41"/>
  <c r="M7" i="41"/>
  <c r="M9" i="41"/>
  <c r="M11" i="41"/>
  <c r="M13" i="41"/>
  <c r="M17" i="41"/>
  <c r="M21" i="41"/>
  <c r="M25" i="41"/>
  <c r="M29" i="41"/>
  <c r="M33" i="41"/>
  <c r="M5" i="42"/>
  <c r="M9" i="42"/>
  <c r="M13" i="42"/>
  <c r="M17" i="42"/>
  <c r="M21" i="42"/>
  <c r="M25" i="42"/>
  <c r="M29" i="42"/>
  <c r="M33" i="42"/>
  <c r="M15" i="44"/>
  <c r="M17" i="44"/>
  <c r="M19" i="44"/>
  <c r="M21" i="44"/>
  <c r="M23" i="44"/>
  <c r="M25" i="44"/>
  <c r="M27" i="44"/>
  <c r="M29" i="44"/>
  <c r="M31" i="44"/>
  <c r="M33" i="44"/>
  <c r="M35" i="44"/>
  <c r="M25" i="160"/>
  <c r="M27" i="160"/>
  <c r="M29" i="160"/>
  <c r="M31" i="160"/>
  <c r="M33" i="160"/>
  <c r="M35" i="160"/>
  <c r="M9" i="155"/>
  <c r="M13" i="155"/>
  <c r="M15" i="155"/>
  <c r="M17" i="155"/>
  <c r="M19" i="155"/>
  <c r="M21" i="155"/>
  <c r="M23" i="155"/>
  <c r="M25" i="155"/>
  <c r="M27" i="155"/>
  <c r="M31" i="155"/>
  <c r="M35" i="155"/>
  <c r="M5" i="45"/>
  <c r="M7" i="45"/>
  <c r="M17" i="45"/>
  <c r="M21" i="45"/>
  <c r="M25" i="45"/>
  <c r="M27" i="45"/>
  <c r="M31" i="45"/>
  <c r="M35" i="45"/>
  <c r="M5" i="46"/>
  <c r="M7" i="46"/>
  <c r="M9" i="46"/>
  <c r="M11" i="46"/>
  <c r="M13" i="46"/>
  <c r="M15" i="46"/>
  <c r="M17" i="46"/>
  <c r="M19" i="46"/>
  <c r="M23" i="46"/>
  <c r="M27" i="46"/>
  <c r="M31" i="46"/>
  <c r="M35" i="46"/>
  <c r="M5" i="50"/>
  <c r="M7" i="50"/>
  <c r="M9" i="50"/>
  <c r="M11" i="50"/>
  <c r="M13" i="50"/>
  <c r="M15" i="50"/>
  <c r="M17" i="50"/>
  <c r="M19" i="50"/>
  <c r="M21" i="50"/>
  <c r="M23" i="50"/>
  <c r="M25" i="50"/>
  <c r="M27" i="50"/>
  <c r="M29" i="50"/>
  <c r="M31" i="50"/>
  <c r="M33" i="50"/>
  <c r="M35" i="50"/>
  <c r="M5" i="48"/>
  <c r="M7" i="48"/>
  <c r="M9" i="48"/>
  <c r="M11" i="48"/>
  <c r="M13" i="48"/>
  <c r="M15" i="48"/>
  <c r="M17" i="48"/>
  <c r="M19" i="48"/>
  <c r="M21" i="48"/>
  <c r="M23" i="48"/>
  <c r="M25" i="48"/>
  <c r="M27" i="48"/>
  <c r="M29" i="48"/>
  <c r="M31" i="48"/>
  <c r="M33" i="48"/>
  <c r="M35" i="48"/>
  <c r="M5" i="51"/>
  <c r="M9" i="51"/>
  <c r="M5" i="52"/>
  <c r="M7" i="52"/>
  <c r="M9" i="52"/>
  <c r="M11" i="52"/>
  <c r="M13" i="52"/>
  <c r="M15" i="52"/>
  <c r="M17" i="52"/>
  <c r="M19" i="52"/>
  <c r="M21" i="52"/>
  <c r="M23" i="52"/>
  <c r="M25" i="52"/>
  <c r="M27" i="52"/>
  <c r="M29" i="52"/>
  <c r="M31" i="52"/>
  <c r="M33" i="52"/>
  <c r="M7" i="53"/>
  <c r="M11" i="53"/>
  <c r="M35" i="53"/>
  <c r="M31" i="54"/>
  <c r="M35" i="54"/>
  <c r="M7" i="154"/>
  <c r="M11" i="154"/>
  <c r="M15" i="154"/>
  <c r="M19" i="154"/>
  <c r="M23" i="154"/>
  <c r="M27" i="154"/>
  <c r="M31" i="154"/>
  <c r="M35" i="154"/>
  <c r="M35" i="55"/>
  <c r="M35" i="58"/>
  <c r="M15" i="136"/>
  <c r="M19" i="136"/>
  <c r="M21" i="136"/>
  <c r="M23" i="136"/>
  <c r="M25" i="136"/>
  <c r="M27" i="136"/>
  <c r="M31" i="136"/>
  <c r="M35" i="136"/>
  <c r="M35" i="134"/>
  <c r="M25" i="47"/>
  <c r="M27" i="47"/>
  <c r="M29" i="47"/>
  <c r="M35" i="47"/>
  <c r="M25" i="138"/>
  <c r="M31" i="138"/>
  <c r="M35" i="138"/>
  <c r="M17" i="139"/>
  <c r="M5" i="62"/>
  <c r="M35" i="62"/>
  <c r="M7" i="63"/>
  <c r="M11" i="63"/>
  <c r="M35" i="63"/>
  <c r="M7" i="64"/>
  <c r="M11" i="64"/>
  <c r="M15" i="64"/>
  <c r="M19" i="64"/>
  <c r="M23" i="64"/>
  <c r="M27" i="64"/>
  <c r="M31" i="64"/>
  <c r="M35" i="64"/>
  <c r="M23" i="65"/>
  <c r="M31" i="65"/>
  <c r="M23" i="66"/>
  <c r="M31" i="66"/>
  <c r="M35" i="66"/>
  <c r="M7" i="67"/>
  <c r="M11" i="67"/>
  <c r="M15" i="67"/>
  <c r="M21" i="67"/>
  <c r="M25" i="67"/>
  <c r="M29" i="67"/>
  <c r="M5" i="68"/>
  <c r="M9" i="68"/>
  <c r="M13" i="68"/>
  <c r="M17" i="68"/>
  <c r="M21" i="68"/>
  <c r="M25" i="68"/>
  <c r="M5" i="72"/>
  <c r="M9" i="72"/>
  <c r="M13" i="72"/>
  <c r="M17" i="72"/>
  <c r="M21" i="72"/>
  <c r="M25" i="72"/>
  <c r="M29" i="72"/>
  <c r="M33" i="72"/>
  <c r="M11" i="73"/>
  <c r="M15" i="73"/>
  <c r="M19" i="73"/>
  <c r="M27" i="73"/>
  <c r="M35" i="73"/>
  <c r="M5" i="77"/>
  <c r="M7" i="62"/>
  <c r="M5" i="63"/>
  <c r="M9" i="63"/>
  <c r="M5" i="64"/>
  <c r="M9" i="64"/>
  <c r="M13" i="64"/>
  <c r="M17" i="64"/>
  <c r="M21" i="64"/>
  <c r="M25" i="64"/>
  <c r="M29" i="64"/>
  <c r="M5" i="65"/>
  <c r="M9" i="65"/>
  <c r="M13" i="65"/>
  <c r="M17" i="65"/>
  <c r="M27" i="65"/>
  <c r="M35" i="65"/>
  <c r="M11" i="66"/>
  <c r="M15" i="66"/>
  <c r="M19" i="66"/>
  <c r="M27" i="66"/>
  <c r="M5" i="67"/>
  <c r="M9" i="67"/>
  <c r="M13" i="67"/>
  <c r="M17" i="67"/>
  <c r="M19" i="67"/>
  <c r="M23" i="67"/>
  <c r="M27" i="67"/>
  <c r="M31" i="67"/>
  <c r="M35" i="67"/>
  <c r="M7" i="68"/>
  <c r="M11" i="68"/>
  <c r="M15" i="68"/>
  <c r="M19" i="68"/>
  <c r="M23" i="68"/>
  <c r="M27" i="68"/>
  <c r="M31" i="68"/>
  <c r="M35" i="68"/>
  <c r="M29" i="159"/>
  <c r="M7" i="72"/>
  <c r="M11" i="72"/>
  <c r="M15" i="72"/>
  <c r="M19" i="72"/>
  <c r="M23" i="72"/>
  <c r="M27" i="72"/>
  <c r="M31" i="72"/>
  <c r="M35" i="72"/>
  <c r="M23" i="73"/>
  <c r="M31" i="73"/>
  <c r="M31" i="137"/>
  <c r="M35" i="137"/>
  <c r="M5" i="61"/>
  <c r="M7" i="61"/>
  <c r="M9" i="61"/>
  <c r="M11" i="61"/>
  <c r="M13" i="61"/>
  <c r="M15" i="61"/>
  <c r="M17" i="61"/>
  <c r="M19" i="61"/>
  <c r="M21" i="61"/>
  <c r="M23" i="61"/>
  <c r="M25" i="61"/>
  <c r="M35" i="61"/>
  <c r="M5" i="132"/>
  <c r="M33" i="37"/>
  <c r="M5" i="37"/>
  <c r="M7" i="37"/>
  <c r="M9" i="37"/>
  <c r="M35" i="37"/>
  <c r="M33" i="133"/>
  <c r="M19" i="139"/>
  <c r="M21" i="139"/>
  <c r="M23" i="139"/>
  <c r="M25" i="139"/>
  <c r="M27" i="139"/>
  <c r="M6" i="26"/>
  <c r="M10" i="26"/>
  <c r="M6" i="33"/>
  <c r="M14" i="33"/>
  <c r="M18" i="33"/>
  <c r="M34" i="33"/>
  <c r="M34" i="39"/>
  <c r="M8" i="40"/>
  <c r="M8" i="44"/>
  <c r="M12" i="44"/>
  <c r="M16" i="44"/>
  <c r="M20" i="44"/>
  <c r="M24" i="44"/>
  <c r="M28" i="44"/>
  <c r="M34" i="44"/>
  <c r="M8" i="160"/>
  <c r="M12" i="160"/>
  <c r="M16" i="160"/>
  <c r="M24" i="160"/>
  <c r="M16" i="155"/>
  <c r="M20" i="155"/>
  <c r="M26" i="155"/>
  <c r="M8" i="45"/>
  <c r="M12" i="45"/>
  <c r="M24" i="47"/>
  <c r="M28" i="47"/>
  <c r="M6" i="50"/>
  <c r="M10" i="50"/>
  <c r="M14" i="50"/>
  <c r="M18" i="50"/>
  <c r="M22" i="50"/>
  <c r="M28" i="50"/>
  <c r="M32" i="50"/>
  <c r="M6" i="48"/>
  <c r="M8" i="48"/>
  <c r="M10" i="48"/>
  <c r="M12" i="48"/>
  <c r="M8" i="26"/>
  <c r="M12" i="26"/>
  <c r="M10" i="33"/>
  <c r="M22" i="33"/>
  <c r="M26" i="33"/>
  <c r="M30" i="33"/>
  <c r="M6" i="40"/>
  <c r="M6" i="44"/>
  <c r="M10" i="44"/>
  <c r="M14" i="44"/>
  <c r="M18" i="44"/>
  <c r="M22" i="44"/>
  <c r="M26" i="44"/>
  <c r="M30" i="44"/>
  <c r="M32" i="44"/>
  <c r="M6" i="160"/>
  <c r="M10" i="160"/>
  <c r="M14" i="160"/>
  <c r="M18" i="160"/>
  <c r="M22" i="160"/>
  <c r="M26" i="160"/>
  <c r="M6" i="155"/>
  <c r="M14" i="155"/>
  <c r="M18" i="155"/>
  <c r="M22" i="155"/>
  <c r="M6" i="45"/>
  <c r="M10" i="45"/>
  <c r="M14" i="45"/>
  <c r="M26" i="47"/>
  <c r="M30" i="47"/>
  <c r="M8" i="50"/>
  <c r="M12" i="50"/>
  <c r="M16" i="50"/>
  <c r="M20" i="50"/>
  <c r="M26" i="50"/>
  <c r="M30" i="50"/>
  <c r="M14" i="48"/>
  <c r="M16" i="48"/>
  <c r="M20" i="48"/>
  <c r="M24" i="48"/>
  <c r="M28" i="48"/>
  <c r="M32" i="48"/>
  <c r="M6" i="52"/>
  <c r="M10" i="52"/>
  <c r="M14" i="52"/>
  <c r="M18" i="52"/>
  <c r="M20" i="52"/>
  <c r="M24" i="52"/>
  <c r="M8" i="54"/>
  <c r="M12" i="54"/>
  <c r="M16" i="54"/>
  <c r="M20" i="54"/>
  <c r="M24" i="54"/>
  <c r="M28" i="54"/>
  <c r="M6" i="56"/>
  <c r="M12" i="56"/>
  <c r="M16" i="56"/>
  <c r="M20" i="56"/>
  <c r="M24" i="56"/>
  <c r="M28" i="56"/>
  <c r="M8" i="60"/>
  <c r="M12" i="60"/>
  <c r="M16" i="60"/>
  <c r="M22" i="60"/>
  <c r="M26" i="60"/>
  <c r="M30" i="60"/>
  <c r="M34" i="60"/>
  <c r="M6" i="61"/>
  <c r="M10" i="61"/>
  <c r="M16" i="61"/>
  <c r="M20" i="61"/>
  <c r="M24" i="61"/>
  <c r="M28" i="61"/>
  <c r="M10" i="63"/>
  <c r="M8" i="64"/>
  <c r="M12" i="64"/>
  <c r="M20" i="65"/>
  <c r="M6" i="67"/>
  <c r="M10" i="67"/>
  <c r="M14" i="67"/>
  <c r="M18" i="67"/>
  <c r="M22" i="67"/>
  <c r="M8" i="59"/>
  <c r="M12" i="59"/>
  <c r="M20" i="59"/>
  <c r="M32" i="59"/>
  <c r="M18" i="72"/>
  <c r="M8" i="73"/>
  <c r="M8" i="77"/>
  <c r="M16" i="77"/>
  <c r="M24" i="77"/>
  <c r="M24" i="79"/>
  <c r="M20" i="150"/>
  <c r="M22" i="150"/>
  <c r="M24" i="150"/>
  <c r="M26" i="150"/>
  <c r="M6" i="80"/>
  <c r="M8" i="80"/>
  <c r="M10" i="80"/>
  <c r="M8" i="81"/>
  <c r="M12" i="81"/>
  <c r="M16" i="81"/>
  <c r="M20" i="81"/>
  <c r="M22" i="81"/>
  <c r="M24" i="81"/>
  <c r="M26" i="81"/>
  <c r="M28" i="81"/>
  <c r="M30" i="81"/>
  <c r="M34" i="81"/>
  <c r="M24" i="84"/>
  <c r="M26" i="84"/>
  <c r="M12" i="88"/>
  <c r="M14" i="88"/>
  <c r="M16" i="88"/>
  <c r="M8" i="91"/>
  <c r="M16" i="91"/>
  <c r="M6" i="93"/>
  <c r="M8" i="93"/>
  <c r="M10" i="93"/>
  <c r="M8" i="94"/>
  <c r="M12" i="94"/>
  <c r="M16" i="94"/>
  <c r="M20" i="94"/>
  <c r="M24" i="94"/>
  <c r="M28" i="94"/>
  <c r="M6" i="95"/>
  <c r="M10" i="95"/>
  <c r="M14" i="95"/>
  <c r="M18" i="95"/>
  <c r="M22" i="95"/>
  <c r="M26" i="95"/>
  <c r="M30" i="95"/>
  <c r="M34" i="95"/>
  <c r="M6" i="97"/>
  <c r="M8" i="97"/>
  <c r="M10" i="97"/>
  <c r="M12" i="99"/>
  <c r="M8" i="100"/>
  <c r="M12" i="100"/>
  <c r="M16" i="100"/>
  <c r="M20" i="100"/>
  <c r="M24" i="100"/>
  <c r="M28" i="100"/>
  <c r="M32" i="100"/>
  <c r="M30" i="102"/>
  <c r="M34" i="102"/>
  <c r="M32" i="104"/>
  <c r="M8" i="106"/>
  <c r="M12" i="106"/>
  <c r="M16" i="106"/>
  <c r="M20" i="106"/>
  <c r="M22" i="106"/>
  <c r="M24" i="106"/>
  <c r="M28" i="106"/>
  <c r="M32" i="106"/>
  <c r="M6" i="107"/>
  <c r="M8" i="107"/>
  <c r="M10" i="107"/>
  <c r="M12" i="107"/>
  <c r="M6" i="115"/>
  <c r="M8" i="116"/>
  <c r="M14" i="118"/>
  <c r="M16" i="118"/>
  <c r="M18" i="118"/>
  <c r="M20" i="118"/>
  <c r="M22" i="118"/>
  <c r="M24" i="118"/>
  <c r="M26" i="118"/>
  <c r="M6" i="117"/>
  <c r="M18" i="48"/>
  <c r="M22" i="48"/>
  <c r="M26" i="48"/>
  <c r="M30" i="48"/>
  <c r="M34" i="48"/>
  <c r="M8" i="52"/>
  <c r="M12" i="52"/>
  <c r="M16" i="52"/>
  <c r="M22" i="52"/>
  <c r="M26" i="52"/>
  <c r="M6" i="54"/>
  <c r="M10" i="54"/>
  <c r="M14" i="54"/>
  <c r="M18" i="54"/>
  <c r="M22" i="54"/>
  <c r="M26" i="54"/>
  <c r="M10" i="56"/>
  <c r="M14" i="56"/>
  <c r="M18" i="56"/>
  <c r="M22" i="56"/>
  <c r="M26" i="56"/>
  <c r="M32" i="56"/>
  <c r="M18" i="60"/>
  <c r="M20" i="60"/>
  <c r="M24" i="60"/>
  <c r="M28" i="60"/>
  <c r="M32" i="60"/>
  <c r="M8" i="61"/>
  <c r="M12" i="61"/>
  <c r="M14" i="61"/>
  <c r="M18" i="61"/>
  <c r="M22" i="61"/>
  <c r="M26" i="61"/>
  <c r="M6" i="62"/>
  <c r="M10" i="62"/>
  <c r="M6" i="63"/>
  <c r="M8" i="63"/>
  <c r="M6" i="64"/>
  <c r="M10" i="64"/>
  <c r="M8" i="67"/>
  <c r="M12" i="67"/>
  <c r="M16" i="67"/>
  <c r="M20" i="67"/>
  <c r="M26" i="67"/>
  <c r="M16" i="59"/>
  <c r="M24" i="59"/>
  <c r="M28" i="59"/>
  <c r="M26" i="72"/>
  <c r="M12" i="77"/>
  <c r="M20" i="77"/>
  <c r="M32" i="77"/>
  <c r="M22" i="79"/>
  <c r="M26" i="79"/>
  <c r="M8" i="117"/>
  <c r="M10" i="117"/>
  <c r="M12" i="117"/>
  <c r="M14" i="117"/>
  <c r="M16" i="117"/>
  <c r="M18" i="117"/>
  <c r="M20" i="117"/>
  <c r="M22" i="117"/>
  <c r="M24" i="117"/>
  <c r="M26" i="117"/>
  <c r="M28" i="117"/>
  <c r="M30" i="117"/>
  <c r="M32" i="117"/>
  <c r="M8" i="119"/>
  <c r="M12" i="119"/>
  <c r="M16" i="119"/>
  <c r="M20" i="119"/>
  <c r="M24" i="119"/>
  <c r="M28" i="119"/>
  <c r="M32" i="119"/>
  <c r="M24" i="120"/>
  <c r="M26" i="120"/>
  <c r="M6" i="122"/>
  <c r="M10" i="122"/>
  <c r="M14" i="122"/>
  <c r="M18" i="122"/>
  <c r="M22" i="122"/>
  <c r="M26" i="122"/>
  <c r="M30" i="122"/>
  <c r="M34" i="122"/>
  <c r="M24" i="121"/>
  <c r="M26" i="121"/>
  <c r="M28" i="121"/>
  <c r="M6" i="124"/>
  <c r="M10" i="124"/>
  <c r="M14" i="124"/>
  <c r="M18" i="124"/>
  <c r="M22" i="124"/>
  <c r="M26" i="124"/>
  <c r="M30" i="124"/>
  <c r="M34" i="124"/>
  <c r="M26" i="123"/>
  <c r="M8" i="125"/>
  <c r="M12" i="125"/>
  <c r="M16" i="125"/>
  <c r="M20" i="125"/>
  <c r="M24" i="125"/>
  <c r="M28" i="125"/>
  <c r="M32" i="125"/>
  <c r="M20" i="127"/>
  <c r="M22" i="127"/>
  <c r="M24" i="127"/>
  <c r="M26" i="127"/>
  <c r="M16" i="128"/>
  <c r="M18" i="128"/>
  <c r="M18" i="130"/>
  <c r="M20" i="130"/>
  <c r="M22" i="130"/>
  <c r="M24" i="130"/>
  <c r="M26" i="130"/>
  <c r="M14" i="131"/>
  <c r="M10" i="152"/>
  <c r="M12" i="152"/>
  <c r="M14" i="152"/>
  <c r="M16" i="152"/>
  <c r="M18" i="152"/>
  <c r="M20" i="152"/>
  <c r="M22" i="152"/>
  <c r="M24" i="152"/>
  <c r="M26" i="152"/>
  <c r="M8" i="132"/>
  <c r="M12" i="132"/>
  <c r="M16" i="132"/>
  <c r="M20" i="132"/>
  <c r="M24" i="132"/>
  <c r="M28" i="132"/>
  <c r="M32" i="132"/>
  <c r="M24" i="133"/>
  <c r="M26" i="133"/>
  <c r="M18" i="135"/>
  <c r="M24" i="137"/>
  <c r="M26" i="137"/>
  <c r="M28" i="138"/>
  <c r="M26" i="139"/>
  <c r="M5" i="26"/>
  <c r="M7" i="26"/>
  <c r="M9" i="26"/>
  <c r="M11" i="26"/>
  <c r="M13" i="26"/>
  <c r="M5" i="28"/>
  <c r="M5" i="29"/>
  <c r="M5" i="30"/>
  <c r="M31" i="139"/>
  <c r="M5" i="32"/>
  <c r="M5" i="35"/>
  <c r="M34" i="26"/>
  <c r="M14" i="27"/>
  <c r="M5" i="27"/>
  <c r="M5" i="38"/>
  <c r="M5" i="109"/>
  <c r="M17" i="109"/>
  <c r="M21" i="109"/>
  <c r="M25" i="109"/>
  <c r="M35" i="109"/>
  <c r="L36" i="73"/>
  <c r="C192" i="1" s="1"/>
  <c r="M16" i="27"/>
  <c r="M22" i="27"/>
  <c r="M33" i="26"/>
  <c r="M19" i="109"/>
  <c r="M23" i="109"/>
  <c r="M27" i="109"/>
  <c r="M31" i="109"/>
  <c r="L36" i="54"/>
  <c r="C139" i="1" s="1"/>
  <c r="M7" i="27"/>
  <c r="M18" i="109"/>
  <c r="M20" i="109"/>
  <c r="M22" i="109"/>
  <c r="M24" i="109"/>
  <c r="M26" i="109"/>
  <c r="M22" i="34"/>
  <c r="M24" i="34"/>
  <c r="M26" i="34"/>
  <c r="M6" i="37"/>
  <c r="M8" i="37"/>
  <c r="M5" i="39"/>
  <c r="M35" i="39"/>
  <c r="M5" i="40"/>
  <c r="M7" i="40"/>
  <c r="M9" i="40"/>
  <c r="M5" i="43"/>
  <c r="M5" i="44"/>
  <c r="M7" i="44"/>
  <c r="M9" i="44"/>
  <c r="M11" i="44"/>
  <c r="M13" i="44"/>
  <c r="M5" i="160"/>
  <c r="M7" i="160"/>
  <c r="M9" i="160"/>
  <c r="M11" i="160"/>
  <c r="M13" i="160"/>
  <c r="M15" i="160"/>
  <c r="M17" i="160"/>
  <c r="M19" i="160"/>
  <c r="M23" i="160"/>
  <c r="M5" i="155"/>
  <c r="M7" i="155"/>
  <c r="M9" i="45"/>
  <c r="M11" i="45"/>
  <c r="M13" i="45"/>
  <c r="M15" i="45"/>
  <c r="M5" i="163"/>
  <c r="M5" i="47"/>
  <c r="M5" i="53"/>
  <c r="M5" i="54"/>
  <c r="M7" i="54"/>
  <c r="M9" i="54"/>
  <c r="M11" i="54"/>
  <c r="M13" i="54"/>
  <c r="M15" i="54"/>
  <c r="M17" i="54"/>
  <c r="M19" i="54"/>
  <c r="M21" i="54"/>
  <c r="M23" i="54"/>
  <c r="M25" i="54"/>
  <c r="M27" i="54"/>
  <c r="M29" i="54"/>
  <c r="M5" i="154"/>
  <c r="M5" i="55"/>
  <c r="M5" i="57"/>
  <c r="M5" i="58"/>
  <c r="M27" i="61"/>
  <c r="M29" i="61"/>
  <c r="M11" i="62"/>
  <c r="M21" i="65"/>
  <c r="M5" i="66"/>
  <c r="M5" i="159"/>
  <c r="M5" i="69"/>
  <c r="M5" i="70"/>
  <c r="M5" i="71"/>
  <c r="M9" i="73"/>
  <c r="M5" i="74"/>
  <c r="M5" i="76"/>
  <c r="M5" i="78"/>
  <c r="M5" i="79"/>
  <c r="M23" i="79"/>
  <c r="M25" i="79"/>
  <c r="M27" i="79"/>
  <c r="M5" i="84"/>
  <c r="M25" i="84"/>
  <c r="M27" i="84"/>
  <c r="M5" i="86"/>
  <c r="M5" i="87"/>
  <c r="M13" i="88"/>
  <c r="M10" i="37"/>
  <c r="M34" i="37"/>
  <c r="M6" i="49"/>
  <c r="M8" i="49"/>
  <c r="M10" i="49"/>
  <c r="M12" i="49"/>
  <c r="M14" i="49"/>
  <c r="M16" i="49"/>
  <c r="M18" i="49"/>
  <c r="M20" i="49"/>
  <c r="M22" i="49"/>
  <c r="M24" i="49"/>
  <c r="M26" i="49"/>
  <c r="M28" i="49"/>
  <c r="M30" i="49"/>
  <c r="M32" i="49"/>
  <c r="M34" i="49"/>
  <c r="M16" i="40"/>
  <c r="M18" i="40"/>
  <c r="M20" i="40"/>
  <c r="M22" i="40"/>
  <c r="M24" i="40"/>
  <c r="M26" i="40"/>
  <c r="M6" i="41"/>
  <c r="M8" i="41"/>
  <c r="M10" i="41"/>
  <c r="M12" i="41"/>
  <c r="M26" i="45"/>
  <c r="M6" i="46"/>
  <c r="M8" i="46"/>
  <c r="M10" i="46"/>
  <c r="M12" i="46"/>
  <c r="M14" i="46"/>
  <c r="M16" i="46"/>
  <c r="M18" i="46"/>
  <c r="M24" i="50"/>
  <c r="M34" i="50"/>
  <c r="M6" i="68"/>
  <c r="M8" i="68"/>
  <c r="M10" i="68"/>
  <c r="M12" i="68"/>
  <c r="M14" i="68"/>
  <c r="M16" i="68"/>
  <c r="M18" i="68"/>
  <c r="M20" i="68"/>
  <c r="M22" i="68"/>
  <c r="M24" i="68"/>
  <c r="M26" i="68"/>
  <c r="M6" i="72"/>
  <c r="M8" i="72"/>
  <c r="M10" i="72"/>
  <c r="M12" i="72"/>
  <c r="M14" i="72"/>
  <c r="M16" i="72"/>
  <c r="M20" i="72"/>
  <c r="M22" i="72"/>
  <c r="M24" i="72"/>
  <c r="M28" i="72"/>
  <c r="M30" i="72"/>
  <c r="M32" i="72"/>
  <c r="M34" i="72"/>
  <c r="M6" i="77"/>
  <c r="M20" i="79"/>
  <c r="M6" i="150"/>
  <c r="M6" i="81"/>
  <c r="M6" i="82"/>
  <c r="M8" i="82"/>
  <c r="M10" i="82"/>
  <c r="M12" i="82"/>
  <c r="M14" i="82"/>
  <c r="M6" i="83"/>
  <c r="M20" i="83"/>
  <c r="M22" i="83"/>
  <c r="M26" i="87"/>
  <c r="M15" i="88"/>
  <c r="M17" i="88"/>
  <c r="M5" i="92"/>
  <c r="M9" i="91"/>
  <c r="M17" i="91"/>
  <c r="M5" i="158"/>
  <c r="M5" i="93"/>
  <c r="M7" i="93"/>
  <c r="M9" i="93"/>
  <c r="M13" i="99"/>
  <c r="M5" i="164"/>
  <c r="M5" i="103"/>
  <c r="M5" i="102"/>
  <c r="M5" i="104"/>
  <c r="M33" i="104"/>
  <c r="M5" i="105"/>
  <c r="M5" i="108"/>
  <c r="M5" i="151"/>
  <c r="M5" i="116"/>
  <c r="M5" i="118"/>
  <c r="M15" i="118"/>
  <c r="M17" i="118"/>
  <c r="M19" i="118"/>
  <c r="M21" i="118"/>
  <c r="M23" i="118"/>
  <c r="M25" i="118"/>
  <c r="M27" i="118"/>
  <c r="M5" i="117"/>
  <c r="M7" i="117"/>
  <c r="M9" i="117"/>
  <c r="M11" i="117"/>
  <c r="M13" i="117"/>
  <c r="M15" i="117"/>
  <c r="M17" i="117"/>
  <c r="M19" i="117"/>
  <c r="M21" i="117"/>
  <c r="M23" i="117"/>
  <c r="M25" i="117"/>
  <c r="M27" i="117"/>
  <c r="M29" i="117"/>
  <c r="M31" i="117"/>
  <c r="M33" i="117"/>
  <c r="M5" i="120"/>
  <c r="M5" i="122"/>
  <c r="M25" i="121"/>
  <c r="M27" i="121"/>
  <c r="M29" i="121"/>
  <c r="M5" i="123"/>
  <c r="M27" i="123"/>
  <c r="M5" i="126"/>
  <c r="M5" i="127"/>
  <c r="M21" i="127"/>
  <c r="M23" i="127"/>
  <c r="M25" i="127"/>
  <c r="M27" i="127"/>
  <c r="M5" i="128"/>
  <c r="M17" i="128"/>
  <c r="M19" i="128"/>
  <c r="M19" i="130"/>
  <c r="M21" i="130"/>
  <c r="M23" i="130"/>
  <c r="M25" i="130"/>
  <c r="M27" i="130"/>
  <c r="M15" i="131"/>
  <c r="M13" i="152"/>
  <c r="M5" i="133"/>
  <c r="M25" i="133"/>
  <c r="M5" i="135"/>
  <c r="M19" i="135"/>
  <c r="M5" i="136"/>
  <c r="M5" i="137"/>
  <c r="M25" i="137"/>
  <c r="M5" i="138"/>
  <c r="M29" i="138"/>
  <c r="M5" i="139"/>
  <c r="M35" i="139"/>
  <c r="M36" i="165"/>
  <c r="M6" i="90"/>
  <c r="M8" i="90"/>
  <c r="M10" i="90"/>
  <c r="M12" i="90"/>
  <c r="M14" i="90"/>
  <c r="M16" i="90"/>
  <c r="M12" i="91"/>
  <c r="M8" i="158"/>
  <c r="M10" i="158"/>
  <c r="M12" i="158"/>
  <c r="M14" i="158"/>
  <c r="M16" i="158"/>
  <c r="M18" i="158"/>
  <c r="M20" i="158"/>
  <c r="M22" i="158"/>
  <c r="M24" i="158"/>
  <c r="M18" i="98"/>
  <c r="M20" i="98"/>
  <c r="M22" i="98"/>
  <c r="M24" i="98"/>
  <c r="M26" i="98"/>
  <c r="M12" i="104"/>
  <c r="M18" i="104"/>
  <c r="M6" i="101"/>
  <c r="M8" i="101"/>
  <c r="M10" i="101"/>
  <c r="M12" i="101"/>
  <c r="M14" i="101"/>
  <c r="M16" i="101"/>
  <c r="M6" i="125"/>
  <c r="M6" i="131"/>
  <c r="M8" i="131"/>
  <c r="M10" i="131"/>
  <c r="M12" i="131"/>
  <c r="M6" i="152"/>
  <c r="M8" i="152"/>
  <c r="M6" i="132"/>
  <c r="M20" i="136"/>
  <c r="M22" i="136"/>
  <c r="M24" i="136"/>
  <c r="M26" i="136"/>
  <c r="M26" i="138"/>
  <c r="M18" i="139"/>
  <c r="M20" i="139"/>
  <c r="M22" i="139"/>
  <c r="M24" i="139"/>
  <c r="M36" i="140"/>
  <c r="L36" i="140" s="1"/>
  <c r="C344" i="1" s="1"/>
  <c r="M35" i="26"/>
  <c r="M9" i="27"/>
  <c r="M11" i="27"/>
  <c r="M15" i="27"/>
  <c r="M17" i="27"/>
  <c r="M19" i="27"/>
  <c r="M20" i="27"/>
  <c r="M21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7" i="33"/>
  <c r="M8" i="33"/>
  <c r="M11" i="33"/>
  <c r="M12" i="33"/>
  <c r="M15" i="33"/>
  <c r="M16" i="33"/>
  <c r="M19" i="33"/>
  <c r="M20" i="33"/>
  <c r="M23" i="33"/>
  <c r="M24" i="33"/>
  <c r="M27" i="33"/>
  <c r="M28" i="33"/>
  <c r="M31" i="33"/>
  <c r="M32" i="33"/>
  <c r="M6" i="109"/>
  <c r="M7" i="109"/>
  <c r="M8" i="109"/>
  <c r="M9" i="109"/>
  <c r="M10" i="109"/>
  <c r="M11" i="109"/>
  <c r="M12" i="109"/>
  <c r="M13" i="109"/>
  <c r="M14" i="109"/>
  <c r="M15" i="109"/>
  <c r="M16" i="109"/>
  <c r="M28" i="109"/>
  <c r="M29" i="109"/>
  <c r="M32" i="109"/>
  <c r="M33" i="109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34" i="34"/>
  <c r="M35" i="34"/>
  <c r="M6" i="148"/>
  <c r="M7" i="148"/>
  <c r="M8" i="148"/>
  <c r="M9" i="148"/>
  <c r="M10" i="148"/>
  <c r="M11" i="148"/>
  <c r="M12" i="148"/>
  <c r="M13" i="148"/>
  <c r="M14" i="148"/>
  <c r="M15" i="148"/>
  <c r="M16" i="148"/>
  <c r="M17" i="148"/>
  <c r="M18" i="148"/>
  <c r="M19" i="148"/>
  <c r="M20" i="148"/>
  <c r="M21" i="148"/>
  <c r="M22" i="148"/>
  <c r="M23" i="148"/>
  <c r="M24" i="148"/>
  <c r="M25" i="148"/>
  <c r="M26" i="148"/>
  <c r="M27" i="148"/>
  <c r="M28" i="148"/>
  <c r="M29" i="148"/>
  <c r="M30" i="148"/>
  <c r="M31" i="148"/>
  <c r="M32" i="148"/>
  <c r="M33" i="148"/>
  <c r="M34" i="148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8" i="39"/>
  <c r="M9" i="39"/>
  <c r="M12" i="39"/>
  <c r="M13" i="39"/>
  <c r="M16" i="39"/>
  <c r="M17" i="39"/>
  <c r="M20" i="39"/>
  <c r="M21" i="39"/>
  <c r="M24" i="39"/>
  <c r="M25" i="39"/>
  <c r="M28" i="39"/>
  <c r="M29" i="39"/>
  <c r="M32" i="39"/>
  <c r="M33" i="39"/>
  <c r="M12" i="40"/>
  <c r="M13" i="40"/>
  <c r="M28" i="40"/>
  <c r="M29" i="40"/>
  <c r="M32" i="40"/>
  <c r="M33" i="40"/>
  <c r="M14" i="41"/>
  <c r="M15" i="41"/>
  <c r="M18" i="41"/>
  <c r="M19" i="41"/>
  <c r="M22" i="41"/>
  <c r="M23" i="41"/>
  <c r="M26" i="41"/>
  <c r="M27" i="41"/>
  <c r="M30" i="41"/>
  <c r="M31" i="41"/>
  <c r="M34" i="41"/>
  <c r="M35" i="41"/>
  <c r="M6" i="42"/>
  <c r="M7" i="42"/>
  <c r="M10" i="42"/>
  <c r="M11" i="42"/>
  <c r="M14" i="42"/>
  <c r="M15" i="42"/>
  <c r="M18" i="42"/>
  <c r="M19" i="42"/>
  <c r="M22" i="42"/>
  <c r="M23" i="42"/>
  <c r="M26" i="42"/>
  <c r="M27" i="42"/>
  <c r="M30" i="42"/>
  <c r="M31" i="42"/>
  <c r="M34" i="42"/>
  <c r="M35" i="42"/>
  <c r="M6" i="27"/>
  <c r="M8" i="27"/>
  <c r="M10" i="27"/>
  <c r="M12" i="27"/>
  <c r="M13" i="27"/>
  <c r="M18" i="27"/>
  <c r="M32" i="26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5" i="33"/>
  <c r="M9" i="33"/>
  <c r="M13" i="33"/>
  <c r="M17" i="33"/>
  <c r="M21" i="33"/>
  <c r="M25" i="33"/>
  <c r="M29" i="33"/>
  <c r="M33" i="33"/>
  <c r="M30" i="109"/>
  <c r="M34" i="109"/>
  <c r="M6" i="30"/>
  <c r="M7" i="30"/>
  <c r="M8" i="30"/>
  <c r="M9" i="30"/>
  <c r="M10" i="30"/>
  <c r="M11" i="30"/>
  <c r="M34" i="30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6" i="32"/>
  <c r="M7" i="32"/>
  <c r="M8" i="32"/>
  <c r="M9" i="32"/>
  <c r="M10" i="32"/>
  <c r="M11" i="32"/>
  <c r="M12" i="32"/>
  <c r="M13" i="32"/>
  <c r="M27" i="34"/>
  <c r="M28" i="34"/>
  <c r="M29" i="34"/>
  <c r="M30" i="34"/>
  <c r="M31" i="34"/>
  <c r="M32" i="34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6" i="39"/>
  <c r="M10" i="39"/>
  <c r="M14" i="39"/>
  <c r="M18" i="39"/>
  <c r="M22" i="39"/>
  <c r="M26" i="39"/>
  <c r="M30" i="39"/>
  <c r="M10" i="40"/>
  <c r="M14" i="40"/>
  <c r="M30" i="40"/>
  <c r="M34" i="40"/>
  <c r="M16" i="41"/>
  <c r="M20" i="41"/>
  <c r="M24" i="41"/>
  <c r="M28" i="41"/>
  <c r="M32" i="41"/>
  <c r="M8" i="42"/>
  <c r="M12" i="42"/>
  <c r="M16" i="42"/>
  <c r="M20" i="42"/>
  <c r="M24" i="42"/>
  <c r="M28" i="42"/>
  <c r="M32" i="42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0" i="160"/>
  <c r="M34" i="160"/>
  <c r="M10" i="155"/>
  <c r="M11" i="155"/>
  <c r="M24" i="155"/>
  <c r="M30" i="155"/>
  <c r="M34" i="155"/>
  <c r="M16" i="45"/>
  <c r="M20" i="45"/>
  <c r="M24" i="45"/>
  <c r="M30" i="45"/>
  <c r="M34" i="45"/>
  <c r="M22" i="46"/>
  <c r="M26" i="46"/>
  <c r="M30" i="46"/>
  <c r="M34" i="46"/>
  <c r="M6" i="163"/>
  <c r="M7" i="163"/>
  <c r="M8" i="163"/>
  <c r="M9" i="163"/>
  <c r="M10" i="163"/>
  <c r="M11" i="163"/>
  <c r="M12" i="163"/>
  <c r="M13" i="163"/>
  <c r="M14" i="163"/>
  <c r="M15" i="163"/>
  <c r="M16" i="163"/>
  <c r="M17" i="163"/>
  <c r="M18" i="163"/>
  <c r="M19" i="163"/>
  <c r="M20" i="163"/>
  <c r="M21" i="163"/>
  <c r="M22" i="163"/>
  <c r="M23" i="163"/>
  <c r="M24" i="163"/>
  <c r="M25" i="163"/>
  <c r="M26" i="163"/>
  <c r="M27" i="163"/>
  <c r="M28" i="163"/>
  <c r="M29" i="163"/>
  <c r="M30" i="163"/>
  <c r="M31" i="163"/>
  <c r="M32" i="163"/>
  <c r="M33" i="163"/>
  <c r="M34" i="163"/>
  <c r="M34" i="47"/>
  <c r="M6" i="51"/>
  <c r="M7" i="51"/>
  <c r="M10" i="51"/>
  <c r="M11" i="51"/>
  <c r="M28" i="52"/>
  <c r="M32" i="52"/>
  <c r="M6" i="53"/>
  <c r="M10" i="53"/>
  <c r="M30" i="54"/>
  <c r="M34" i="54"/>
  <c r="M6" i="154"/>
  <c r="M10" i="154"/>
  <c r="M14" i="154"/>
  <c r="M18" i="154"/>
  <c r="M22" i="154"/>
  <c r="M26" i="154"/>
  <c r="M30" i="154"/>
  <c r="M34" i="154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7" i="56"/>
  <c r="M8" i="56"/>
  <c r="M11" i="56"/>
  <c r="M15" i="56"/>
  <c r="M19" i="56"/>
  <c r="M23" i="56"/>
  <c r="M27" i="56"/>
  <c r="M31" i="56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5" i="60"/>
  <c r="M6" i="60"/>
  <c r="M9" i="60"/>
  <c r="M10" i="60"/>
  <c r="M13" i="60"/>
  <c r="M14" i="60"/>
  <c r="M17" i="60"/>
  <c r="M21" i="60"/>
  <c r="M25" i="60"/>
  <c r="M29" i="60"/>
  <c r="M33" i="60"/>
  <c r="M30" i="61"/>
  <c r="M34" i="61"/>
  <c r="M8" i="62"/>
  <c r="M9" i="62"/>
  <c r="M32" i="62"/>
  <c r="M33" i="62"/>
  <c r="M34" i="63"/>
  <c r="M14" i="64"/>
  <c r="M18" i="64"/>
  <c r="M22" i="64"/>
  <c r="M26" i="64"/>
  <c r="M30" i="64"/>
  <c r="M34" i="64"/>
  <c r="M6" i="65"/>
  <c r="M7" i="65"/>
  <c r="M10" i="65"/>
  <c r="M11" i="65"/>
  <c r="M14" i="65"/>
  <c r="M15" i="65"/>
  <c r="M18" i="65"/>
  <c r="M19" i="65"/>
  <c r="M24" i="65"/>
  <c r="M25" i="65"/>
  <c r="M28" i="65"/>
  <c r="M29" i="65"/>
  <c r="M32" i="65"/>
  <c r="M33" i="65"/>
  <c r="M9" i="66"/>
  <c r="M12" i="66"/>
  <c r="M13" i="66"/>
  <c r="M16" i="66"/>
  <c r="M17" i="66"/>
  <c r="M20" i="66"/>
  <c r="M21" i="66"/>
  <c r="M24" i="66"/>
  <c r="M25" i="66"/>
  <c r="M28" i="66"/>
  <c r="M29" i="66"/>
  <c r="M32" i="66"/>
  <c r="M33" i="66"/>
  <c r="M28" i="67"/>
  <c r="M32" i="67"/>
  <c r="M33" i="67"/>
  <c r="M30" i="68"/>
  <c r="M34" i="68"/>
  <c r="M7" i="59"/>
  <c r="M11" i="59"/>
  <c r="M15" i="59"/>
  <c r="M19" i="59"/>
  <c r="M23" i="59"/>
  <c r="M27" i="59"/>
  <c r="M31" i="59"/>
  <c r="M6" i="159"/>
  <c r="M7" i="159"/>
  <c r="M8" i="159"/>
  <c r="M9" i="159"/>
  <c r="M10" i="159"/>
  <c r="M11" i="159"/>
  <c r="M12" i="159"/>
  <c r="M13" i="159"/>
  <c r="M14" i="159"/>
  <c r="M15" i="159"/>
  <c r="M16" i="159"/>
  <c r="M17" i="159"/>
  <c r="M18" i="159"/>
  <c r="M19" i="159"/>
  <c r="M20" i="159"/>
  <c r="M21" i="159"/>
  <c r="M22" i="159"/>
  <c r="M23" i="159"/>
  <c r="M24" i="159"/>
  <c r="M25" i="159"/>
  <c r="M26" i="159"/>
  <c r="M27" i="159"/>
  <c r="M28" i="159"/>
  <c r="M32" i="159"/>
  <c r="M33" i="159"/>
  <c r="M34" i="159"/>
  <c r="M5" i="156"/>
  <c r="M6" i="156"/>
  <c r="M7" i="156"/>
  <c r="M8" i="156"/>
  <c r="M9" i="156"/>
  <c r="M10" i="156"/>
  <c r="M11" i="156"/>
  <c r="M12" i="156"/>
  <c r="M13" i="156"/>
  <c r="M14" i="156"/>
  <c r="M15" i="156"/>
  <c r="M16" i="156"/>
  <c r="M17" i="156"/>
  <c r="M18" i="156"/>
  <c r="M19" i="156"/>
  <c r="M20" i="156"/>
  <c r="M21" i="156"/>
  <c r="M22" i="156"/>
  <c r="M23" i="156"/>
  <c r="M24" i="156"/>
  <c r="M25" i="156"/>
  <c r="M26" i="156"/>
  <c r="M27" i="156"/>
  <c r="M28" i="156"/>
  <c r="M29" i="156"/>
  <c r="M30" i="156"/>
  <c r="M31" i="156"/>
  <c r="M32" i="156"/>
  <c r="M33" i="156"/>
  <c r="M34" i="156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5" i="73"/>
  <c r="M10" i="73"/>
  <c r="M14" i="73"/>
  <c r="M18" i="73"/>
  <c r="M22" i="73"/>
  <c r="M26" i="73"/>
  <c r="M30" i="73"/>
  <c r="M34" i="73"/>
  <c r="M6" i="74"/>
  <c r="M7" i="74"/>
  <c r="M8" i="74"/>
  <c r="M9" i="74"/>
  <c r="M10" i="74"/>
  <c r="M11" i="74"/>
  <c r="M5" i="75"/>
  <c r="M6" i="75"/>
  <c r="M7" i="75"/>
  <c r="M8" i="75"/>
  <c r="M9" i="75"/>
  <c r="M10" i="75"/>
  <c r="M11" i="75"/>
  <c r="M28" i="160"/>
  <c r="M32" i="160"/>
  <c r="M8" i="155"/>
  <c r="M12" i="155"/>
  <c r="M28" i="155"/>
  <c r="M29" i="155"/>
  <c r="M32" i="155"/>
  <c r="M33" i="155"/>
  <c r="M18" i="45"/>
  <c r="M19" i="45"/>
  <c r="M22" i="45"/>
  <c r="M23" i="45"/>
  <c r="M28" i="45"/>
  <c r="M29" i="45"/>
  <c r="M32" i="45"/>
  <c r="M33" i="45"/>
  <c r="M20" i="46"/>
  <c r="M21" i="46"/>
  <c r="M24" i="46"/>
  <c r="M25" i="46"/>
  <c r="M28" i="46"/>
  <c r="M29" i="46"/>
  <c r="M32" i="46"/>
  <c r="M33" i="46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8" i="51"/>
  <c r="M12" i="51"/>
  <c r="M30" i="52"/>
  <c r="M34" i="52"/>
  <c r="M35" i="52"/>
  <c r="M8" i="53"/>
  <c r="M9" i="53"/>
  <c r="M32" i="54"/>
  <c r="M33" i="54"/>
  <c r="M8" i="154"/>
  <c r="M9" i="154"/>
  <c r="M12" i="154"/>
  <c r="M13" i="154"/>
  <c r="M16" i="154"/>
  <c r="M17" i="154"/>
  <c r="M20" i="154"/>
  <c r="M21" i="154"/>
  <c r="M24" i="154"/>
  <c r="M25" i="154"/>
  <c r="M28" i="154"/>
  <c r="M29" i="154"/>
  <c r="M32" i="154"/>
  <c r="M33" i="154"/>
  <c r="M5" i="56"/>
  <c r="M9" i="56"/>
  <c r="M13" i="56"/>
  <c r="M17" i="56"/>
  <c r="M21" i="56"/>
  <c r="M25" i="56"/>
  <c r="M29" i="56"/>
  <c r="M30" i="56"/>
  <c r="M33" i="56"/>
  <c r="M34" i="56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7" i="60"/>
  <c r="M11" i="60"/>
  <c r="M15" i="60"/>
  <c r="M19" i="60"/>
  <c r="M23" i="60"/>
  <c r="M27" i="60"/>
  <c r="M31" i="60"/>
  <c r="M33" i="61"/>
  <c r="M34" i="62"/>
  <c r="M33" i="63"/>
  <c r="M16" i="64"/>
  <c r="M20" i="64"/>
  <c r="M24" i="64"/>
  <c r="M28" i="64"/>
  <c r="M32" i="64"/>
  <c r="M33" i="64"/>
  <c r="M8" i="65"/>
  <c r="M12" i="65"/>
  <c r="M16" i="65"/>
  <c r="M22" i="65"/>
  <c r="M26" i="65"/>
  <c r="M30" i="65"/>
  <c r="M34" i="65"/>
  <c r="M10" i="66"/>
  <c r="M18" i="66"/>
  <c r="M22" i="66"/>
  <c r="M26" i="66"/>
  <c r="M30" i="66"/>
  <c r="M34" i="66"/>
  <c r="M24" i="67"/>
  <c r="M30" i="67"/>
  <c r="M34" i="67"/>
  <c r="M28" i="68"/>
  <c r="M29" i="68"/>
  <c r="M32" i="68"/>
  <c r="M33" i="68"/>
  <c r="M5" i="59"/>
  <c r="M6" i="59"/>
  <c r="M9" i="59"/>
  <c r="M10" i="59"/>
  <c r="M13" i="59"/>
  <c r="M14" i="59"/>
  <c r="M17" i="59"/>
  <c r="M18" i="59"/>
  <c r="M21" i="59"/>
  <c r="M22" i="59"/>
  <c r="M25" i="59"/>
  <c r="M26" i="59"/>
  <c r="M29" i="59"/>
  <c r="M30" i="59"/>
  <c r="M33" i="59"/>
  <c r="M34" i="59"/>
  <c r="M30" i="159"/>
  <c r="M31" i="15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6" i="73"/>
  <c r="M7" i="73"/>
  <c r="M12" i="73"/>
  <c r="M13" i="73"/>
  <c r="M16" i="73"/>
  <c r="M17" i="73"/>
  <c r="M20" i="73"/>
  <c r="M21" i="73"/>
  <c r="M24" i="73"/>
  <c r="M25" i="73"/>
  <c r="M28" i="73"/>
  <c r="M29" i="73"/>
  <c r="M32" i="73"/>
  <c r="M33" i="73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9" i="77"/>
  <c r="M10" i="77"/>
  <c r="M13" i="77"/>
  <c r="M14" i="77"/>
  <c r="M17" i="77"/>
  <c r="M18" i="77"/>
  <c r="M21" i="77"/>
  <c r="M22" i="77"/>
  <c r="M25" i="77"/>
  <c r="M29" i="77"/>
  <c r="M30" i="77"/>
  <c r="M33" i="77"/>
  <c r="M34" i="77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34" i="79"/>
  <c r="M35" i="79"/>
  <c r="M16" i="150"/>
  <c r="M17" i="150"/>
  <c r="M18" i="150"/>
  <c r="M30" i="150"/>
  <c r="M31" i="150"/>
  <c r="M32" i="150"/>
  <c r="M33" i="150"/>
  <c r="M14" i="80"/>
  <c r="M18" i="80"/>
  <c r="M22" i="80"/>
  <c r="M26" i="80"/>
  <c r="M30" i="80"/>
  <c r="M34" i="80"/>
  <c r="M9" i="81"/>
  <c r="M10" i="81"/>
  <c r="M13" i="81"/>
  <c r="M14" i="81"/>
  <c r="M17" i="81"/>
  <c r="M18" i="81"/>
  <c r="M21" i="81"/>
  <c r="M25" i="81"/>
  <c r="M29" i="81"/>
  <c r="M33" i="81"/>
  <c r="M18" i="82"/>
  <c r="M22" i="82"/>
  <c r="M26" i="82"/>
  <c r="M27" i="82"/>
  <c r="M28" i="82"/>
  <c r="M29" i="82"/>
  <c r="M30" i="82"/>
  <c r="M34" i="82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10" i="83"/>
  <c r="M14" i="83"/>
  <c r="M18" i="83"/>
  <c r="M26" i="83"/>
  <c r="M30" i="83"/>
  <c r="M34" i="83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34" i="86"/>
  <c r="M6" i="87"/>
  <c r="M7" i="87"/>
  <c r="M8" i="87"/>
  <c r="M9" i="87"/>
  <c r="M10" i="87"/>
  <c r="M11" i="87"/>
  <c r="M12" i="87"/>
  <c r="M13" i="87"/>
  <c r="M14" i="87"/>
  <c r="M15" i="87"/>
  <c r="M17" i="87"/>
  <c r="M18" i="87"/>
  <c r="M19" i="87"/>
  <c r="M20" i="87"/>
  <c r="M21" i="87"/>
  <c r="M22" i="87"/>
  <c r="M23" i="87"/>
  <c r="M24" i="87"/>
  <c r="M30" i="87"/>
  <c r="M31" i="87"/>
  <c r="M32" i="87"/>
  <c r="M33" i="87"/>
  <c r="M6" i="88"/>
  <c r="M7" i="88"/>
  <c r="M8" i="88"/>
  <c r="M9" i="88"/>
  <c r="M10" i="88"/>
  <c r="M11" i="88"/>
  <c r="M20" i="88"/>
  <c r="M21" i="88"/>
  <c r="M24" i="88"/>
  <c r="M25" i="88"/>
  <c r="M34" i="88"/>
  <c r="M35" i="88"/>
  <c r="M18" i="90"/>
  <c r="M19" i="90"/>
  <c r="M22" i="90"/>
  <c r="M23" i="90"/>
  <c r="M26" i="90"/>
  <c r="M27" i="90"/>
  <c r="M30" i="90"/>
  <c r="M31" i="90"/>
  <c r="M34" i="90"/>
  <c r="M35" i="90"/>
  <c r="M34" i="92"/>
  <c r="M35" i="92"/>
  <c r="M6" i="91"/>
  <c r="M7" i="91"/>
  <c r="M14" i="91"/>
  <c r="M15" i="91"/>
  <c r="M20" i="91"/>
  <c r="M21" i="91"/>
  <c r="M24" i="91"/>
  <c r="M25" i="91"/>
  <c r="M28" i="91"/>
  <c r="M29" i="91"/>
  <c r="M32" i="91"/>
  <c r="M33" i="91"/>
  <c r="M28" i="158"/>
  <c r="M29" i="158"/>
  <c r="M32" i="158"/>
  <c r="M33" i="158"/>
  <c r="M5" i="94"/>
  <c r="M6" i="94"/>
  <c r="M9" i="94"/>
  <c r="M10" i="94"/>
  <c r="M13" i="94"/>
  <c r="M14" i="94"/>
  <c r="M17" i="94"/>
  <c r="M18" i="94"/>
  <c r="M21" i="94"/>
  <c r="M22" i="94"/>
  <c r="M25" i="94"/>
  <c r="M26" i="94"/>
  <c r="M29" i="94"/>
  <c r="M30" i="94"/>
  <c r="M31" i="94"/>
  <c r="M32" i="94"/>
  <c r="M33" i="94"/>
  <c r="M34" i="94"/>
  <c r="M7" i="95"/>
  <c r="M8" i="95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7" i="77"/>
  <c r="M11" i="77"/>
  <c r="M15" i="77"/>
  <c r="M19" i="77"/>
  <c r="M23" i="77"/>
  <c r="M31" i="77"/>
  <c r="M6" i="78"/>
  <c r="M21" i="79"/>
  <c r="M28" i="79"/>
  <c r="M29" i="79"/>
  <c r="M30" i="79"/>
  <c r="M31" i="79"/>
  <c r="M32" i="79"/>
  <c r="M7" i="150"/>
  <c r="M8" i="150"/>
  <c r="M9" i="150"/>
  <c r="M10" i="150"/>
  <c r="M11" i="150"/>
  <c r="M12" i="150"/>
  <c r="M13" i="150"/>
  <c r="M14" i="150"/>
  <c r="M15" i="150"/>
  <c r="M28" i="150"/>
  <c r="M29" i="150"/>
  <c r="M34" i="150"/>
  <c r="M12" i="80"/>
  <c r="M13" i="80"/>
  <c r="M16" i="80"/>
  <c r="M17" i="80"/>
  <c r="M20" i="80"/>
  <c r="M21" i="80"/>
  <c r="M24" i="80"/>
  <c r="M25" i="80"/>
  <c r="M28" i="80"/>
  <c r="M29" i="80"/>
  <c r="M32" i="80"/>
  <c r="M33" i="80"/>
  <c r="M7" i="81"/>
  <c r="M11" i="81"/>
  <c r="M15" i="81"/>
  <c r="M19" i="81"/>
  <c r="M23" i="81"/>
  <c r="M27" i="81"/>
  <c r="M31" i="81"/>
  <c r="M32" i="81"/>
  <c r="M16" i="82"/>
  <c r="M17" i="82"/>
  <c r="M20" i="82"/>
  <c r="M21" i="82"/>
  <c r="M24" i="82"/>
  <c r="M25" i="82"/>
  <c r="M32" i="82"/>
  <c r="M33" i="82"/>
  <c r="M28" i="84"/>
  <c r="M29" i="84"/>
  <c r="M30" i="84"/>
  <c r="M31" i="84"/>
  <c r="M32" i="84"/>
  <c r="M33" i="84"/>
  <c r="M34" i="84"/>
  <c r="M8" i="83"/>
  <c r="M9" i="83"/>
  <c r="M12" i="83"/>
  <c r="M13" i="83"/>
  <c r="M16" i="83"/>
  <c r="M17" i="83"/>
  <c r="M24" i="83"/>
  <c r="M25" i="83"/>
  <c r="M28" i="83"/>
  <c r="M29" i="83"/>
  <c r="M32" i="83"/>
  <c r="M33" i="83"/>
  <c r="M27" i="86"/>
  <c r="M28" i="86"/>
  <c r="M29" i="86"/>
  <c r="M30" i="86"/>
  <c r="M31" i="86"/>
  <c r="M32" i="86"/>
  <c r="M33" i="86"/>
  <c r="M27" i="87"/>
  <c r="M28" i="87"/>
  <c r="M34" i="87"/>
  <c r="M18" i="88"/>
  <c r="M22" i="88"/>
  <c r="M26" i="88"/>
  <c r="M27" i="88"/>
  <c r="M28" i="88"/>
  <c r="M29" i="88"/>
  <c r="M30" i="88"/>
  <c r="M31" i="88"/>
  <c r="M32" i="88"/>
  <c r="M20" i="90"/>
  <c r="M24" i="90"/>
  <c r="M28" i="90"/>
  <c r="M32" i="90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10" i="91"/>
  <c r="M18" i="91"/>
  <c r="M22" i="91"/>
  <c r="M26" i="91"/>
  <c r="M30" i="91"/>
  <c r="M34" i="91"/>
  <c r="M6" i="158"/>
  <c r="M30" i="158"/>
  <c r="M34" i="158"/>
  <c r="M34" i="93"/>
  <c r="M7" i="94"/>
  <c r="M11" i="94"/>
  <c r="M15" i="94"/>
  <c r="M19" i="94"/>
  <c r="M23" i="94"/>
  <c r="M27" i="94"/>
  <c r="M5" i="95"/>
  <c r="M9" i="95"/>
  <c r="M11" i="95"/>
  <c r="M12" i="95"/>
  <c r="M15" i="95"/>
  <c r="M16" i="95"/>
  <c r="M19" i="95"/>
  <c r="M20" i="95"/>
  <c r="M23" i="95"/>
  <c r="M24" i="95"/>
  <c r="M27" i="95"/>
  <c r="M28" i="95"/>
  <c r="M31" i="95"/>
  <c r="M32" i="95"/>
  <c r="M6" i="96"/>
  <c r="M7" i="96"/>
  <c r="M10" i="96"/>
  <c r="M11" i="96"/>
  <c r="M14" i="96"/>
  <c r="M18" i="96"/>
  <c r="M22" i="96"/>
  <c r="M26" i="96"/>
  <c r="M30" i="96"/>
  <c r="M34" i="96"/>
  <c r="M30" i="98"/>
  <c r="M34" i="98"/>
  <c r="M6" i="99"/>
  <c r="M10" i="99"/>
  <c r="M16" i="99"/>
  <c r="M17" i="99"/>
  <c r="M20" i="99"/>
  <c r="M21" i="99"/>
  <c r="M24" i="99"/>
  <c r="M25" i="99"/>
  <c r="M28" i="99"/>
  <c r="M29" i="99"/>
  <c r="M32" i="99"/>
  <c r="M33" i="99"/>
  <c r="M5" i="100"/>
  <c r="M6" i="100"/>
  <c r="M9" i="100"/>
  <c r="M10" i="100"/>
  <c r="M13" i="100"/>
  <c r="M14" i="100"/>
  <c r="M17" i="100"/>
  <c r="M18" i="100"/>
  <c r="M21" i="100"/>
  <c r="M22" i="100"/>
  <c r="M25" i="100"/>
  <c r="M26" i="100"/>
  <c r="M29" i="100"/>
  <c r="M30" i="100"/>
  <c r="M33" i="100"/>
  <c r="M34" i="100"/>
  <c r="M6" i="103"/>
  <c r="M7" i="103"/>
  <c r="M8" i="103"/>
  <c r="M9" i="103"/>
  <c r="M10" i="103"/>
  <c r="M11" i="103"/>
  <c r="M12" i="103"/>
  <c r="M13" i="103"/>
  <c r="M14" i="103"/>
  <c r="M15" i="103"/>
  <c r="M16" i="103"/>
  <c r="M20" i="103"/>
  <c r="M21" i="103"/>
  <c r="M22" i="103"/>
  <c r="M23" i="103"/>
  <c r="M24" i="103"/>
  <c r="M25" i="103"/>
  <c r="M26" i="103"/>
  <c r="M27" i="103"/>
  <c r="M28" i="103"/>
  <c r="M29" i="103"/>
  <c r="M30" i="103"/>
  <c r="M31" i="103"/>
  <c r="M32" i="103"/>
  <c r="M33" i="103"/>
  <c r="M34" i="103"/>
  <c r="M33" i="102"/>
  <c r="M6" i="104"/>
  <c r="M7" i="104"/>
  <c r="M8" i="104"/>
  <c r="M9" i="104"/>
  <c r="M10" i="104"/>
  <c r="M13" i="104"/>
  <c r="M14" i="104"/>
  <c r="M15" i="104"/>
  <c r="M16" i="104"/>
  <c r="M19" i="104"/>
  <c r="M20" i="104"/>
  <c r="M21" i="104"/>
  <c r="M22" i="104"/>
  <c r="M23" i="104"/>
  <c r="M24" i="104"/>
  <c r="M25" i="104"/>
  <c r="M26" i="104"/>
  <c r="M27" i="104"/>
  <c r="M28" i="104"/>
  <c r="M29" i="104"/>
  <c r="M30" i="104"/>
  <c r="M31" i="104"/>
  <c r="M8" i="105"/>
  <c r="M9" i="105"/>
  <c r="M5" i="106"/>
  <c r="M6" i="106"/>
  <c r="M9" i="106"/>
  <c r="M10" i="106"/>
  <c r="M13" i="106"/>
  <c r="M14" i="106"/>
  <c r="M17" i="106"/>
  <c r="M18" i="106"/>
  <c r="M21" i="106"/>
  <c r="M25" i="106"/>
  <c r="M26" i="106"/>
  <c r="M29" i="106"/>
  <c r="M30" i="106"/>
  <c r="M33" i="106"/>
  <c r="M34" i="106"/>
  <c r="M16" i="107"/>
  <c r="M20" i="107"/>
  <c r="M24" i="107"/>
  <c r="M28" i="107"/>
  <c r="M34" i="107"/>
  <c r="M20" i="101"/>
  <c r="M24" i="101"/>
  <c r="M28" i="101"/>
  <c r="M29" i="101"/>
  <c r="M30" i="101"/>
  <c r="M34" i="101"/>
  <c r="M6" i="108"/>
  <c r="M7" i="108"/>
  <c r="M8" i="108"/>
  <c r="M9" i="108"/>
  <c r="M10" i="108"/>
  <c r="M34" i="108"/>
  <c r="M6" i="151"/>
  <c r="M7" i="151"/>
  <c r="M8" i="151"/>
  <c r="M9" i="151"/>
  <c r="M10" i="151"/>
  <c r="M11" i="151"/>
  <c r="M8" i="115"/>
  <c r="M9" i="115"/>
  <c r="M12" i="115"/>
  <c r="M13" i="115"/>
  <c r="M16" i="115"/>
  <c r="M17" i="115"/>
  <c r="M20" i="115"/>
  <c r="M21" i="115"/>
  <c r="M24" i="115"/>
  <c r="M25" i="115"/>
  <c r="M28" i="115"/>
  <c r="M29" i="115"/>
  <c r="M34" i="115"/>
  <c r="M35" i="115"/>
  <c r="M10" i="116"/>
  <c r="M11" i="116"/>
  <c r="M14" i="116"/>
  <c r="M15" i="116"/>
  <c r="M18" i="116"/>
  <c r="M19" i="116"/>
  <c r="M22" i="116"/>
  <c r="M23" i="116"/>
  <c r="M26" i="116"/>
  <c r="M27" i="116"/>
  <c r="M30" i="116"/>
  <c r="M31" i="116"/>
  <c r="M34" i="116"/>
  <c r="M35" i="116"/>
  <c r="M30" i="118"/>
  <c r="M31" i="118"/>
  <c r="M34" i="118"/>
  <c r="M35" i="118"/>
  <c r="M5" i="119"/>
  <c r="M6" i="119"/>
  <c r="M9" i="119"/>
  <c r="M10" i="119"/>
  <c r="M13" i="119"/>
  <c r="M14" i="119"/>
  <c r="M17" i="119"/>
  <c r="M18" i="119"/>
  <c r="M21" i="119"/>
  <c r="M22" i="119"/>
  <c r="M25" i="119"/>
  <c r="M26" i="119"/>
  <c r="M29" i="119"/>
  <c r="M30" i="119"/>
  <c r="M33" i="119"/>
  <c r="M34" i="119"/>
  <c r="M13" i="95"/>
  <c r="M17" i="95"/>
  <c r="M21" i="95"/>
  <c r="M25" i="95"/>
  <c r="M29" i="95"/>
  <c r="M33" i="95"/>
  <c r="M8" i="96"/>
  <c r="M12" i="96"/>
  <c r="M16" i="96"/>
  <c r="M20" i="96"/>
  <c r="M24" i="96"/>
  <c r="M25" i="96"/>
  <c r="M28" i="96"/>
  <c r="M29" i="96"/>
  <c r="M32" i="96"/>
  <c r="M33" i="96"/>
  <c r="M34" i="97"/>
  <c r="M6" i="98"/>
  <c r="M7" i="98"/>
  <c r="M8" i="98"/>
  <c r="M9" i="98"/>
  <c r="M10" i="98"/>
  <c r="M11" i="98"/>
  <c r="M12" i="98"/>
  <c r="M13" i="98"/>
  <c r="M14" i="98"/>
  <c r="M15" i="98"/>
  <c r="M16" i="98"/>
  <c r="M28" i="98"/>
  <c r="M29" i="98"/>
  <c r="M32" i="98"/>
  <c r="M33" i="98"/>
  <c r="M8" i="99"/>
  <c r="M14" i="99"/>
  <c r="M18" i="99"/>
  <c r="M22" i="99"/>
  <c r="M26" i="99"/>
  <c r="M30" i="99"/>
  <c r="M34" i="99"/>
  <c r="M7" i="100"/>
  <c r="M11" i="100"/>
  <c r="M15" i="100"/>
  <c r="M19" i="100"/>
  <c r="M23" i="100"/>
  <c r="M27" i="100"/>
  <c r="M31" i="100"/>
  <c r="M6" i="164"/>
  <c r="M7" i="164"/>
  <c r="M8" i="164"/>
  <c r="M9" i="164"/>
  <c r="M10" i="164"/>
  <c r="M11" i="164"/>
  <c r="M12" i="164"/>
  <c r="M13" i="164"/>
  <c r="M14" i="164"/>
  <c r="M15" i="164"/>
  <c r="M16" i="164"/>
  <c r="M24" i="164"/>
  <c r="M25" i="164"/>
  <c r="M26" i="164"/>
  <c r="M27" i="164"/>
  <c r="M28" i="164"/>
  <c r="M29" i="164"/>
  <c r="M30" i="164"/>
  <c r="M31" i="164"/>
  <c r="M32" i="164"/>
  <c r="M33" i="164"/>
  <c r="M34" i="164"/>
  <c r="M18" i="103"/>
  <c r="M19" i="103"/>
  <c r="M31" i="102"/>
  <c r="M32" i="102"/>
  <c r="M34" i="104"/>
  <c r="M6" i="105"/>
  <c r="M10" i="105"/>
  <c r="M34" i="105"/>
  <c r="M7" i="106"/>
  <c r="M11" i="106"/>
  <c r="M15" i="106"/>
  <c r="M19" i="106"/>
  <c r="M23" i="106"/>
  <c r="M27" i="106"/>
  <c r="M31" i="106"/>
  <c r="M14" i="107"/>
  <c r="M15" i="107"/>
  <c r="M18" i="107"/>
  <c r="M19" i="107"/>
  <c r="M22" i="107"/>
  <c r="M23" i="107"/>
  <c r="M26" i="107"/>
  <c r="M27" i="107"/>
  <c r="M30" i="107"/>
  <c r="M31" i="107"/>
  <c r="M32" i="107"/>
  <c r="M33" i="107"/>
  <c r="M18" i="101"/>
  <c r="M19" i="101"/>
  <c r="M22" i="101"/>
  <c r="M23" i="101"/>
  <c r="M26" i="101"/>
  <c r="M27" i="101"/>
  <c r="M32" i="101"/>
  <c r="M33" i="101"/>
  <c r="M32" i="108"/>
  <c r="M33" i="108"/>
  <c r="M34" i="151"/>
  <c r="M10" i="115"/>
  <c r="M14" i="115"/>
  <c r="M18" i="115"/>
  <c r="M22" i="115"/>
  <c r="M26" i="115"/>
  <c r="M30" i="115"/>
  <c r="M31" i="115"/>
  <c r="M32" i="115"/>
  <c r="M6" i="116"/>
  <c r="M12" i="116"/>
  <c r="M16" i="116"/>
  <c r="M20" i="116"/>
  <c r="M24" i="116"/>
  <c r="M28" i="116"/>
  <c r="M32" i="116"/>
  <c r="M6" i="118"/>
  <c r="M7" i="118"/>
  <c r="M8" i="118"/>
  <c r="M9" i="118"/>
  <c r="M10" i="118"/>
  <c r="M11" i="118"/>
  <c r="M12" i="118"/>
  <c r="M13" i="118"/>
  <c r="M28" i="118"/>
  <c r="M32" i="118"/>
  <c r="M34" i="117"/>
  <c r="M7" i="119"/>
  <c r="M11" i="119"/>
  <c r="M15" i="119"/>
  <c r="M19" i="119"/>
  <c r="M23" i="119"/>
  <c r="M27" i="119"/>
  <c r="M31" i="119"/>
  <c r="M6" i="120"/>
  <c r="M7" i="120"/>
  <c r="M8" i="120"/>
  <c r="M30" i="120"/>
  <c r="M34" i="120"/>
  <c r="M9" i="122"/>
  <c r="M13" i="122"/>
  <c r="M17" i="122"/>
  <c r="M21" i="122"/>
  <c r="M25" i="122"/>
  <c r="M29" i="122"/>
  <c r="M33" i="122"/>
  <c r="M5" i="121"/>
  <c r="M6" i="121"/>
  <c r="M7" i="121"/>
  <c r="M8" i="121"/>
  <c r="M9" i="121"/>
  <c r="M10" i="121"/>
  <c r="M11" i="121"/>
  <c r="M12" i="121"/>
  <c r="M13" i="121"/>
  <c r="M14" i="121"/>
  <c r="M15" i="121"/>
  <c r="M16" i="121"/>
  <c r="M17" i="121"/>
  <c r="M18" i="121"/>
  <c r="M19" i="121"/>
  <c r="M20" i="121"/>
  <c r="M21" i="121"/>
  <c r="M22" i="121"/>
  <c r="M23" i="121"/>
  <c r="M32" i="121"/>
  <c r="M33" i="121"/>
  <c r="M9" i="124"/>
  <c r="M13" i="124"/>
  <c r="M17" i="124"/>
  <c r="M21" i="124"/>
  <c r="M25" i="124"/>
  <c r="M29" i="124"/>
  <c r="M33" i="124"/>
  <c r="M6" i="123"/>
  <c r="M7" i="123"/>
  <c r="M8" i="123"/>
  <c r="M9" i="123"/>
  <c r="M10" i="123"/>
  <c r="M11" i="123"/>
  <c r="M12" i="123"/>
  <c r="M13" i="123"/>
  <c r="M14" i="123"/>
  <c r="M15" i="123"/>
  <c r="M16" i="123"/>
  <c r="M17" i="123"/>
  <c r="M18" i="123"/>
  <c r="M19" i="123"/>
  <c r="M20" i="123"/>
  <c r="M21" i="123"/>
  <c r="M22" i="123"/>
  <c r="M23" i="123"/>
  <c r="M24" i="123"/>
  <c r="M25" i="123"/>
  <c r="M34" i="123"/>
  <c r="M35" i="123"/>
  <c r="M9" i="125"/>
  <c r="M10" i="125"/>
  <c r="M13" i="125"/>
  <c r="M14" i="125"/>
  <c r="M17" i="125"/>
  <c r="M18" i="125"/>
  <c r="M21" i="125"/>
  <c r="M22" i="125"/>
  <c r="M25" i="125"/>
  <c r="M26" i="125"/>
  <c r="M29" i="125"/>
  <c r="M30" i="125"/>
  <c r="M33" i="125"/>
  <c r="M34" i="125"/>
  <c r="M16" i="126"/>
  <c r="M17" i="126"/>
  <c r="M18" i="126"/>
  <c r="M19" i="126"/>
  <c r="M20" i="126"/>
  <c r="M21" i="126"/>
  <c r="M22" i="126"/>
  <c r="M23" i="126"/>
  <c r="M24" i="126"/>
  <c r="M25" i="126"/>
  <c r="M26" i="126"/>
  <c r="M27" i="126"/>
  <c r="M28" i="126"/>
  <c r="M29" i="126"/>
  <c r="M30" i="126"/>
  <c r="M31" i="126"/>
  <c r="M32" i="126"/>
  <c r="M33" i="126"/>
  <c r="M34" i="126"/>
  <c r="M30" i="127"/>
  <c r="M31" i="127"/>
  <c r="M34" i="127"/>
  <c r="M35" i="127"/>
  <c r="M14" i="128"/>
  <c r="M15" i="128"/>
  <c r="M22" i="128"/>
  <c r="M23" i="128"/>
  <c r="M26" i="128"/>
  <c r="M27" i="128"/>
  <c r="M30" i="128"/>
  <c r="M31" i="128"/>
  <c r="M34" i="128"/>
  <c r="M35" i="128"/>
  <c r="M6" i="129"/>
  <c r="M7" i="129"/>
  <c r="M8" i="129"/>
  <c r="M10" i="129"/>
  <c r="M34" i="129"/>
  <c r="M35" i="129"/>
  <c r="M6" i="130"/>
  <c r="M7" i="130"/>
  <c r="M8" i="130"/>
  <c r="M9" i="130"/>
  <c r="M10" i="130"/>
  <c r="M11" i="130"/>
  <c r="M12" i="130"/>
  <c r="M13" i="130"/>
  <c r="M14" i="130"/>
  <c r="M15" i="130"/>
  <c r="M16" i="130"/>
  <c r="M17" i="130"/>
  <c r="M30" i="130"/>
  <c r="M31" i="130"/>
  <c r="M34" i="130"/>
  <c r="M35" i="130"/>
  <c r="M9" i="120"/>
  <c r="M10" i="120"/>
  <c r="M11" i="120"/>
  <c r="M12" i="120"/>
  <c r="M13" i="120"/>
  <c r="M14" i="120"/>
  <c r="M15" i="120"/>
  <c r="M16" i="120"/>
  <c r="M17" i="120"/>
  <c r="M18" i="120"/>
  <c r="M19" i="120"/>
  <c r="M20" i="120"/>
  <c r="M21" i="120"/>
  <c r="M22" i="120"/>
  <c r="M23" i="120"/>
  <c r="M28" i="120"/>
  <c r="M29" i="120"/>
  <c r="M32" i="120"/>
  <c r="M33" i="120"/>
  <c r="M7" i="122"/>
  <c r="M8" i="122"/>
  <c r="M11" i="122"/>
  <c r="M12" i="122"/>
  <c r="M15" i="122"/>
  <c r="M16" i="122"/>
  <c r="M19" i="122"/>
  <c r="M20" i="122"/>
  <c r="M23" i="122"/>
  <c r="M24" i="122"/>
  <c r="M27" i="122"/>
  <c r="M28" i="122"/>
  <c r="M31" i="122"/>
  <c r="M32" i="122"/>
  <c r="M30" i="121"/>
  <c r="M34" i="121"/>
  <c r="M7" i="124"/>
  <c r="M8" i="124"/>
  <c r="M11" i="124"/>
  <c r="M12" i="124"/>
  <c r="M15" i="124"/>
  <c r="M16" i="124"/>
  <c r="M19" i="124"/>
  <c r="M20" i="124"/>
  <c r="M23" i="124"/>
  <c r="M24" i="124"/>
  <c r="M27" i="124"/>
  <c r="M28" i="124"/>
  <c r="M31" i="124"/>
  <c r="M32" i="124"/>
  <c r="M28" i="123"/>
  <c r="M29" i="123"/>
  <c r="M30" i="123"/>
  <c r="M31" i="123"/>
  <c r="M32" i="123"/>
  <c r="M7" i="125"/>
  <c r="M11" i="125"/>
  <c r="M15" i="125"/>
  <c r="M19" i="125"/>
  <c r="M23" i="125"/>
  <c r="M27" i="125"/>
  <c r="M31" i="125"/>
  <c r="M6" i="126"/>
  <c r="M7" i="126"/>
  <c r="M8" i="126"/>
  <c r="M9" i="126"/>
  <c r="M10" i="126"/>
  <c r="M11" i="126"/>
  <c r="M12" i="126"/>
  <c r="M13" i="126"/>
  <c r="M14" i="126"/>
  <c r="M6" i="127"/>
  <c r="M7" i="127"/>
  <c r="M8" i="127"/>
  <c r="M9" i="127"/>
  <c r="M10" i="127"/>
  <c r="M11" i="127"/>
  <c r="M12" i="127"/>
  <c r="M13" i="127"/>
  <c r="M14" i="127"/>
  <c r="M15" i="127"/>
  <c r="M16" i="127"/>
  <c r="M17" i="127"/>
  <c r="M18" i="127"/>
  <c r="M19" i="127"/>
  <c r="M28" i="127"/>
  <c r="M32" i="127"/>
  <c r="M6" i="128"/>
  <c r="M7" i="128"/>
  <c r="M8" i="128"/>
  <c r="M9" i="128"/>
  <c r="M10" i="128"/>
  <c r="M11" i="128"/>
  <c r="M12" i="128"/>
  <c r="M20" i="128"/>
  <c r="M24" i="128"/>
  <c r="M28" i="128"/>
  <c r="M32" i="128"/>
  <c r="M28" i="130"/>
  <c r="M32" i="130"/>
  <c r="M18" i="131"/>
  <c r="M19" i="131"/>
  <c r="M22" i="131"/>
  <c r="M26" i="131"/>
  <c r="M27" i="131"/>
  <c r="M30" i="131"/>
  <c r="M34" i="131"/>
  <c r="M30" i="152"/>
  <c r="M34" i="152"/>
  <c r="M9" i="132"/>
  <c r="M10" i="132"/>
  <c r="M13" i="132"/>
  <c r="M14" i="132"/>
  <c r="M17" i="132"/>
  <c r="M18" i="132"/>
  <c r="M21" i="132"/>
  <c r="M22" i="132"/>
  <c r="M25" i="132"/>
  <c r="M26" i="132"/>
  <c r="M29" i="132"/>
  <c r="M30" i="132"/>
  <c r="M33" i="132"/>
  <c r="M34" i="132"/>
  <c r="M6" i="135"/>
  <c r="M7" i="135"/>
  <c r="M8" i="135"/>
  <c r="M9" i="135"/>
  <c r="M10" i="135"/>
  <c r="M11" i="135"/>
  <c r="M12" i="135"/>
  <c r="M13" i="135"/>
  <c r="M14" i="135"/>
  <c r="M15" i="135"/>
  <c r="M16" i="135"/>
  <c r="M17" i="135"/>
  <c r="M20" i="135"/>
  <c r="M6" i="136"/>
  <c r="M10" i="136"/>
  <c r="M14" i="136"/>
  <c r="M18" i="136"/>
  <c r="M30" i="136"/>
  <c r="M34" i="136"/>
  <c r="M9" i="134"/>
  <c r="M10" i="134"/>
  <c r="M11" i="134"/>
  <c r="M12" i="134"/>
  <c r="M13" i="134"/>
  <c r="M6" i="137"/>
  <c r="M7" i="137"/>
  <c r="M8" i="137"/>
  <c r="M9" i="137"/>
  <c r="M10" i="137"/>
  <c r="M11" i="137"/>
  <c r="M12" i="137"/>
  <c r="M13" i="137"/>
  <c r="M14" i="137"/>
  <c r="M15" i="137"/>
  <c r="M16" i="137"/>
  <c r="M17" i="137"/>
  <c r="M18" i="137"/>
  <c r="M19" i="137"/>
  <c r="M20" i="137"/>
  <c r="M21" i="137"/>
  <c r="M22" i="137"/>
  <c r="M23" i="137"/>
  <c r="M27" i="137"/>
  <c r="M28" i="137"/>
  <c r="M29" i="137"/>
  <c r="M32" i="137"/>
  <c r="M33" i="137"/>
  <c r="M27" i="138"/>
  <c r="M30" i="138"/>
  <c r="M34" i="138"/>
  <c r="M6" i="139"/>
  <c r="M7" i="139"/>
  <c r="M8" i="139"/>
  <c r="M9" i="139"/>
  <c r="M10" i="139"/>
  <c r="M11" i="139"/>
  <c r="M12" i="139"/>
  <c r="M13" i="139"/>
  <c r="M14" i="139"/>
  <c r="M15" i="139"/>
  <c r="M16" i="139"/>
  <c r="M28" i="139"/>
  <c r="M29" i="139"/>
  <c r="M32" i="139"/>
  <c r="M33" i="139"/>
  <c r="M16" i="131"/>
  <c r="M20" i="131"/>
  <c r="M24" i="131"/>
  <c r="M28" i="131"/>
  <c r="M32" i="131"/>
  <c r="M9" i="152"/>
  <c r="M28" i="152"/>
  <c r="M29" i="152"/>
  <c r="M32" i="152"/>
  <c r="M7" i="132"/>
  <c r="M11" i="132"/>
  <c r="M15" i="132"/>
  <c r="M19" i="132"/>
  <c r="M23" i="132"/>
  <c r="M27" i="132"/>
  <c r="M31" i="132"/>
  <c r="M6" i="133"/>
  <c r="M7" i="133"/>
  <c r="M8" i="133"/>
  <c r="M9" i="133"/>
  <c r="M10" i="133"/>
  <c r="M11" i="133"/>
  <c r="M12" i="133"/>
  <c r="M13" i="133"/>
  <c r="M14" i="133"/>
  <c r="M15" i="133"/>
  <c r="M16" i="133"/>
  <c r="M17" i="133"/>
  <c r="M18" i="133"/>
  <c r="M19" i="133"/>
  <c r="M20" i="133"/>
  <c r="M21" i="133"/>
  <c r="M22" i="133"/>
  <c r="M23" i="133"/>
  <c r="M34" i="133"/>
  <c r="M35" i="133"/>
  <c r="M22" i="135"/>
  <c r="M34" i="135"/>
  <c r="M8" i="136"/>
  <c r="M9" i="136"/>
  <c r="M12" i="136"/>
  <c r="M13" i="136"/>
  <c r="M16" i="136"/>
  <c r="M17" i="136"/>
  <c r="M28" i="136"/>
  <c r="M29" i="136"/>
  <c r="M32" i="136"/>
  <c r="M33" i="136"/>
  <c r="M30" i="137"/>
  <c r="M34" i="137"/>
  <c r="M6" i="138"/>
  <c r="M7" i="138"/>
  <c r="M8" i="138"/>
  <c r="M9" i="138"/>
  <c r="M10" i="138"/>
  <c r="M11" i="138"/>
  <c r="M12" i="138"/>
  <c r="M13" i="138"/>
  <c r="M14" i="138"/>
  <c r="M15" i="138"/>
  <c r="M16" i="138"/>
  <c r="M17" i="138"/>
  <c r="M18" i="138"/>
  <c r="M19" i="138"/>
  <c r="M20" i="138"/>
  <c r="M21" i="138"/>
  <c r="M22" i="138"/>
  <c r="M23" i="138"/>
  <c r="M24" i="138"/>
  <c r="M32" i="138"/>
  <c r="M33" i="138"/>
  <c r="M30" i="139"/>
  <c r="M34" i="139"/>
  <c r="M40" i="90"/>
  <c r="M40" i="91"/>
  <c r="M40" i="97"/>
  <c r="M40" i="99"/>
  <c r="M40" i="104"/>
  <c r="M40" i="115"/>
  <c r="M40" i="122"/>
  <c r="M40" i="27"/>
  <c r="M40" i="38"/>
  <c r="M40" i="109"/>
  <c r="M40" i="31"/>
  <c r="M40" i="34"/>
  <c r="M40" i="148"/>
  <c r="M40" i="49"/>
  <c r="M40" i="39"/>
  <c r="M40" i="42"/>
  <c r="M40" i="45"/>
  <c r="M40" i="163"/>
  <c r="M40" i="57"/>
  <c r="M40" i="58"/>
  <c r="M40" i="62"/>
  <c r="M40" i="65"/>
  <c r="M40" i="66"/>
  <c r="M40" i="68"/>
  <c r="M40" i="59"/>
  <c r="M40" i="69"/>
  <c r="M40" i="71"/>
  <c r="M40" i="73"/>
  <c r="M40" i="76"/>
  <c r="M40" i="79"/>
  <c r="M40" i="80"/>
  <c r="M40" i="82"/>
  <c r="M40" i="84"/>
  <c r="M40" i="83"/>
  <c r="M40" i="86"/>
  <c r="M40" i="87"/>
  <c r="M40" i="89"/>
  <c r="M40" i="94"/>
  <c r="M40" i="95"/>
  <c r="M40" i="96"/>
  <c r="M40" i="98"/>
  <c r="M40" i="164"/>
  <c r="M40" i="103"/>
  <c r="M40" i="102"/>
  <c r="M40" i="101"/>
  <c r="M40" i="108"/>
  <c r="M40" i="151"/>
  <c r="M40" i="120"/>
  <c r="M40" i="121"/>
  <c r="M40" i="124"/>
  <c r="M40" i="123"/>
  <c r="M40" i="128"/>
  <c r="M40" i="129"/>
  <c r="M40" i="130"/>
  <c r="M40" i="132"/>
  <c r="M40" i="137"/>
  <c r="M40" i="26"/>
  <c r="M40" i="28"/>
  <c r="M40" i="29"/>
  <c r="M40" i="33"/>
  <c r="M40" i="30"/>
  <c r="M40" i="32"/>
  <c r="M40" i="35"/>
  <c r="M40" i="36"/>
  <c r="M40" i="37"/>
  <c r="M40" i="40"/>
  <c r="M40" i="41"/>
  <c r="M40" i="43"/>
  <c r="M40" i="44"/>
  <c r="M40" i="155"/>
  <c r="M40" i="46"/>
  <c r="M40" i="47"/>
  <c r="M40" i="50"/>
  <c r="M40" i="48"/>
  <c r="M40" i="51"/>
  <c r="M40" i="52"/>
  <c r="M40" i="53"/>
  <c r="M40" i="54"/>
  <c r="M40" i="154"/>
  <c r="M40" i="55"/>
  <c r="M40" i="56"/>
  <c r="M40" i="60"/>
  <c r="M40" i="61"/>
  <c r="M40" i="63"/>
  <c r="M40" i="64"/>
  <c r="M40" i="67"/>
  <c r="M40" i="159"/>
  <c r="M40" i="156"/>
  <c r="M40" i="70"/>
  <c r="M40" i="72"/>
  <c r="M40" i="74"/>
  <c r="M40" i="75"/>
  <c r="M40" i="77"/>
  <c r="M40" i="150"/>
  <c r="M40" i="81"/>
  <c r="M40" i="88"/>
  <c r="M40" i="158"/>
  <c r="M40" i="93"/>
  <c r="M40" i="100"/>
  <c r="M40" i="105"/>
  <c r="M40" i="106"/>
  <c r="M40" i="107"/>
  <c r="M40" i="116"/>
  <c r="M40" i="118"/>
  <c r="M40" i="117"/>
  <c r="M40" i="119"/>
  <c r="M40" i="125"/>
  <c r="M40" i="126"/>
  <c r="M40" i="127"/>
  <c r="M40" i="131"/>
  <c r="M40" i="152"/>
  <c r="M40" i="133"/>
  <c r="M40" i="135"/>
  <c r="M40" i="136"/>
  <c r="M40" i="134"/>
  <c r="M40" i="138"/>
  <c r="K35" i="23"/>
  <c r="K34" i="23"/>
  <c r="M34" i="23" s="1"/>
  <c r="K33" i="23"/>
  <c r="M33" i="23" s="1"/>
  <c r="K32" i="23"/>
  <c r="M32" i="23" s="1"/>
  <c r="K31" i="23"/>
  <c r="M31" i="23" s="1"/>
  <c r="K30" i="23"/>
  <c r="M30" i="23" s="1"/>
  <c r="K29" i="23"/>
  <c r="M29" i="23" s="1"/>
  <c r="K28" i="23"/>
  <c r="M28" i="23" s="1"/>
  <c r="K27" i="23"/>
  <c r="M27" i="23" s="1"/>
  <c r="K26" i="23"/>
  <c r="M26" i="23" s="1"/>
  <c r="K25" i="23"/>
  <c r="M25" i="23" s="1"/>
  <c r="K24" i="23"/>
  <c r="M24" i="23" s="1"/>
  <c r="K23" i="23"/>
  <c r="M23" i="23" s="1"/>
  <c r="K22" i="23"/>
  <c r="M22" i="23" s="1"/>
  <c r="K21" i="23"/>
  <c r="M21" i="23" s="1"/>
  <c r="K20" i="23"/>
  <c r="M20" i="23" s="1"/>
  <c r="K19" i="23"/>
  <c r="M19" i="23" s="1"/>
  <c r="K18" i="23"/>
  <c r="M18" i="23" s="1"/>
  <c r="M17" i="23"/>
  <c r="M16" i="23"/>
  <c r="M15" i="23"/>
  <c r="M14" i="23"/>
  <c r="M13" i="23"/>
  <c r="L11" i="23"/>
  <c r="K10" i="23"/>
  <c r="M10" i="23" s="1"/>
  <c r="L9" i="23"/>
  <c r="K9" i="23"/>
  <c r="L8" i="23"/>
  <c r="K8" i="23"/>
  <c r="L7" i="23"/>
  <c r="K7" i="23"/>
  <c r="L6" i="23"/>
  <c r="K6" i="23"/>
  <c r="L5" i="23"/>
  <c r="K5" i="23"/>
  <c r="M2" i="23"/>
  <c r="D40" i="157"/>
  <c r="L35" i="157"/>
  <c r="K35" i="157"/>
  <c r="L34" i="157"/>
  <c r="K34" i="157"/>
  <c r="L33" i="157"/>
  <c r="K33" i="157"/>
  <c r="L32" i="157"/>
  <c r="K32" i="157"/>
  <c r="L31" i="157"/>
  <c r="K31" i="157"/>
  <c r="L30" i="157"/>
  <c r="K30" i="157"/>
  <c r="L29" i="157"/>
  <c r="K29" i="157"/>
  <c r="L28" i="157"/>
  <c r="K28" i="157"/>
  <c r="L27" i="157"/>
  <c r="K27" i="157"/>
  <c r="L26" i="157"/>
  <c r="K26" i="157"/>
  <c r="L25" i="157"/>
  <c r="K25" i="157"/>
  <c r="L24" i="157"/>
  <c r="K24" i="157"/>
  <c r="L23" i="157"/>
  <c r="K23" i="157"/>
  <c r="L22" i="157"/>
  <c r="K22" i="157"/>
  <c r="L21" i="157"/>
  <c r="K21" i="157"/>
  <c r="L20" i="157"/>
  <c r="K20" i="157"/>
  <c r="L19" i="157"/>
  <c r="K19" i="157"/>
  <c r="L18" i="157"/>
  <c r="K18" i="157"/>
  <c r="L17" i="157"/>
  <c r="K17" i="157"/>
  <c r="L16" i="157"/>
  <c r="K16" i="157"/>
  <c r="L15" i="157"/>
  <c r="K15" i="157"/>
  <c r="L14" i="157"/>
  <c r="K14" i="157"/>
  <c r="L13" i="157"/>
  <c r="K13" i="157"/>
  <c r="L12" i="157"/>
  <c r="K12" i="157"/>
  <c r="L11" i="157"/>
  <c r="K11" i="157"/>
  <c r="L10" i="157"/>
  <c r="K10" i="157"/>
  <c r="L9" i="157"/>
  <c r="K9" i="157"/>
  <c r="L8" i="157"/>
  <c r="K8" i="157"/>
  <c r="L7" i="157"/>
  <c r="K7" i="157"/>
  <c r="L6" i="157"/>
  <c r="K6" i="157"/>
  <c r="L5" i="157"/>
  <c r="K5" i="157"/>
  <c r="M2" i="157"/>
  <c r="D40" i="25"/>
  <c r="L35" i="25"/>
  <c r="K35" i="25"/>
  <c r="L34" i="25"/>
  <c r="K34" i="25"/>
  <c r="L33" i="25"/>
  <c r="K33" i="25"/>
  <c r="L32" i="25"/>
  <c r="K32" i="25"/>
  <c r="L31" i="25"/>
  <c r="K31" i="25"/>
  <c r="L30" i="25"/>
  <c r="K30" i="25"/>
  <c r="L29" i="25"/>
  <c r="K29" i="25"/>
  <c r="L28" i="25"/>
  <c r="K28" i="25"/>
  <c r="L27" i="25"/>
  <c r="K27" i="25"/>
  <c r="L26" i="25"/>
  <c r="K26" i="25"/>
  <c r="L25" i="25"/>
  <c r="K25" i="25"/>
  <c r="L24" i="25"/>
  <c r="K24" i="25"/>
  <c r="L23" i="25"/>
  <c r="K23" i="25"/>
  <c r="L22" i="25"/>
  <c r="K22" i="25"/>
  <c r="L21" i="25"/>
  <c r="K21" i="25"/>
  <c r="L20" i="25"/>
  <c r="K20" i="25"/>
  <c r="L19" i="25"/>
  <c r="K19" i="25"/>
  <c r="L18" i="25"/>
  <c r="L17" i="25"/>
  <c r="L16" i="25"/>
  <c r="L15" i="25"/>
  <c r="L14" i="25"/>
  <c r="M14" i="25" s="1"/>
  <c r="M2" i="25"/>
  <c r="D40" i="24"/>
  <c r="L35" i="24"/>
  <c r="K35" i="24"/>
  <c r="L34" i="24"/>
  <c r="K34" i="24"/>
  <c r="L33" i="24"/>
  <c r="K33" i="24"/>
  <c r="L32" i="24"/>
  <c r="K32" i="24"/>
  <c r="L31" i="24"/>
  <c r="K31" i="24"/>
  <c r="L30" i="24"/>
  <c r="K30" i="24"/>
  <c r="L29" i="24"/>
  <c r="K29" i="24"/>
  <c r="L28" i="24"/>
  <c r="K28" i="24"/>
  <c r="L27" i="24"/>
  <c r="K27" i="24"/>
  <c r="L26" i="24"/>
  <c r="K26" i="24"/>
  <c r="L25" i="24"/>
  <c r="K25" i="24"/>
  <c r="L24" i="24"/>
  <c r="K24" i="24"/>
  <c r="L23" i="24"/>
  <c r="K23" i="24"/>
  <c r="L22" i="24"/>
  <c r="K22" i="24"/>
  <c r="L21" i="24"/>
  <c r="K21" i="24"/>
  <c r="L20" i="24"/>
  <c r="K20" i="24"/>
  <c r="K19" i="24"/>
  <c r="M19" i="24" s="1"/>
  <c r="K18" i="24"/>
  <c r="M18" i="24" s="1"/>
  <c r="K17" i="24"/>
  <c r="M17" i="24" s="1"/>
  <c r="K16" i="24"/>
  <c r="M16" i="24" s="1"/>
  <c r="K13" i="24"/>
  <c r="M13" i="24" s="1"/>
  <c r="K12" i="24"/>
  <c r="M12" i="24" s="1"/>
  <c r="K11" i="24"/>
  <c r="M11" i="24" s="1"/>
  <c r="K10" i="24"/>
  <c r="M10" i="24" s="1"/>
  <c r="K9" i="24"/>
  <c r="M9" i="24" s="1"/>
  <c r="L8" i="24"/>
  <c r="K8" i="24"/>
  <c r="L7" i="24"/>
  <c r="K7" i="24"/>
  <c r="L6" i="24"/>
  <c r="K6" i="24"/>
  <c r="L5" i="24"/>
  <c r="K5" i="24"/>
  <c r="M2" i="24"/>
  <c r="D40" i="22"/>
  <c r="L35" i="22"/>
  <c r="K35" i="22"/>
  <c r="L34" i="22"/>
  <c r="K34" i="22"/>
  <c r="L33" i="22"/>
  <c r="K33" i="22"/>
  <c r="L32" i="22"/>
  <c r="K32" i="22"/>
  <c r="L31" i="22"/>
  <c r="K31" i="22"/>
  <c r="L30" i="22"/>
  <c r="K30" i="22"/>
  <c r="L29" i="22"/>
  <c r="K29" i="22"/>
  <c r="L28" i="22"/>
  <c r="K28" i="22"/>
  <c r="L27" i="22"/>
  <c r="K27" i="22"/>
  <c r="L26" i="22"/>
  <c r="K26" i="22"/>
  <c r="L25" i="22"/>
  <c r="K25" i="22"/>
  <c r="L24" i="22"/>
  <c r="K24" i="22"/>
  <c r="L23" i="22"/>
  <c r="K23" i="22"/>
  <c r="L22" i="22"/>
  <c r="K22" i="22"/>
  <c r="L21" i="22"/>
  <c r="K21" i="22"/>
  <c r="L20" i="22"/>
  <c r="K20" i="22"/>
  <c r="L19" i="22"/>
  <c r="K19" i="22"/>
  <c r="L18" i="22"/>
  <c r="K18" i="22"/>
  <c r="L17" i="22"/>
  <c r="K17" i="22"/>
  <c r="L16" i="22"/>
  <c r="K16" i="22"/>
  <c r="L15" i="22"/>
  <c r="K15" i="22"/>
  <c r="L14" i="22"/>
  <c r="K14" i="22"/>
  <c r="L13" i="22"/>
  <c r="K13" i="22"/>
  <c r="L12" i="22"/>
  <c r="K12" i="22"/>
  <c r="L11" i="22"/>
  <c r="K11" i="22"/>
  <c r="L10" i="22"/>
  <c r="K10" i="22"/>
  <c r="L9" i="22"/>
  <c r="K9" i="22"/>
  <c r="L8" i="22"/>
  <c r="K8" i="22"/>
  <c r="L7" i="22"/>
  <c r="K7" i="22"/>
  <c r="L6" i="22"/>
  <c r="K6" i="22"/>
  <c r="L5" i="22"/>
  <c r="K5" i="22"/>
  <c r="M2" i="22"/>
  <c r="M40" i="22" s="1"/>
  <c r="D40" i="21"/>
  <c r="L35" i="21"/>
  <c r="K35" i="21"/>
  <c r="L34" i="21"/>
  <c r="K34" i="21"/>
  <c r="L33" i="21"/>
  <c r="K33" i="21"/>
  <c r="L32" i="21"/>
  <c r="K32" i="21"/>
  <c r="L31" i="21"/>
  <c r="K31" i="21"/>
  <c r="L30" i="21"/>
  <c r="K30" i="21"/>
  <c r="L29" i="21"/>
  <c r="K29" i="21"/>
  <c r="L28" i="21"/>
  <c r="K28" i="21"/>
  <c r="L27" i="21"/>
  <c r="K27" i="21"/>
  <c r="L26" i="21"/>
  <c r="K26" i="21"/>
  <c r="L25" i="21"/>
  <c r="K25" i="21"/>
  <c r="L24" i="21"/>
  <c r="M24" i="21" s="1"/>
  <c r="L23" i="21"/>
  <c r="M23" i="21" s="1"/>
  <c r="L22" i="21"/>
  <c r="M22" i="21" s="1"/>
  <c r="L21" i="21"/>
  <c r="M21" i="21" s="1"/>
  <c r="L20" i="21"/>
  <c r="M20" i="21" s="1"/>
  <c r="L19" i="21"/>
  <c r="L18" i="21"/>
  <c r="L17" i="21"/>
  <c r="K17" i="21"/>
  <c r="L16" i="21"/>
  <c r="K16" i="21"/>
  <c r="L15" i="21"/>
  <c r="K15" i="21"/>
  <c r="L14" i="21"/>
  <c r="K14" i="21"/>
  <c r="L13" i="21"/>
  <c r="K13" i="21"/>
  <c r="L12" i="21"/>
  <c r="K12" i="21"/>
  <c r="L11" i="21"/>
  <c r="K11" i="21"/>
  <c r="L10" i="21"/>
  <c r="K10" i="21"/>
  <c r="L9" i="21"/>
  <c r="K9" i="21"/>
  <c r="L8" i="21"/>
  <c r="K8" i="21"/>
  <c r="L7" i="21"/>
  <c r="K7" i="21"/>
  <c r="L6" i="21"/>
  <c r="K6" i="21"/>
  <c r="L5" i="21"/>
  <c r="K5" i="21"/>
  <c r="M2" i="21"/>
  <c r="D40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M2" i="20"/>
  <c r="D40" i="19"/>
  <c r="L35" i="19"/>
  <c r="K35" i="19"/>
  <c r="L34" i="19"/>
  <c r="K34" i="19"/>
  <c r="L33" i="19"/>
  <c r="K33" i="19"/>
  <c r="L32" i="19"/>
  <c r="K32" i="19"/>
  <c r="L31" i="19"/>
  <c r="K31" i="19"/>
  <c r="L30" i="19"/>
  <c r="K30" i="19"/>
  <c r="L29" i="19"/>
  <c r="K29" i="19"/>
  <c r="L28" i="19"/>
  <c r="K28" i="19"/>
  <c r="L27" i="19"/>
  <c r="K27" i="19"/>
  <c r="L26" i="19"/>
  <c r="K26" i="19"/>
  <c r="L25" i="19"/>
  <c r="K25" i="19"/>
  <c r="L24" i="19"/>
  <c r="K24" i="19"/>
  <c r="L23" i="19"/>
  <c r="K23" i="19"/>
  <c r="L22" i="19"/>
  <c r="K22" i="19"/>
  <c r="L21" i="19"/>
  <c r="K21" i="19"/>
  <c r="L20" i="19"/>
  <c r="K20" i="19"/>
  <c r="L19" i="19"/>
  <c r="K19" i="19"/>
  <c r="L18" i="19"/>
  <c r="K18" i="19"/>
  <c r="L17" i="19"/>
  <c r="K17" i="19"/>
  <c r="L16" i="19"/>
  <c r="K16" i="19"/>
  <c r="L15" i="19"/>
  <c r="K15" i="19"/>
  <c r="L14" i="19"/>
  <c r="K14" i="19"/>
  <c r="L13" i="19"/>
  <c r="K13" i="19"/>
  <c r="L12" i="19"/>
  <c r="K12" i="19"/>
  <c r="L11" i="19"/>
  <c r="K11" i="19"/>
  <c r="L10" i="19"/>
  <c r="K10" i="19"/>
  <c r="L9" i="19"/>
  <c r="K9" i="19"/>
  <c r="L8" i="19"/>
  <c r="K8" i="19"/>
  <c r="L7" i="19"/>
  <c r="K7" i="19"/>
  <c r="L6" i="19"/>
  <c r="K6" i="19"/>
  <c r="L5" i="19"/>
  <c r="K5" i="19"/>
  <c r="M2" i="19"/>
  <c r="D40" i="18"/>
  <c r="L35" i="18"/>
  <c r="K35" i="18"/>
  <c r="L34" i="18"/>
  <c r="K34" i="18"/>
  <c r="L33" i="18"/>
  <c r="K33" i="18"/>
  <c r="L32" i="18"/>
  <c r="K32" i="18"/>
  <c r="L31" i="18"/>
  <c r="K31" i="18"/>
  <c r="L30" i="18"/>
  <c r="K30" i="18"/>
  <c r="L29" i="18"/>
  <c r="K29" i="18"/>
  <c r="L28" i="18"/>
  <c r="K28" i="18"/>
  <c r="L27" i="18"/>
  <c r="K27" i="18"/>
  <c r="L26" i="18"/>
  <c r="K26" i="18"/>
  <c r="L25" i="18"/>
  <c r="K25" i="18"/>
  <c r="L24" i="18"/>
  <c r="K24" i="18"/>
  <c r="L23" i="18"/>
  <c r="K23" i="18"/>
  <c r="L22" i="18"/>
  <c r="K22" i="18"/>
  <c r="L21" i="18"/>
  <c r="K21" i="18"/>
  <c r="L20" i="18"/>
  <c r="K20" i="18"/>
  <c r="L19" i="18"/>
  <c r="K19" i="18"/>
  <c r="L18" i="18"/>
  <c r="K18" i="18"/>
  <c r="L17" i="18"/>
  <c r="K17" i="18"/>
  <c r="L16" i="18"/>
  <c r="K16" i="18"/>
  <c r="L15" i="18"/>
  <c r="K15" i="18"/>
  <c r="L14" i="18"/>
  <c r="K14" i="18"/>
  <c r="L13" i="18"/>
  <c r="K13" i="18"/>
  <c r="L12" i="18"/>
  <c r="K12" i="18"/>
  <c r="L11" i="18"/>
  <c r="K11" i="18"/>
  <c r="L10" i="18"/>
  <c r="K10" i="18"/>
  <c r="L9" i="18"/>
  <c r="K9" i="18"/>
  <c r="L8" i="18"/>
  <c r="K8" i="18"/>
  <c r="L7" i="18"/>
  <c r="K7" i="18"/>
  <c r="L6" i="18"/>
  <c r="K6" i="18"/>
  <c r="L5" i="18"/>
  <c r="K5" i="18"/>
  <c r="M2" i="18"/>
  <c r="D40" i="17"/>
  <c r="L35" i="17"/>
  <c r="K35" i="17"/>
  <c r="L34" i="17"/>
  <c r="K34" i="17"/>
  <c r="L33" i="17"/>
  <c r="K33" i="17"/>
  <c r="L32" i="17"/>
  <c r="K32" i="17"/>
  <c r="L31" i="17"/>
  <c r="K31" i="17"/>
  <c r="L30" i="17"/>
  <c r="K30" i="17"/>
  <c r="L29" i="17"/>
  <c r="K29" i="17"/>
  <c r="L28" i="17"/>
  <c r="K28" i="17"/>
  <c r="L27" i="17"/>
  <c r="K27" i="17"/>
  <c r="L26" i="17"/>
  <c r="K26" i="17"/>
  <c r="L25" i="17"/>
  <c r="K25" i="17"/>
  <c r="L24" i="17"/>
  <c r="K24" i="17"/>
  <c r="L23" i="17"/>
  <c r="K23" i="17"/>
  <c r="L22" i="17"/>
  <c r="K22" i="17"/>
  <c r="L21" i="17"/>
  <c r="K21" i="17"/>
  <c r="L20" i="17"/>
  <c r="K20" i="17"/>
  <c r="L19" i="17"/>
  <c r="K19" i="17"/>
  <c r="L18" i="17"/>
  <c r="K18" i="17"/>
  <c r="L17" i="17"/>
  <c r="K17" i="17"/>
  <c r="L16" i="17"/>
  <c r="K16" i="17"/>
  <c r="L15" i="17"/>
  <c r="K15" i="17"/>
  <c r="L14" i="17"/>
  <c r="K14" i="17"/>
  <c r="L13" i="17"/>
  <c r="K13" i="17"/>
  <c r="L12" i="17"/>
  <c r="K12" i="17"/>
  <c r="L11" i="17"/>
  <c r="K11" i="17"/>
  <c r="L10" i="17"/>
  <c r="K10" i="17"/>
  <c r="L9" i="17"/>
  <c r="K9" i="17"/>
  <c r="L8" i="17"/>
  <c r="K8" i="17"/>
  <c r="L7" i="17"/>
  <c r="K7" i="17"/>
  <c r="L6" i="17"/>
  <c r="K6" i="17"/>
  <c r="L5" i="17"/>
  <c r="K5" i="17"/>
  <c r="M2" i="17"/>
  <c r="D40" i="16"/>
  <c r="L35" i="16"/>
  <c r="K35" i="16"/>
  <c r="L34" i="16"/>
  <c r="K34" i="16"/>
  <c r="L33" i="16"/>
  <c r="K33" i="16"/>
  <c r="L32" i="16"/>
  <c r="K32" i="16"/>
  <c r="L31" i="16"/>
  <c r="K31" i="16"/>
  <c r="L30" i="16"/>
  <c r="K30" i="16"/>
  <c r="L29" i="16"/>
  <c r="K29" i="16"/>
  <c r="L28" i="16"/>
  <c r="K28" i="16"/>
  <c r="L27" i="16"/>
  <c r="K27" i="16"/>
  <c r="L26" i="16"/>
  <c r="K26" i="16"/>
  <c r="L25" i="16"/>
  <c r="K25" i="16"/>
  <c r="L24" i="16"/>
  <c r="K24" i="16"/>
  <c r="L23" i="16"/>
  <c r="K23" i="16"/>
  <c r="L22" i="16"/>
  <c r="K22" i="16"/>
  <c r="L21" i="16"/>
  <c r="K21" i="16"/>
  <c r="L20" i="16"/>
  <c r="K20" i="16"/>
  <c r="L19" i="16"/>
  <c r="K19" i="16"/>
  <c r="L18" i="16"/>
  <c r="K18" i="16"/>
  <c r="L17" i="16"/>
  <c r="K17" i="16"/>
  <c r="K16" i="16"/>
  <c r="K15" i="16"/>
  <c r="M15" i="16" s="1"/>
  <c r="K14" i="16"/>
  <c r="M14" i="16" s="1"/>
  <c r="K13" i="16"/>
  <c r="M13" i="16" s="1"/>
  <c r="K12" i="16"/>
  <c r="M12" i="16" s="1"/>
  <c r="K11" i="16"/>
  <c r="L10" i="16"/>
  <c r="K10" i="16"/>
  <c r="L9" i="16"/>
  <c r="K9" i="16"/>
  <c r="L8" i="16"/>
  <c r="K8" i="16"/>
  <c r="L7" i="16"/>
  <c r="K7" i="16"/>
  <c r="L6" i="16"/>
  <c r="K6" i="16"/>
  <c r="L5" i="16"/>
  <c r="K5" i="16"/>
  <c r="M2" i="16"/>
  <c r="D40" i="15"/>
  <c r="L35" i="15"/>
  <c r="K35" i="15"/>
  <c r="K34" i="15"/>
  <c r="M34" i="15" s="1"/>
  <c r="K33" i="15"/>
  <c r="M33" i="15" s="1"/>
  <c r="K32" i="15"/>
  <c r="M32" i="15" s="1"/>
  <c r="K31" i="15"/>
  <c r="M31" i="15" s="1"/>
  <c r="K30" i="15"/>
  <c r="M30" i="15" s="1"/>
  <c r="K29" i="15"/>
  <c r="M29" i="15" s="1"/>
  <c r="K28" i="15"/>
  <c r="M28" i="15" s="1"/>
  <c r="K27" i="15"/>
  <c r="M27" i="15" s="1"/>
  <c r="K26" i="15"/>
  <c r="M26" i="15" s="1"/>
  <c r="K25" i="15"/>
  <c r="M25" i="15" s="1"/>
  <c r="K24" i="15"/>
  <c r="M24" i="15" s="1"/>
  <c r="K23" i="15"/>
  <c r="M23" i="15" s="1"/>
  <c r="K22" i="15"/>
  <c r="M22" i="15" s="1"/>
  <c r="K21" i="15"/>
  <c r="M21" i="15" s="1"/>
  <c r="K20" i="15"/>
  <c r="M20" i="15" s="1"/>
  <c r="K19" i="15"/>
  <c r="M19" i="15" s="1"/>
  <c r="K18" i="15"/>
  <c r="M18" i="15" s="1"/>
  <c r="K17" i="15"/>
  <c r="M17" i="15" s="1"/>
  <c r="K16" i="15"/>
  <c r="M16" i="15" s="1"/>
  <c r="K15" i="15"/>
  <c r="M15" i="15" s="1"/>
  <c r="K14" i="15"/>
  <c r="M14" i="15" s="1"/>
  <c r="K13" i="15"/>
  <c r="M13" i="15" s="1"/>
  <c r="K12" i="15"/>
  <c r="M12" i="15" s="1"/>
  <c r="K11" i="15"/>
  <c r="M11" i="15" s="1"/>
  <c r="L10" i="15"/>
  <c r="K10" i="15"/>
  <c r="L9" i="15"/>
  <c r="K9" i="15"/>
  <c r="L8" i="15"/>
  <c r="K8" i="15"/>
  <c r="L7" i="15"/>
  <c r="K7" i="15"/>
  <c r="L6" i="15"/>
  <c r="K6" i="15"/>
  <c r="L5" i="15"/>
  <c r="K5" i="15"/>
  <c r="M2" i="15"/>
  <c r="D40" i="162"/>
  <c r="L35" i="162"/>
  <c r="K35" i="162"/>
  <c r="L34" i="162"/>
  <c r="K34" i="162"/>
  <c r="L33" i="162"/>
  <c r="K33" i="162"/>
  <c r="L32" i="162"/>
  <c r="K32" i="162"/>
  <c r="L31" i="162"/>
  <c r="K31" i="162"/>
  <c r="L30" i="162"/>
  <c r="K30" i="162"/>
  <c r="L29" i="162"/>
  <c r="K29" i="162"/>
  <c r="L28" i="162"/>
  <c r="K28" i="162"/>
  <c r="L27" i="162"/>
  <c r="K27" i="162"/>
  <c r="L26" i="162"/>
  <c r="K26" i="162"/>
  <c r="L25" i="162"/>
  <c r="K25" i="162"/>
  <c r="L24" i="162"/>
  <c r="K24" i="162"/>
  <c r="L23" i="162"/>
  <c r="K23" i="162"/>
  <c r="L22" i="162"/>
  <c r="K22" i="162"/>
  <c r="L21" i="162"/>
  <c r="K21" i="162"/>
  <c r="L20" i="162"/>
  <c r="K20" i="162"/>
  <c r="L19" i="162"/>
  <c r="K19" i="162"/>
  <c r="L18" i="162"/>
  <c r="K18" i="162"/>
  <c r="L17" i="162"/>
  <c r="K17" i="162"/>
  <c r="L16" i="162"/>
  <c r="K16" i="162"/>
  <c r="L15" i="162"/>
  <c r="K15" i="162"/>
  <c r="L14" i="162"/>
  <c r="K14" i="162"/>
  <c r="L13" i="162"/>
  <c r="K13" i="162"/>
  <c r="L12" i="162"/>
  <c r="K12" i="162"/>
  <c r="L11" i="162"/>
  <c r="K11" i="162"/>
  <c r="L10" i="162"/>
  <c r="K10" i="162"/>
  <c r="L9" i="162"/>
  <c r="K9" i="162"/>
  <c r="L8" i="162"/>
  <c r="K8" i="162"/>
  <c r="L7" i="162"/>
  <c r="K7" i="162"/>
  <c r="L6" i="162"/>
  <c r="K6" i="162"/>
  <c r="L5" i="162"/>
  <c r="K5" i="162"/>
  <c r="M2" i="162"/>
  <c r="D40" i="112"/>
  <c r="L20" i="112"/>
  <c r="K20" i="112"/>
  <c r="L19" i="112"/>
  <c r="K19" i="112"/>
  <c r="L18" i="112"/>
  <c r="K18" i="112"/>
  <c r="L17" i="112"/>
  <c r="K17" i="112"/>
  <c r="L16" i="112"/>
  <c r="K16" i="112"/>
  <c r="L15" i="112"/>
  <c r="K15" i="112"/>
  <c r="L14" i="112"/>
  <c r="K14" i="112"/>
  <c r="L13" i="112"/>
  <c r="K13" i="112"/>
  <c r="L12" i="112"/>
  <c r="K12" i="112"/>
  <c r="L11" i="112"/>
  <c r="K11" i="112"/>
  <c r="L10" i="112"/>
  <c r="K10" i="112"/>
  <c r="L9" i="112"/>
  <c r="K9" i="112"/>
  <c r="L8" i="112"/>
  <c r="K8" i="112"/>
  <c r="L7" i="112"/>
  <c r="K7" i="112"/>
  <c r="L6" i="112"/>
  <c r="K6" i="112"/>
  <c r="L5" i="112"/>
  <c r="K5" i="112"/>
  <c r="M2" i="112"/>
  <c r="D40" i="111"/>
  <c r="L35" i="111"/>
  <c r="K35" i="111"/>
  <c r="L34" i="111"/>
  <c r="K34" i="111"/>
  <c r="L33" i="111"/>
  <c r="K33" i="111"/>
  <c r="L32" i="111"/>
  <c r="K32" i="111"/>
  <c r="L31" i="111"/>
  <c r="K31" i="111"/>
  <c r="L30" i="111"/>
  <c r="K30" i="111"/>
  <c r="L29" i="111"/>
  <c r="K29" i="111"/>
  <c r="L28" i="111"/>
  <c r="K28" i="111"/>
  <c r="L27" i="111"/>
  <c r="K27" i="111"/>
  <c r="L26" i="111"/>
  <c r="K26" i="111"/>
  <c r="L25" i="111"/>
  <c r="K25" i="111"/>
  <c r="L24" i="111"/>
  <c r="K24" i="111"/>
  <c r="L23" i="111"/>
  <c r="K23" i="111"/>
  <c r="L22" i="111"/>
  <c r="K22" i="111"/>
  <c r="L21" i="111"/>
  <c r="K21" i="111"/>
  <c r="L20" i="111"/>
  <c r="K20" i="111"/>
  <c r="L19" i="111"/>
  <c r="K19" i="111"/>
  <c r="L18" i="111"/>
  <c r="K18" i="111"/>
  <c r="L17" i="111"/>
  <c r="K17" i="111"/>
  <c r="L16" i="111"/>
  <c r="K16" i="111"/>
  <c r="L15" i="111"/>
  <c r="K15" i="111"/>
  <c r="L14" i="111"/>
  <c r="K14" i="111"/>
  <c r="L13" i="111"/>
  <c r="K13" i="111"/>
  <c r="L12" i="111"/>
  <c r="K12" i="111"/>
  <c r="L11" i="111"/>
  <c r="K11" i="111"/>
  <c r="L10" i="111"/>
  <c r="K10" i="111"/>
  <c r="L9" i="111"/>
  <c r="K9" i="111"/>
  <c r="L8" i="111"/>
  <c r="K8" i="111"/>
  <c r="L7" i="111"/>
  <c r="K7" i="111"/>
  <c r="L6" i="111"/>
  <c r="K6" i="111"/>
  <c r="L5" i="111"/>
  <c r="K5" i="111"/>
  <c r="M2" i="111"/>
  <c r="D40" i="13"/>
  <c r="L35" i="13"/>
  <c r="K35" i="13"/>
  <c r="L34" i="13"/>
  <c r="K34" i="13"/>
  <c r="L33" i="13"/>
  <c r="K33" i="13"/>
  <c r="L32" i="13"/>
  <c r="K32" i="13"/>
  <c r="L31" i="13"/>
  <c r="K31" i="13"/>
  <c r="L30" i="13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L21" i="13"/>
  <c r="K21" i="13"/>
  <c r="L20" i="13"/>
  <c r="K20" i="13"/>
  <c r="L19" i="13"/>
  <c r="K19" i="13"/>
  <c r="L18" i="13"/>
  <c r="K18" i="13"/>
  <c r="L17" i="13"/>
  <c r="K17" i="13"/>
  <c r="L16" i="13"/>
  <c r="K16" i="13"/>
  <c r="L15" i="13"/>
  <c r="K15" i="13"/>
  <c r="L14" i="13"/>
  <c r="K14" i="13"/>
  <c r="L13" i="13"/>
  <c r="K13" i="13"/>
  <c r="L12" i="13"/>
  <c r="K12" i="13"/>
  <c r="L11" i="13"/>
  <c r="K11" i="13"/>
  <c r="L10" i="13"/>
  <c r="K10" i="13"/>
  <c r="L9" i="13"/>
  <c r="K9" i="13"/>
  <c r="L8" i="13"/>
  <c r="K8" i="13"/>
  <c r="L7" i="13"/>
  <c r="K7" i="13"/>
  <c r="L6" i="13"/>
  <c r="K6" i="13"/>
  <c r="L5" i="13"/>
  <c r="K5" i="13"/>
  <c r="M2" i="13"/>
  <c r="D40" i="11"/>
  <c r="L35" i="11"/>
  <c r="K35" i="11"/>
  <c r="K34" i="11"/>
  <c r="M34" i="11" s="1"/>
  <c r="K33" i="11"/>
  <c r="M33" i="11" s="1"/>
  <c r="K32" i="11"/>
  <c r="M32" i="11" s="1"/>
  <c r="K31" i="11"/>
  <c r="M31" i="11" s="1"/>
  <c r="K30" i="11"/>
  <c r="M30" i="11" s="1"/>
  <c r="K29" i="11"/>
  <c r="M29" i="11" s="1"/>
  <c r="K28" i="11"/>
  <c r="M28" i="11" s="1"/>
  <c r="K27" i="11"/>
  <c r="M27" i="11" s="1"/>
  <c r="K26" i="11"/>
  <c r="M26" i="11" s="1"/>
  <c r="K25" i="11"/>
  <c r="M25" i="11" s="1"/>
  <c r="K24" i="11"/>
  <c r="M24" i="11" s="1"/>
  <c r="K23" i="11"/>
  <c r="M23" i="11" s="1"/>
  <c r="K22" i="11"/>
  <c r="M22" i="11" s="1"/>
  <c r="K21" i="11"/>
  <c r="M21" i="11" s="1"/>
  <c r="K20" i="11"/>
  <c r="M20" i="11" s="1"/>
  <c r="K19" i="11"/>
  <c r="M19" i="11" s="1"/>
  <c r="K18" i="11"/>
  <c r="M18" i="11" s="1"/>
  <c r="K17" i="11"/>
  <c r="M17" i="11" s="1"/>
  <c r="K16" i="11"/>
  <c r="M16" i="11" s="1"/>
  <c r="K15" i="11"/>
  <c r="M15" i="11" s="1"/>
  <c r="K14" i="11"/>
  <c r="M14" i="11" s="1"/>
  <c r="K13" i="11"/>
  <c r="M13" i="11" s="1"/>
  <c r="K12" i="11"/>
  <c r="M12" i="11" s="1"/>
  <c r="K11" i="11"/>
  <c r="M11" i="11" s="1"/>
  <c r="K10" i="11"/>
  <c r="L9" i="11"/>
  <c r="K9" i="11"/>
  <c r="L8" i="11"/>
  <c r="K8" i="11"/>
  <c r="L7" i="11"/>
  <c r="K7" i="11"/>
  <c r="L6" i="11"/>
  <c r="K6" i="11"/>
  <c r="L5" i="11"/>
  <c r="K5" i="11"/>
  <c r="M2" i="11"/>
  <c r="D40" i="12"/>
  <c r="L11" i="12"/>
  <c r="L10" i="12"/>
  <c r="L9" i="12"/>
  <c r="L8" i="12"/>
  <c r="L7" i="12"/>
  <c r="L6" i="12"/>
  <c r="K6" i="12"/>
  <c r="L5" i="12"/>
  <c r="M2" i="12"/>
  <c r="D40" i="10"/>
  <c r="L35" i="10"/>
  <c r="K35" i="10"/>
  <c r="L34" i="10"/>
  <c r="K34" i="10"/>
  <c r="L33" i="10"/>
  <c r="K33" i="10"/>
  <c r="L32" i="10"/>
  <c r="K32" i="10"/>
  <c r="L31" i="10"/>
  <c r="K31" i="10"/>
  <c r="L30" i="10"/>
  <c r="K30" i="10"/>
  <c r="L29" i="10"/>
  <c r="K29" i="10"/>
  <c r="L28" i="10"/>
  <c r="K28" i="10"/>
  <c r="L27" i="10"/>
  <c r="K27" i="10"/>
  <c r="L26" i="10"/>
  <c r="K26" i="10"/>
  <c r="L25" i="10"/>
  <c r="K25" i="10"/>
  <c r="L24" i="10"/>
  <c r="K24" i="10"/>
  <c r="L23" i="10"/>
  <c r="K23" i="10"/>
  <c r="L22" i="10"/>
  <c r="K22" i="10"/>
  <c r="L21" i="10"/>
  <c r="K21" i="10"/>
  <c r="L20" i="10"/>
  <c r="K20" i="10"/>
  <c r="L19" i="10"/>
  <c r="K19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L6" i="10"/>
  <c r="K6" i="10"/>
  <c r="L5" i="10"/>
  <c r="K5" i="10"/>
  <c r="M2" i="10"/>
  <c r="D40" i="9"/>
  <c r="L35" i="9"/>
  <c r="K35" i="9"/>
  <c r="L34" i="9"/>
  <c r="K34" i="9"/>
  <c r="L33" i="9"/>
  <c r="K33" i="9"/>
  <c r="L32" i="9"/>
  <c r="K32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L5" i="9"/>
  <c r="K5" i="9"/>
  <c r="M2" i="9"/>
  <c r="D40" i="110"/>
  <c r="M54" i="48" l="1"/>
  <c r="M8" i="24"/>
  <c r="M21" i="24"/>
  <c r="M20" i="24"/>
  <c r="L36" i="112"/>
  <c r="L51" i="23"/>
  <c r="L58" i="12"/>
  <c r="C9" i="1" s="1"/>
  <c r="L36" i="15"/>
  <c r="L36" i="11"/>
  <c r="M46" i="78"/>
  <c r="M36" i="63"/>
  <c r="M56" i="51"/>
  <c r="M36" i="93"/>
  <c r="M36" i="108"/>
  <c r="D266" i="1" s="1"/>
  <c r="M36" i="133"/>
  <c r="D328" i="1" s="1"/>
  <c r="M36" i="137"/>
  <c r="D332" i="1" s="1"/>
  <c r="M36" i="47"/>
  <c r="M5" i="10"/>
  <c r="M5" i="9"/>
  <c r="M36" i="117"/>
  <c r="L36" i="117" s="1"/>
  <c r="C284" i="1" s="1"/>
  <c r="M5" i="112"/>
  <c r="M5" i="19"/>
  <c r="M7" i="12"/>
  <c r="M11" i="12"/>
  <c r="M25" i="22"/>
  <c r="M35" i="22"/>
  <c r="L36" i="22"/>
  <c r="M5" i="23"/>
  <c r="M7" i="23"/>
  <c r="M9" i="23"/>
  <c r="M11" i="23"/>
  <c r="M36" i="44"/>
  <c r="L54" i="48"/>
  <c r="C122" i="1" s="1"/>
  <c r="M36" i="72"/>
  <c r="L36" i="72" s="1"/>
  <c r="C191" i="1" s="1"/>
  <c r="M36" i="49"/>
  <c r="L36" i="49" s="1"/>
  <c r="C94" i="1" s="1"/>
  <c r="M36" i="55"/>
  <c r="L36" i="55" s="1"/>
  <c r="C151" i="1" s="1"/>
  <c r="M8" i="10"/>
  <c r="M12" i="10"/>
  <c r="M16" i="10"/>
  <c r="M20" i="10"/>
  <c r="M24" i="10"/>
  <c r="M28" i="10"/>
  <c r="M32" i="10"/>
  <c r="M6" i="11"/>
  <c r="M8" i="11"/>
  <c r="M10" i="11"/>
  <c r="M34" i="21"/>
  <c r="M6" i="22"/>
  <c r="M10" i="22"/>
  <c r="M16" i="22"/>
  <c r="M36" i="128"/>
  <c r="L36" i="128" s="1"/>
  <c r="C314" i="1" s="1"/>
  <c r="M36" i="123"/>
  <c r="L36" i="123" s="1"/>
  <c r="C297" i="1" s="1"/>
  <c r="M36" i="158"/>
  <c r="M36" i="61"/>
  <c r="M46" i="98"/>
  <c r="L46" i="98" s="1"/>
  <c r="C248" i="1" s="1"/>
  <c r="M36" i="46"/>
  <c r="L36" i="46" s="1"/>
  <c r="C113" i="1" s="1"/>
  <c r="M36" i="136"/>
  <c r="L36" i="136" s="1"/>
  <c r="C330" i="1" s="1"/>
  <c r="M36" i="131"/>
  <c r="L36" i="131" s="1"/>
  <c r="C321" i="1" s="1"/>
  <c r="M51" i="129"/>
  <c r="M48" i="80"/>
  <c r="L48" i="80" s="1"/>
  <c r="C210" i="1" s="1"/>
  <c r="M36" i="41"/>
  <c r="L36" i="41" s="1"/>
  <c r="C101" i="1" s="1"/>
  <c r="M35" i="23"/>
  <c r="M46" i="53"/>
  <c r="M36" i="160"/>
  <c r="M36" i="50"/>
  <c r="L36" i="50" s="1"/>
  <c r="C121" i="1" s="1"/>
  <c r="M50" i="37"/>
  <c r="M45" i="92"/>
  <c r="D229" i="1" s="1"/>
  <c r="M36" i="68"/>
  <c r="M36" i="54"/>
  <c r="M5" i="12"/>
  <c r="M35" i="12"/>
  <c r="M5" i="11"/>
  <c r="M7" i="11"/>
  <c r="M9" i="11"/>
  <c r="M35" i="11"/>
  <c r="M5" i="111"/>
  <c r="M5" i="162"/>
  <c r="M5" i="17"/>
  <c r="M5" i="20"/>
  <c r="M5" i="21"/>
  <c r="M35" i="21"/>
  <c r="M5" i="24"/>
  <c r="M5" i="157"/>
  <c r="M36" i="138"/>
  <c r="L36" i="138" s="1"/>
  <c r="C334" i="1" s="1"/>
  <c r="M49" i="134"/>
  <c r="M36" i="150"/>
  <c r="L36" i="150" s="1"/>
  <c r="C209" i="1" s="1"/>
  <c r="M45" i="91"/>
  <c r="L45" i="91" s="1"/>
  <c r="C231" i="1" s="1"/>
  <c r="M36" i="90"/>
  <c r="L36" i="90" s="1"/>
  <c r="C228" i="1" s="1"/>
  <c r="M36" i="86"/>
  <c r="M36" i="79"/>
  <c r="L36" i="79" s="1"/>
  <c r="C208" i="1" s="1"/>
  <c r="M48" i="67"/>
  <c r="L48" i="67" s="1"/>
  <c r="C166" i="1" s="1"/>
  <c r="M36" i="66"/>
  <c r="D165" i="1" s="1"/>
  <c r="M36" i="62"/>
  <c r="M36" i="154"/>
  <c r="L36" i="154" s="1"/>
  <c r="C150" i="1" s="1"/>
  <c r="M36" i="64"/>
  <c r="L36" i="64" s="1"/>
  <c r="C162" i="1" s="1"/>
  <c r="M49" i="42"/>
  <c r="L49" i="42" s="1"/>
  <c r="C104" i="1" s="1"/>
  <c r="M36" i="109"/>
  <c r="L36" i="109" s="1"/>
  <c r="C55" i="1" s="1"/>
  <c r="L36" i="20"/>
  <c r="M35" i="20" s="1"/>
  <c r="M36" i="152"/>
  <c r="M36" i="126"/>
  <c r="L36" i="126" s="1"/>
  <c r="C311" i="1" s="1"/>
  <c r="M36" i="118"/>
  <c r="L36" i="118" s="1"/>
  <c r="C283" i="1" s="1"/>
  <c r="M48" i="101"/>
  <c r="L48" i="101" s="1"/>
  <c r="C253" i="1" s="1"/>
  <c r="M36" i="107"/>
  <c r="L36" i="107" s="1"/>
  <c r="C264" i="1" s="1"/>
  <c r="M36" i="105"/>
  <c r="M36" i="99"/>
  <c r="L36" i="99" s="1"/>
  <c r="C249" i="1" s="1"/>
  <c r="M36" i="104"/>
  <c r="L36" i="104" s="1"/>
  <c r="C257" i="1" s="1"/>
  <c r="M36" i="96"/>
  <c r="L36" i="96" s="1"/>
  <c r="C244" i="1" s="1"/>
  <c r="M36" i="52"/>
  <c r="M36" i="26"/>
  <c r="M46" i="34"/>
  <c r="L46" i="34" s="1"/>
  <c r="C71" i="1" s="1"/>
  <c r="M6" i="10"/>
  <c r="M6" i="23"/>
  <c r="M8" i="23"/>
  <c r="M36" i="130"/>
  <c r="L36" i="130" s="1"/>
  <c r="C320" i="1" s="1"/>
  <c r="M36" i="97"/>
  <c r="M36" i="115"/>
  <c r="M36" i="82"/>
  <c r="L36" i="82" s="1"/>
  <c r="C214" i="1" s="1"/>
  <c r="M36" i="87"/>
  <c r="L36" i="87" s="1"/>
  <c r="C223" i="1" s="1"/>
  <c r="M36" i="84"/>
  <c r="L36" i="84" s="1"/>
  <c r="C215" i="1" s="1"/>
  <c r="M36" i="45"/>
  <c r="L36" i="45" s="1"/>
  <c r="C111" i="1" s="1"/>
  <c r="M36" i="155"/>
  <c r="L36" i="155" s="1"/>
  <c r="C109" i="1" s="1"/>
  <c r="M36" i="40"/>
  <c r="L36" i="40" s="1"/>
  <c r="C97" i="1" s="1"/>
  <c r="M36" i="139"/>
  <c r="L36" i="139" s="1"/>
  <c r="C335" i="1" s="1"/>
  <c r="M36" i="127"/>
  <c r="L36" i="127" s="1"/>
  <c r="C313" i="1" s="1"/>
  <c r="M44" i="120"/>
  <c r="M36" i="116"/>
  <c r="L36" i="116" s="1"/>
  <c r="C281" i="1" s="1"/>
  <c r="M36" i="151"/>
  <c r="C254" i="1"/>
  <c r="M36" i="83"/>
  <c r="L36" i="83" s="1"/>
  <c r="C220" i="1" s="1"/>
  <c r="M36" i="88"/>
  <c r="L36" i="88" s="1"/>
  <c r="C224" i="1" s="1"/>
  <c r="M50" i="65"/>
  <c r="L50" i="65" s="1"/>
  <c r="C163" i="1" s="1"/>
  <c r="M36" i="58"/>
  <c r="M44" i="39"/>
  <c r="L44" i="39" s="1"/>
  <c r="C95" i="1" s="1"/>
  <c r="M13" i="10"/>
  <c r="M14" i="10"/>
  <c r="M21" i="10"/>
  <c r="M22" i="10"/>
  <c r="M29" i="10"/>
  <c r="M30" i="10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9" i="10"/>
  <c r="M10" i="10"/>
  <c r="M17" i="10"/>
  <c r="M18" i="10"/>
  <c r="M25" i="10"/>
  <c r="M26" i="10"/>
  <c r="M33" i="10"/>
  <c r="M34" i="10"/>
  <c r="M8" i="12"/>
  <c r="M9" i="12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6" i="112"/>
  <c r="M7" i="112"/>
  <c r="M8" i="112"/>
  <c r="M9" i="112"/>
  <c r="M10" i="112"/>
  <c r="M11" i="112"/>
  <c r="M12" i="112"/>
  <c r="M13" i="112"/>
  <c r="M14" i="112"/>
  <c r="M15" i="112"/>
  <c r="M16" i="112"/>
  <c r="M17" i="112"/>
  <c r="M18" i="112"/>
  <c r="M19" i="112"/>
  <c r="M20" i="112"/>
  <c r="M5" i="16"/>
  <c r="M6" i="16"/>
  <c r="M7" i="16"/>
  <c r="M8" i="16"/>
  <c r="M9" i="16"/>
  <c r="M10" i="16"/>
  <c r="M11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7" i="22"/>
  <c r="M8" i="22"/>
  <c r="M11" i="22"/>
  <c r="M12" i="22"/>
  <c r="M17" i="22"/>
  <c r="M18" i="22"/>
  <c r="M19" i="22"/>
  <c r="M20" i="22"/>
  <c r="M21" i="22"/>
  <c r="M22" i="22"/>
  <c r="M23" i="22"/>
  <c r="M26" i="22"/>
  <c r="M27" i="22"/>
  <c r="M28" i="22"/>
  <c r="M29" i="22"/>
  <c r="M30" i="22"/>
  <c r="M31" i="22"/>
  <c r="M32" i="22"/>
  <c r="M33" i="22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6" i="121"/>
  <c r="L36" i="121" s="1"/>
  <c r="C295" i="1" s="1"/>
  <c r="M36" i="73"/>
  <c r="M7" i="10"/>
  <c r="M11" i="10"/>
  <c r="M15" i="10"/>
  <c r="M19" i="10"/>
  <c r="M23" i="10"/>
  <c r="M27" i="10"/>
  <c r="M31" i="10"/>
  <c r="M6" i="12"/>
  <c r="M10" i="12"/>
  <c r="M6" i="111"/>
  <c r="M7" i="111"/>
  <c r="M8" i="111"/>
  <c r="M9" i="111"/>
  <c r="M10" i="111"/>
  <c r="M11" i="111"/>
  <c r="M12" i="111"/>
  <c r="M13" i="111"/>
  <c r="M14" i="111"/>
  <c r="M15" i="111"/>
  <c r="M16" i="111"/>
  <c r="M17" i="111"/>
  <c r="M18" i="111"/>
  <c r="M19" i="111"/>
  <c r="M20" i="111"/>
  <c r="M21" i="111"/>
  <c r="M22" i="111"/>
  <c r="M23" i="111"/>
  <c r="M24" i="111"/>
  <c r="M25" i="111"/>
  <c r="M26" i="111"/>
  <c r="M27" i="111"/>
  <c r="M28" i="111"/>
  <c r="M29" i="111"/>
  <c r="M30" i="111"/>
  <c r="M31" i="111"/>
  <c r="M32" i="111"/>
  <c r="M33" i="111"/>
  <c r="M34" i="111"/>
  <c r="M6" i="162"/>
  <c r="M7" i="162"/>
  <c r="M8" i="162"/>
  <c r="M9" i="162"/>
  <c r="M10" i="162"/>
  <c r="M11" i="162"/>
  <c r="M12" i="162"/>
  <c r="M13" i="162"/>
  <c r="M14" i="162"/>
  <c r="M15" i="162"/>
  <c r="M16" i="162"/>
  <c r="M17" i="162"/>
  <c r="M18" i="162"/>
  <c r="M19" i="162"/>
  <c r="M20" i="162"/>
  <c r="M21" i="162"/>
  <c r="M22" i="162"/>
  <c r="M23" i="162"/>
  <c r="M24" i="162"/>
  <c r="M25" i="162"/>
  <c r="M26" i="162"/>
  <c r="M27" i="162"/>
  <c r="M28" i="162"/>
  <c r="M29" i="162"/>
  <c r="M30" i="162"/>
  <c r="M31" i="162"/>
  <c r="M32" i="162"/>
  <c r="M33" i="162"/>
  <c r="M34" i="162"/>
  <c r="M5" i="15"/>
  <c r="M6" i="15"/>
  <c r="M7" i="15"/>
  <c r="M8" i="15"/>
  <c r="M9" i="15"/>
  <c r="M10" i="15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5" i="21"/>
  <c r="M26" i="21"/>
  <c r="M27" i="21"/>
  <c r="M28" i="21"/>
  <c r="M29" i="21"/>
  <c r="M30" i="21"/>
  <c r="M31" i="21"/>
  <c r="M32" i="21"/>
  <c r="M33" i="21"/>
  <c r="M5" i="22"/>
  <c r="M9" i="22"/>
  <c r="M13" i="22"/>
  <c r="M14" i="22"/>
  <c r="M15" i="22"/>
  <c r="M24" i="22"/>
  <c r="M34" i="22"/>
  <c r="M6" i="24"/>
  <c r="M7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6" i="157"/>
  <c r="M7" i="157"/>
  <c r="M8" i="157"/>
  <c r="M9" i="157"/>
  <c r="M10" i="157"/>
  <c r="M11" i="157"/>
  <c r="M12" i="157"/>
  <c r="M13" i="157"/>
  <c r="M14" i="157"/>
  <c r="M15" i="157"/>
  <c r="M16" i="157"/>
  <c r="M17" i="157"/>
  <c r="M18" i="157"/>
  <c r="M19" i="157"/>
  <c r="M20" i="157"/>
  <c r="M21" i="157"/>
  <c r="M22" i="157"/>
  <c r="M23" i="157"/>
  <c r="M24" i="157"/>
  <c r="M25" i="157"/>
  <c r="M26" i="157"/>
  <c r="M27" i="157"/>
  <c r="M28" i="157"/>
  <c r="M29" i="157"/>
  <c r="M30" i="157"/>
  <c r="M31" i="157"/>
  <c r="M32" i="157"/>
  <c r="M33" i="157"/>
  <c r="M34" i="157"/>
  <c r="M40" i="10"/>
  <c r="M40" i="12"/>
  <c r="M40" i="11"/>
  <c r="M40" i="13"/>
  <c r="M40" i="112"/>
  <c r="M40" i="15"/>
  <c r="M40" i="16"/>
  <c r="M40" i="19"/>
  <c r="M40" i="20"/>
  <c r="M40" i="24"/>
  <c r="M40" i="157"/>
  <c r="M40" i="23"/>
  <c r="M40" i="9"/>
  <c r="M40" i="111"/>
  <c r="M40" i="162"/>
  <c r="M40" i="17"/>
  <c r="M40" i="18"/>
  <c r="M40" i="21"/>
  <c r="M40" i="25"/>
  <c r="M36" i="112" l="1"/>
  <c r="L36" i="44"/>
  <c r="C233" i="1" s="1"/>
  <c r="D233" i="1"/>
  <c r="L44" i="120"/>
  <c r="C291" i="1" s="1"/>
  <c r="D291" i="1"/>
  <c r="L36" i="52"/>
  <c r="C129" i="1" s="1"/>
  <c r="L36" i="152"/>
  <c r="C324" i="1" s="1"/>
  <c r="D324" i="1"/>
  <c r="L36" i="160"/>
  <c r="C110" i="1" s="1"/>
  <c r="D110" i="1"/>
  <c r="L36" i="68"/>
  <c r="C173" i="1" s="1"/>
  <c r="D173" i="1"/>
  <c r="L36" i="86"/>
  <c r="C221" i="1" s="1"/>
  <c r="D221" i="1"/>
  <c r="D246" i="1"/>
  <c r="L36" i="115"/>
  <c r="C273" i="1" s="1"/>
  <c r="D273" i="1"/>
  <c r="L36" i="61"/>
  <c r="C159" i="1" s="1"/>
  <c r="D159" i="1"/>
  <c r="D160" i="1"/>
  <c r="D161" i="1"/>
  <c r="C218" i="1"/>
  <c r="D218" i="1"/>
  <c r="C47" i="1"/>
  <c r="D47" i="1"/>
  <c r="L36" i="58"/>
  <c r="C157" i="1" s="1"/>
  <c r="D157" i="1"/>
  <c r="D260" i="1"/>
  <c r="M58" i="12"/>
  <c r="D9" i="1" s="1"/>
  <c r="M36" i="21"/>
  <c r="M36" i="9"/>
  <c r="L36" i="9" s="1"/>
  <c r="C5" i="1" s="1"/>
  <c r="M36" i="11"/>
  <c r="D11" i="1" s="1"/>
  <c r="M36" i="20"/>
  <c r="M51" i="23"/>
  <c r="C44" i="1" s="1"/>
  <c r="M36" i="22"/>
  <c r="L35" i="110"/>
  <c r="K35" i="110"/>
  <c r="L34" i="110"/>
  <c r="K34" i="110"/>
  <c r="L33" i="110"/>
  <c r="K33" i="110"/>
  <c r="L32" i="110"/>
  <c r="K32" i="110"/>
  <c r="L31" i="110"/>
  <c r="K31" i="110"/>
  <c r="L30" i="110"/>
  <c r="K30" i="110"/>
  <c r="L29" i="110"/>
  <c r="K29" i="110"/>
  <c r="L28" i="110"/>
  <c r="K28" i="110"/>
  <c r="L27" i="110"/>
  <c r="K27" i="110"/>
  <c r="L26" i="110"/>
  <c r="K26" i="110"/>
  <c r="L25" i="110"/>
  <c r="K25" i="110"/>
  <c r="L24" i="110"/>
  <c r="K24" i="110"/>
  <c r="L23" i="110"/>
  <c r="K23" i="110"/>
  <c r="L22" i="110"/>
  <c r="K22" i="110"/>
  <c r="L21" i="110"/>
  <c r="K21" i="110"/>
  <c r="L20" i="110"/>
  <c r="K20" i="110"/>
  <c r="L19" i="110"/>
  <c r="K19" i="110"/>
  <c r="L18" i="110"/>
  <c r="K18" i="110"/>
  <c r="L17" i="110"/>
  <c r="K17" i="110"/>
  <c r="L16" i="110"/>
  <c r="K16" i="110"/>
  <c r="L15" i="110"/>
  <c r="K15" i="110"/>
  <c r="L14" i="110"/>
  <c r="K14" i="110"/>
  <c r="L13" i="110"/>
  <c r="K13" i="110"/>
  <c r="L12" i="110"/>
  <c r="K12" i="110"/>
  <c r="L11" i="110"/>
  <c r="K11" i="110"/>
  <c r="L10" i="110"/>
  <c r="K10" i="110"/>
  <c r="L9" i="110"/>
  <c r="K9" i="110"/>
  <c r="L8" i="110"/>
  <c r="K8" i="110"/>
  <c r="L7" i="110"/>
  <c r="K7" i="110"/>
  <c r="L6" i="110"/>
  <c r="K6" i="110"/>
  <c r="L5" i="110"/>
  <c r="K5" i="110"/>
  <c r="M2" i="110"/>
  <c r="M40" i="110" s="1"/>
  <c r="B359" i="1"/>
  <c r="B357" i="1"/>
  <c r="B354" i="1"/>
  <c r="D347" i="1" s="1"/>
  <c r="B347" i="1"/>
  <c r="B349" i="1"/>
  <c r="D344" i="1" s="1"/>
  <c r="B344" i="1"/>
  <c r="B339" i="1"/>
  <c r="D335" i="1" s="1"/>
  <c r="B335" i="1"/>
  <c r="D334" i="1" s="1"/>
  <c r="B334" i="1"/>
  <c r="B332" i="1"/>
  <c r="B331" i="1"/>
  <c r="D330" i="1" s="1"/>
  <c r="B330" i="1"/>
  <c r="B329" i="1"/>
  <c r="B328" i="1"/>
  <c r="B325" i="1"/>
  <c r="B324" i="1"/>
  <c r="D321" i="1" s="1"/>
  <c r="B321" i="1"/>
  <c r="D320" i="1" s="1"/>
  <c r="B320" i="1"/>
  <c r="D316" i="1" s="1"/>
  <c r="B316" i="1"/>
  <c r="D314" i="1" s="1"/>
  <c r="B314" i="1"/>
  <c r="D313" i="1" s="1"/>
  <c r="B313" i="1"/>
  <c r="D311" i="1" s="1"/>
  <c r="B311" i="1"/>
  <c r="B302" i="1"/>
  <c r="D297" i="1" s="1"/>
  <c r="B297" i="1"/>
  <c r="B296" i="1"/>
  <c r="D295" i="1" s="1"/>
  <c r="B295" i="1"/>
  <c r="B294" i="1"/>
  <c r="B291" i="1"/>
  <c r="B286" i="1"/>
  <c r="D283" i="1" s="1"/>
  <c r="B283" i="1"/>
  <c r="D284" i="1" s="1"/>
  <c r="B284" i="1"/>
  <c r="D281" i="1" s="1"/>
  <c r="B281" i="1"/>
  <c r="B273" i="1"/>
  <c r="D272" i="1" s="1"/>
  <c r="B272" i="1"/>
  <c r="D253" i="1"/>
  <c r="B253" i="1"/>
  <c r="D264" i="1" s="1"/>
  <c r="B264" i="1"/>
  <c r="B263" i="1"/>
  <c r="B260" i="1"/>
  <c r="D257" i="1" s="1"/>
  <c r="B257" i="1"/>
  <c r="B252" i="1"/>
  <c r="D254" i="1" s="1"/>
  <c r="B254" i="1"/>
  <c r="B251" i="1"/>
  <c r="D249" i="1" s="1"/>
  <c r="B249" i="1"/>
  <c r="D248" i="1" s="1"/>
  <c r="B248" i="1"/>
  <c r="B246" i="1"/>
  <c r="D244" i="1" s="1"/>
  <c r="B244" i="1"/>
  <c r="B242" i="1"/>
  <c r="B240" i="1"/>
  <c r="D239" i="1" s="1"/>
  <c r="B239" i="1"/>
  <c r="D237" i="1" s="1"/>
  <c r="B237" i="1"/>
  <c r="D231" i="1" s="1"/>
  <c r="B231" i="1"/>
  <c r="B229" i="1"/>
  <c r="D228" i="1" s="1"/>
  <c r="B228" i="1"/>
  <c r="B225" i="1"/>
  <c r="D224" i="1" s="1"/>
  <c r="B224" i="1"/>
  <c r="D223" i="1" s="1"/>
  <c r="B223" i="1"/>
  <c r="B221" i="1"/>
  <c r="D220" i="1" s="1"/>
  <c r="B220" i="1"/>
  <c r="B218" i="1"/>
  <c r="D215" i="1" s="1"/>
  <c r="B215" i="1"/>
  <c r="B214" i="1"/>
  <c r="B213" i="1"/>
  <c r="D210" i="1" s="1"/>
  <c r="B210" i="1"/>
  <c r="D209" i="1" s="1"/>
  <c r="B209" i="1"/>
  <c r="D208" i="1" s="1"/>
  <c r="B208" i="1"/>
  <c r="B206" i="1"/>
  <c r="B201" i="1"/>
  <c r="B202" i="1"/>
  <c r="B197" i="1"/>
  <c r="B196" i="1"/>
  <c r="D192" i="1" s="1"/>
  <c r="B192" i="1"/>
  <c r="D191" i="1" s="1"/>
  <c r="B191" i="1"/>
  <c r="B188" i="1"/>
  <c r="B183" i="1"/>
  <c r="B178" i="1"/>
  <c r="B177" i="1"/>
  <c r="B174" i="1"/>
  <c r="B170" i="1"/>
  <c r="B173" i="1"/>
  <c r="D166" i="1"/>
  <c r="B166" i="1"/>
  <c r="B165" i="1"/>
  <c r="D163" i="1"/>
  <c r="B163" i="1"/>
  <c r="D162" i="1"/>
  <c r="B162" i="1"/>
  <c r="B161" i="1"/>
  <c r="B160" i="1"/>
  <c r="B159" i="1"/>
  <c r="B158" i="1"/>
  <c r="B157" i="1"/>
  <c r="B154" i="1"/>
  <c r="B152" i="1"/>
  <c r="D151" i="1"/>
  <c r="B151" i="1"/>
  <c r="D150" i="1"/>
  <c r="B150" i="1"/>
  <c r="D139" i="1"/>
  <c r="B139" i="1"/>
  <c r="D136" i="1"/>
  <c r="B136" i="1"/>
  <c r="B129" i="1"/>
  <c r="B126" i="1"/>
  <c r="D122" i="1"/>
  <c r="B122" i="1"/>
  <c r="D121" i="1"/>
  <c r="B121" i="1"/>
  <c r="D119" i="1"/>
  <c r="B119" i="1"/>
  <c r="B116" i="1"/>
  <c r="D113" i="1"/>
  <c r="B113" i="1"/>
  <c r="D111" i="1"/>
  <c r="B111" i="1"/>
  <c r="D109" i="1"/>
  <c r="B109" i="1"/>
  <c r="B110" i="1"/>
  <c r="B233" i="1"/>
  <c r="B234" i="1"/>
  <c r="D104" i="1"/>
  <c r="B104" i="1"/>
  <c r="D101" i="1"/>
  <c r="B101" i="1"/>
  <c r="D97" i="1"/>
  <c r="B97" i="1"/>
  <c r="D95" i="1"/>
  <c r="B95" i="1"/>
  <c r="D94" i="1"/>
  <c r="B94" i="1"/>
  <c r="D92" i="1" s="1"/>
  <c r="B92" i="1"/>
  <c r="B88" i="1"/>
  <c r="B83" i="1"/>
  <c r="B79" i="1"/>
  <c r="L36" i="21" l="1"/>
  <c r="C39" i="1" s="1"/>
  <c r="D39" i="1"/>
  <c r="C11" i="1"/>
  <c r="M35" i="110"/>
  <c r="M11" i="110"/>
  <c r="M13" i="110"/>
  <c r="M15" i="110"/>
  <c r="M17" i="110"/>
  <c r="M19" i="110"/>
  <c r="M21" i="110"/>
  <c r="M23" i="110"/>
  <c r="M25" i="110"/>
  <c r="M27" i="110"/>
  <c r="M29" i="110"/>
  <c r="M31" i="110"/>
  <c r="M33" i="110"/>
  <c r="M7" i="110"/>
  <c r="M9" i="110"/>
  <c r="M6" i="110"/>
  <c r="M8" i="110"/>
  <c r="K7" i="1" s="1"/>
  <c r="M10" i="110"/>
  <c r="M12" i="110"/>
  <c r="M14" i="110"/>
  <c r="M16" i="110"/>
  <c r="M18" i="110"/>
  <c r="M20" i="110"/>
  <c r="M22" i="110"/>
  <c r="M24" i="110"/>
  <c r="M26" i="110"/>
  <c r="M28" i="110"/>
  <c r="M30" i="110"/>
  <c r="M32" i="110"/>
  <c r="M34" i="110"/>
  <c r="M5" i="110"/>
  <c r="L36" i="110"/>
  <c r="C4" i="1" s="1"/>
  <c r="D71" i="1"/>
  <c r="B71" i="1"/>
  <c r="B69" i="1"/>
  <c r="B66" i="1"/>
  <c r="K44" i="1" l="1"/>
  <c r="M36" i="110"/>
  <c r="K46" i="1"/>
  <c r="B64" i="1"/>
  <c r="K45" i="1" s="1"/>
  <c r="D55" i="1"/>
  <c r="B55" i="1"/>
  <c r="K43" i="1" s="1"/>
  <c r="B56" i="1"/>
  <c r="K41" i="1" s="1"/>
  <c r="B53" i="1"/>
  <c r="K40" i="1"/>
  <c r="B51" i="1"/>
  <c r="K39" i="1" s="1"/>
  <c r="B72" i="1"/>
  <c r="K33" i="1" s="1"/>
  <c r="B48" i="1"/>
  <c r="K34" i="1" s="1"/>
  <c r="B47" i="1"/>
  <c r="K31" i="1" s="1"/>
  <c r="D44" i="1" s="1"/>
  <c r="K30" i="1"/>
  <c r="B46" i="1"/>
  <c r="K29" i="1" s="1"/>
  <c r="B45" i="1"/>
  <c r="K28" i="1" s="1"/>
  <c r="B43" i="1"/>
  <c r="K27" i="1" s="1"/>
  <c r="D40" i="1"/>
  <c r="C40" i="1"/>
  <c r="B40" i="1"/>
  <c r="K26" i="1" s="1"/>
  <c r="B39" i="1"/>
  <c r="K25" i="1"/>
  <c r="D33" i="1"/>
  <c r="C33" i="1"/>
  <c r="B33" i="1"/>
  <c r="K24" i="1" s="1"/>
  <c r="B34" i="1"/>
  <c r="K21" i="1" s="1"/>
  <c r="B30" i="1"/>
  <c r="K19" i="1" s="1"/>
  <c r="B28" i="1"/>
  <c r="K18" i="1" s="1"/>
  <c r="B27" i="1"/>
  <c r="K16" i="1" s="1"/>
  <c r="B25" i="1"/>
  <c r="K14" i="1" s="1"/>
  <c r="B19" i="1"/>
  <c r="K13" i="1" s="1"/>
  <c r="B18" i="1"/>
  <c r="K12" i="1" s="1"/>
  <c r="B16" i="1"/>
  <c r="K11" i="1" s="1"/>
  <c r="B12" i="1" l="1"/>
  <c r="K9" i="1" s="1"/>
  <c r="B11" i="1"/>
  <c r="B9" i="1"/>
  <c r="K6" i="1" s="1"/>
  <c r="K5" i="1" l="1"/>
  <c r="D5" i="1"/>
  <c r="B5" i="1"/>
  <c r="K4" i="1"/>
  <c r="D4" i="1" l="1"/>
  <c r="M35" i="10" l="1"/>
  <c r="M46" i="10" s="1"/>
  <c r="D6" i="1" s="1"/>
  <c r="M35" i="13"/>
  <c r="M36" i="13" s="1"/>
  <c r="D12" i="1" s="1"/>
  <c r="M35" i="111"/>
  <c r="M36" i="111" s="1"/>
  <c r="D16" i="1" s="1"/>
  <c r="D18" i="1"/>
  <c r="M35" i="162"/>
  <c r="M36" i="162" s="1"/>
  <c r="D19" i="1" s="1"/>
  <c r="M35" i="15"/>
  <c r="M36" i="15" s="1"/>
  <c r="D25" i="1" s="1"/>
  <c r="M35" i="16"/>
  <c r="M36" i="16" s="1"/>
  <c r="D27" i="1" s="1"/>
  <c r="M35" i="17"/>
  <c r="M36" i="17" s="1"/>
  <c r="D28" i="1" s="1"/>
  <c r="M35" i="18"/>
  <c r="M36" i="18" s="1"/>
  <c r="D30" i="1" s="1"/>
  <c r="M35" i="19"/>
  <c r="M36" i="19" s="1"/>
  <c r="D34" i="1" s="1"/>
  <c r="M35" i="24"/>
  <c r="M36" i="24" s="1"/>
  <c r="D43" i="1" s="1"/>
  <c r="M35" i="25"/>
  <c r="M54" i="25" s="1"/>
  <c r="M35" i="157"/>
  <c r="M36" i="157" s="1"/>
  <c r="D46" i="1" s="1"/>
  <c r="M35" i="27"/>
  <c r="M49" i="27" s="1"/>
  <c r="D48" i="1" s="1"/>
  <c r="M35" i="28"/>
  <c r="M36" i="28" s="1"/>
  <c r="D72" i="1" s="1"/>
  <c r="M35" i="38"/>
  <c r="M36" i="38" s="1"/>
  <c r="D51" i="1" s="1"/>
  <c r="M35" i="29"/>
  <c r="M35" i="33"/>
  <c r="M36" i="33" s="1"/>
  <c r="D56" i="1" s="1"/>
  <c r="M35" i="30"/>
  <c r="M36" i="30" s="1"/>
  <c r="D64" i="1" s="1"/>
  <c r="M35" i="31"/>
  <c r="M36" i="31" s="1"/>
  <c r="D66" i="1" s="1"/>
  <c r="M35" i="32"/>
  <c r="M36" i="32" s="1"/>
  <c r="D69" i="1" s="1"/>
  <c r="M35" i="35"/>
  <c r="M36" i="35" s="1"/>
  <c r="D79" i="1" s="1"/>
  <c r="M35" i="148"/>
  <c r="M36" i="148" s="1"/>
  <c r="D83" i="1" s="1"/>
  <c r="M35" i="36"/>
  <c r="M48" i="36" s="1"/>
  <c r="M35" i="43"/>
  <c r="M45" i="43" s="1"/>
  <c r="D234" i="1" s="1"/>
  <c r="M35" i="163"/>
  <c r="M47" i="163" s="1"/>
  <c r="D116" i="1" s="1"/>
  <c r="M35" i="56"/>
  <c r="M36" i="56" s="1"/>
  <c r="D152" i="1" s="1"/>
  <c r="M35" i="57"/>
  <c r="M36" i="57" s="1"/>
  <c r="D154" i="1" s="1"/>
  <c r="M35" i="60"/>
  <c r="M36" i="60" s="1"/>
  <c r="D158" i="1" s="1"/>
  <c r="M35" i="59"/>
  <c r="M36" i="59" s="1"/>
  <c r="D170" i="1" s="1"/>
  <c r="M35" i="159"/>
  <c r="M36" i="159" s="1"/>
  <c r="D174" i="1" s="1"/>
  <c r="M35" i="156"/>
  <c r="M36" i="156" s="1"/>
  <c r="D177" i="1" s="1"/>
  <c r="M35" i="69"/>
  <c r="M36" i="69" s="1"/>
  <c r="D178" i="1" s="1"/>
  <c r="M35" i="70"/>
  <c r="M44" i="70" s="1"/>
  <c r="D183" i="1" s="1"/>
  <c r="M35" i="71"/>
  <c r="M36" i="71" s="1"/>
  <c r="D188" i="1" s="1"/>
  <c r="M35" i="74"/>
  <c r="M36" i="74" s="1"/>
  <c r="D196" i="1" s="1"/>
  <c r="M44" i="75"/>
  <c r="D197" i="1" s="1"/>
  <c r="M35" i="76"/>
  <c r="M36" i="76" s="1"/>
  <c r="D202" i="1" s="1"/>
  <c r="M35" i="77"/>
  <c r="M36" i="77" s="1"/>
  <c r="D201" i="1" s="1"/>
  <c r="M35" i="81"/>
  <c r="M47" i="81" s="1"/>
  <c r="D213" i="1" s="1"/>
  <c r="M36" i="89"/>
  <c r="D225" i="1" s="1"/>
  <c r="M35" i="94"/>
  <c r="M36" i="94" s="1"/>
  <c r="D240" i="1" s="1"/>
  <c r="M35" i="95"/>
  <c r="M36" i="95" s="1"/>
  <c r="D242" i="1" s="1"/>
  <c r="M35" i="100"/>
  <c r="M36" i="100" s="1"/>
  <c r="D251" i="1" s="1"/>
  <c r="M35" i="164"/>
  <c r="M35" i="102"/>
  <c r="M35" i="106"/>
  <c r="M36" i="106" s="1"/>
  <c r="D263" i="1" s="1"/>
  <c r="M35" i="119"/>
  <c r="M35" i="122"/>
  <c r="M36" i="122" s="1"/>
  <c r="D294" i="1" s="1"/>
  <c r="M35" i="124"/>
  <c r="M36" i="124" s="1"/>
  <c r="D296" i="1" s="1"/>
  <c r="M35" i="125"/>
  <c r="M36" i="125" s="1"/>
  <c r="D302" i="1" s="1"/>
  <c r="M35" i="132"/>
  <c r="M36" i="132" s="1"/>
  <c r="D325" i="1" s="1"/>
  <c r="M35" i="135"/>
  <c r="M50" i="135" s="1"/>
  <c r="D329" i="1" s="1"/>
  <c r="M35" i="153"/>
  <c r="M36" i="153" s="1"/>
  <c r="D339" i="1" s="1"/>
  <c r="M35" i="141"/>
  <c r="M36" i="141" s="1"/>
  <c r="D349" i="1" s="1"/>
  <c r="L46" i="10"/>
  <c r="C6" i="1" s="1"/>
  <c r="L36" i="13"/>
  <c r="C12" i="1" s="1"/>
  <c r="L36" i="111"/>
  <c r="C16" i="1" s="1"/>
  <c r="C18" i="1"/>
  <c r="L36" i="162"/>
  <c r="C19" i="1" s="1"/>
  <c r="C25" i="1"/>
  <c r="L36" i="16"/>
  <c r="C27" i="1" s="1"/>
  <c r="L36" i="17"/>
  <c r="C28" i="1" s="1"/>
  <c r="L36" i="18"/>
  <c r="C30" i="1" s="1"/>
  <c r="L36" i="19"/>
  <c r="C34" i="1" s="1"/>
  <c r="L36" i="24"/>
  <c r="C43" i="1" s="1"/>
  <c r="L54" i="25"/>
  <c r="C45" i="1" s="1"/>
  <c r="L36" i="157"/>
  <c r="C46" i="1" s="1"/>
  <c r="L49" i="27"/>
  <c r="C48" i="1" s="1"/>
  <c r="L36" i="28"/>
  <c r="C72" i="1" s="1"/>
  <c r="L36" i="38"/>
  <c r="C51" i="1" s="1"/>
  <c r="C53" i="1"/>
  <c r="L36" i="33"/>
  <c r="C56" i="1" s="1"/>
  <c r="L36" i="31"/>
  <c r="C66" i="1" s="1"/>
  <c r="L36" i="35"/>
  <c r="C79" i="1" s="1"/>
  <c r="L36" i="148"/>
  <c r="C83" i="1" s="1"/>
  <c r="L48" i="36"/>
  <c r="C88" i="1" s="1"/>
  <c r="L45" i="43"/>
  <c r="C234" i="1" s="1"/>
  <c r="L47" i="163"/>
  <c r="C116" i="1" s="1"/>
  <c r="L36" i="56"/>
  <c r="C152" i="1" s="1"/>
  <c r="L36" i="57"/>
  <c r="C154" i="1" s="1"/>
  <c r="L36" i="60"/>
  <c r="C158" i="1" s="1"/>
  <c r="L36" i="59"/>
  <c r="C170" i="1" s="1"/>
  <c r="L36" i="159"/>
  <c r="C174" i="1" s="1"/>
  <c r="L36" i="156"/>
  <c r="C177" i="1" s="1"/>
  <c r="L36" i="69"/>
  <c r="C178" i="1" s="1"/>
  <c r="L44" i="70"/>
  <c r="C183" i="1" s="1"/>
  <c r="L36" i="71"/>
  <c r="C188" i="1" s="1"/>
  <c r="L36" i="76"/>
  <c r="C202" i="1" s="1"/>
  <c r="L47" i="81"/>
  <c r="C213" i="1" s="1"/>
  <c r="L36" i="89"/>
  <c r="C225" i="1" s="1"/>
  <c r="L36" i="94"/>
  <c r="C240" i="1" s="1"/>
  <c r="L36" i="95"/>
  <c r="C242" i="1" s="1"/>
  <c r="L36" i="100"/>
  <c r="C251" i="1" s="1"/>
  <c r="L36" i="164"/>
  <c r="L36" i="106"/>
  <c r="C263" i="1" s="1"/>
  <c r="L36" i="122"/>
  <c r="C294" i="1" s="1"/>
  <c r="L36" i="124"/>
  <c r="C296" i="1" s="1"/>
  <c r="L36" i="125"/>
  <c r="C302" i="1" s="1"/>
  <c r="L36" i="132"/>
  <c r="C325" i="1" s="1"/>
  <c r="L36" i="153"/>
  <c r="C339" i="1" s="1"/>
  <c r="L36" i="141"/>
  <c r="C349" i="1" s="1"/>
  <c r="M36" i="164" l="1"/>
  <c r="M36" i="29"/>
  <c r="D53" i="1" s="1"/>
  <c r="M44" i="119"/>
  <c r="D286" i="1" s="1"/>
  <c r="M36" i="102"/>
  <c r="D252" i="1" s="1"/>
  <c r="K47" i="1"/>
  <c r="K48" i="1" s="1"/>
  <c r="C364" i="1"/>
  <c r="D206" i="1"/>
  <c r="D364" i="1" l="1"/>
</calcChain>
</file>

<file path=xl/sharedStrings.xml><?xml version="1.0" encoding="utf-8"?>
<sst xmlns="http://schemas.openxmlformats.org/spreadsheetml/2006/main" count="14981" uniqueCount="591">
  <si>
    <t>Custo da Hora</t>
  </si>
  <si>
    <t>Física</t>
  </si>
  <si>
    <t>Química</t>
  </si>
  <si>
    <t>Redação</t>
  </si>
  <si>
    <r>
      <t>N</t>
    </r>
    <r>
      <rPr>
        <sz val="11"/>
        <color theme="1"/>
        <rFont val="Calibri"/>
        <family val="2"/>
      </rPr>
      <t>º</t>
    </r>
  </si>
  <si>
    <t>Nome</t>
  </si>
  <si>
    <t>Matemática</t>
  </si>
  <si>
    <t>Português</t>
  </si>
  <si>
    <t>Inglês</t>
  </si>
  <si>
    <t>R4 Ensino Personalizado</t>
  </si>
  <si>
    <t>Total de Horas</t>
  </si>
  <si>
    <t>Data</t>
  </si>
  <si>
    <t>Mês</t>
  </si>
  <si>
    <t>Total a pagar</t>
  </si>
  <si>
    <t>Aluno</t>
  </si>
  <si>
    <t>Horas</t>
  </si>
  <si>
    <t>Financeiro</t>
  </si>
  <si>
    <t>Aila Nery Rebouças Gomes</t>
  </si>
  <si>
    <t>Alice Weckerle Sobreira</t>
  </si>
  <si>
    <t>Amanda Macêdo Gusmão</t>
  </si>
  <si>
    <t>Amanda Menezes Dória</t>
  </si>
  <si>
    <t>Ana Carolina Mendes de Carvalho Franco</t>
  </si>
  <si>
    <t>Arthur Soares Gonçalves</t>
  </si>
  <si>
    <t>João Vitor Gonzaga Barreto de Azevedo</t>
  </si>
  <si>
    <t>Juliana Costa dos Santos</t>
  </si>
  <si>
    <t>Laiza Ariel Sacramento de Araujo Vitória</t>
  </si>
  <si>
    <t>Letícia Kelman de Miranda Ferreira</t>
  </si>
  <si>
    <t>Lorenzo de Oliveira Perolio</t>
  </si>
  <si>
    <t>Luana Rey de Moraes</t>
  </si>
  <si>
    <t>Lucas Santos Porto Magalhães</t>
  </si>
  <si>
    <t>Lucca Barretto Ulm</t>
  </si>
  <si>
    <t>Luciana Pires Tavares</t>
  </si>
  <si>
    <t>Marcela Piñón Braga</t>
  </si>
  <si>
    <t>Maria Clara Andrade Juliano Brandão</t>
  </si>
  <si>
    <t>Maria Clara Braga Gomes Negreiros</t>
  </si>
  <si>
    <t>Maria Clara Pereira Barbosa</t>
  </si>
  <si>
    <t>Maria Fernanda Lima Cohim Ribeiro</t>
  </si>
  <si>
    <t>Maria Marback Cesare</t>
  </si>
  <si>
    <t>Maria Nogueira Dourado Marques</t>
  </si>
  <si>
    <t>Maria Paula Andrade Monteiro</t>
  </si>
  <si>
    <t>Maria Vilaboim</t>
  </si>
  <si>
    <t>Livia Salles Magalhães</t>
  </si>
  <si>
    <t>Marina Carvalho Reis Rocha</t>
  </si>
  <si>
    <t>Natália Luiza Lima Souza</t>
  </si>
  <si>
    <t>Pedro Britto Cardoso</t>
  </si>
  <si>
    <t>Pedro Vitor Dantas Lima Arcoverde</t>
  </si>
  <si>
    <t>Rafaela Vazquez Suarez Solis</t>
  </si>
  <si>
    <t>Raquel Rodrigues Leite de Moraes Reis</t>
  </si>
  <si>
    <t>Rian Lima</t>
  </si>
  <si>
    <t>Sofia Gallo Pedreira Nachef</t>
  </si>
  <si>
    <t>Sofia Sarmento Barbosa</t>
  </si>
  <si>
    <t>Sophia Izelli Domiciano</t>
  </si>
  <si>
    <t>Tiago Gil Braz Souza</t>
  </si>
  <si>
    <t>Vitor Vieira Chalhub</t>
  </si>
  <si>
    <t>Zenildo Perez Uanus Rodrigues</t>
  </si>
  <si>
    <t>Total</t>
  </si>
  <si>
    <t>Lua Nascimento Sampaio</t>
  </si>
  <si>
    <t>Luis Gustavo Malvar Macêdo</t>
  </si>
  <si>
    <t>Nina Campos Ramos</t>
  </si>
  <si>
    <t>Dia</t>
  </si>
  <si>
    <t>Arthur Venâncio Correia Lima</t>
  </si>
  <si>
    <t>Lucas Harth Balazero</t>
  </si>
  <si>
    <t>Maria de Souza Coelho</t>
  </si>
  <si>
    <t>Pedro Henrique de Almeida Dias</t>
  </si>
  <si>
    <t>Sofia Ferreira Carvalho Oliveira</t>
  </si>
  <si>
    <t>Biologia</t>
  </si>
  <si>
    <t>Geografia</t>
  </si>
  <si>
    <t>História</t>
  </si>
  <si>
    <t>Custo hora aula</t>
  </si>
  <si>
    <t>Alan Figueredo</t>
  </si>
  <si>
    <t>Ana Clara Nascimento Fernandes</t>
  </si>
  <si>
    <t>Ana Clara Perez Rubim Nascimento</t>
  </si>
  <si>
    <t>Ana Vitória Mascarenha Guimarães</t>
  </si>
  <si>
    <t>Beatrz Camila Oliveira Aquino</t>
  </si>
  <si>
    <t>Bernardo Carvalho de Freitas</t>
  </si>
  <si>
    <t>Bernardo Cerqueira Barreto</t>
  </si>
  <si>
    <t>Bernardo Garcia de Sá</t>
  </si>
  <si>
    <t>Caio Lima Caldeira Mustafa</t>
  </si>
  <si>
    <t>Camila Neder</t>
  </si>
  <si>
    <t>Camila de Santana Viana</t>
  </si>
  <si>
    <t>Carolina Piñón Lucas</t>
  </si>
  <si>
    <t>Catarina Braga Santos Dória de Sousa</t>
  </si>
  <si>
    <t>Celina Mendes Brandão de Oliveira</t>
  </si>
  <si>
    <t>Davi Alves Bacelar</t>
  </si>
  <si>
    <t>Diogo Portela Maluf</t>
  </si>
  <si>
    <t>Emilia Perez Uanus Rodrigues</t>
  </si>
  <si>
    <t>Enrico D'Avila Matheus</t>
  </si>
  <si>
    <t>Fabricio Porto Magalhães Filho</t>
  </si>
  <si>
    <t>Felipe Vieira Lopes Chaui</t>
  </si>
  <si>
    <t>Fernando Steiger</t>
  </si>
  <si>
    <t>Filipe Garboggini Celuque</t>
  </si>
  <si>
    <t>Filomena Santos Silva</t>
  </si>
  <si>
    <t>Gabriel Torres</t>
  </si>
  <si>
    <t>Gabriela Costa Pithon Quadro</t>
  </si>
  <si>
    <t>Giovana Rossi</t>
  </si>
  <si>
    <t>Gustavo Brito Nogueira da Silva</t>
  </si>
  <si>
    <t>Gustavo Onofre Santos</t>
  </si>
  <si>
    <t>Igor José Lemos Marques</t>
  </si>
  <si>
    <t>Ingra Aisha de Oliveira Barreto</t>
  </si>
  <si>
    <t>Ingrid Aisha de Oliveira Barreto</t>
  </si>
  <si>
    <t>João Gabriel Cerqueira de Matos</t>
  </si>
  <si>
    <t>João Gabriel Weckerle Sobreira</t>
  </si>
  <si>
    <t>João Guilherme Brige Oliveira Alves</t>
  </si>
  <si>
    <t>João Martins Pontes Meira Moreira</t>
  </si>
  <si>
    <t>João Mauricio Guerra Dória</t>
  </si>
  <si>
    <t>João Pedro Cohim Alves Reis Silva</t>
  </si>
  <si>
    <t>João Vitor de Jesus Souza</t>
  </si>
  <si>
    <t>João Vitor Torres Santana</t>
  </si>
  <si>
    <t>José Luiz Tourinho Braga Costa</t>
  </si>
  <si>
    <t>Lara Isabel Leal Domingues</t>
  </si>
  <si>
    <t>Lara Martins de Farias D'Albuquerque</t>
  </si>
  <si>
    <t>Lara Sento Sé Rossi</t>
  </si>
  <si>
    <t>Lucca Giannini Garcia Snoeck</t>
  </si>
  <si>
    <t>Luisa Gonçalves Carvalho</t>
  </si>
  <si>
    <t xml:space="preserve">Luisa H. Pimenta </t>
  </si>
  <si>
    <t>Luiz Carlos de Souza Soares</t>
  </si>
  <si>
    <t>Luiza Costa Abbehusen</t>
  </si>
  <si>
    <t>Manuel Augusto Oliveira Cavalcanti de Figuerêdo</t>
  </si>
  <si>
    <t>Marcelo Ramalho Hage</t>
  </si>
  <si>
    <t>Marcos Paulo Barbosa Alcântra de Sousa</t>
  </si>
  <si>
    <t>Maria Eduarda Bispo Garcia</t>
  </si>
  <si>
    <t>Maria de Fátima Salles Levita</t>
  </si>
  <si>
    <t>Marina Aguiar Pallotta</t>
  </si>
  <si>
    <t>Miguel Texeira</t>
  </si>
  <si>
    <t>Natália Sampaio Vilaboim</t>
  </si>
  <si>
    <t>Pedro Henrique Moreira Rios</t>
  </si>
  <si>
    <t>Pedro Henrique Perez Rubim Nascimento</t>
  </si>
  <si>
    <t>Raissa Dantas Mattos Cerqueira</t>
  </si>
  <si>
    <t>Raíssa Rocha Nicacio</t>
  </si>
  <si>
    <t>Ricardo de Souza Coutinho</t>
  </si>
  <si>
    <t>Rodrigo Sandes de Araújo</t>
  </si>
  <si>
    <t>Ruth Maria Pinheiro Figueredo</t>
  </si>
  <si>
    <t>Sofia Almeida Correia de Araújo</t>
  </si>
  <si>
    <t>Sofia Nascimento Bittencout</t>
  </si>
  <si>
    <t>Sophia Suzarte Ediington</t>
  </si>
  <si>
    <t>Taiana Silva Liguori de Aragão</t>
  </si>
  <si>
    <t>Vinicius da Hora Guerrieride Paula</t>
  </si>
  <si>
    <t>Victor Cancio Villas Boas</t>
  </si>
  <si>
    <t>Clara Andrade</t>
  </si>
  <si>
    <t>Bernardo Andrade</t>
  </si>
  <si>
    <t>Carlos Guilherme Machado Mendes de Carvalho</t>
  </si>
  <si>
    <t>Paloma Pereira Brito</t>
  </si>
  <si>
    <t>Ana Júlia Pedra</t>
  </si>
  <si>
    <t>Fernando Silva Telles</t>
  </si>
  <si>
    <t>Filipe Silva Pimentel Lima</t>
  </si>
  <si>
    <t>Maria Clara Dourado Chompanidis</t>
  </si>
  <si>
    <t>Carol Cabral Sena</t>
  </si>
  <si>
    <t>Ana Beatriz Soares</t>
  </si>
  <si>
    <t>Antônio Viana Rehm Galvão</t>
  </si>
  <si>
    <t>Rodrigo Rangel</t>
  </si>
  <si>
    <t>João Victor Barbosa de Carvalho Silva</t>
  </si>
  <si>
    <t>Custo Médio da aula</t>
  </si>
  <si>
    <t>Fernanda Cohem Neder</t>
  </si>
  <si>
    <t>Gabriel Lavigne Paixão</t>
  </si>
  <si>
    <t>Guilherme Lavigne Paixão</t>
  </si>
  <si>
    <t>Iasmim Marques Pires</t>
  </si>
  <si>
    <t>Luna Melo Ponzo Ferreira</t>
  </si>
  <si>
    <t>Miguel Abud</t>
  </si>
  <si>
    <t>Rafael Hugo</t>
  </si>
  <si>
    <t>Números de Alunos</t>
  </si>
  <si>
    <t>Ana Beatriz Santana Almeida</t>
  </si>
  <si>
    <t>João Victor Oliveira Rocha</t>
  </si>
  <si>
    <t>Letícia Saldanha Campos</t>
  </si>
  <si>
    <t>Fernanda Góis de Oliveira</t>
  </si>
  <si>
    <t>Lívia Oliveira Serrão</t>
  </si>
  <si>
    <t>Rafaela Perlingeiro Noronha dos Santos</t>
  </si>
  <si>
    <t>Antônio Gabriel Boeri Ávila</t>
  </si>
  <si>
    <t>Vito Antoniazzi Diniz</t>
  </si>
  <si>
    <t>Guilherme Ramalho Freitas</t>
  </si>
  <si>
    <t>Moisés</t>
  </si>
  <si>
    <t>Sophia Valadares Barnuevo</t>
  </si>
  <si>
    <t xml:space="preserve">Ana Luiza Pereira </t>
  </si>
  <si>
    <t>Fernanda Azevedo Santana Santos</t>
  </si>
  <si>
    <t xml:space="preserve">Matheus de Cerqueira Figueiredo Almeida </t>
  </si>
  <si>
    <t>Lucas de Cerqueira Figueiredo Almeida</t>
  </si>
  <si>
    <t>Raphael Sierpinska Mendonça Azevedo</t>
  </si>
  <si>
    <t>Maria Rocha Ledo</t>
  </si>
  <si>
    <t>Diego de Carvalho Bustani</t>
  </si>
  <si>
    <t>Giancarlo Borghese Filho</t>
  </si>
  <si>
    <t>José Carlos Laerte Andrade Gomes</t>
  </si>
  <si>
    <t>Caio Tavares Rocha</t>
  </si>
  <si>
    <t>Leonardo Araujo França</t>
  </si>
  <si>
    <t>Matheus Loureiro Campos</t>
  </si>
  <si>
    <t>Vitor Rodrigues Brandão</t>
  </si>
  <si>
    <t>Maria Meira Brito</t>
  </si>
  <si>
    <t>Mano Hugo de Oliveira Ferignac</t>
  </si>
  <si>
    <t>Vitor Aniz Cabral Almeida</t>
  </si>
  <si>
    <t>Guilherme Bacelar Pedreira de Cerqueira</t>
  </si>
  <si>
    <t>Julia Nunes Bittencourt Piñeiro</t>
  </si>
  <si>
    <t>Isabella Pires Oliveira de Carvalho</t>
  </si>
  <si>
    <t>Mariana Abreu Campos de Cerqueira y Costa</t>
  </si>
  <si>
    <t>Mariana Britto Mesquita</t>
  </si>
  <si>
    <t>Ana Luiza Pereira</t>
  </si>
  <si>
    <t>Guilherme Ramalho de Freitas</t>
  </si>
  <si>
    <t>Júlia Nunes Bittencourt Piñeiro</t>
  </si>
  <si>
    <t>Lucas de Cerqueira F. Almeida</t>
  </si>
  <si>
    <t>Matheus de Cerqueira F. Almeida</t>
  </si>
  <si>
    <t>Jacques Renan de A.B.Neto</t>
  </si>
  <si>
    <t>Isabella P. Oliveira de Carvalho</t>
  </si>
  <si>
    <t>Moisés Oliveira</t>
  </si>
  <si>
    <t>Guilherme Lessa</t>
  </si>
  <si>
    <t>Alice Almeida</t>
  </si>
  <si>
    <t>Letícia Ster</t>
  </si>
  <si>
    <t>Vitor Gordilho</t>
  </si>
  <si>
    <t>Rafela Fonseca Macedo Santos</t>
  </si>
  <si>
    <t>Rafaela Fonseca Macedo Santos</t>
  </si>
  <si>
    <t>Catarina Vidal Portela Fernandes</t>
  </si>
  <si>
    <t>Júlia Neves Ulm</t>
  </si>
  <si>
    <t>1.5</t>
  </si>
  <si>
    <t>Sérgio Lamberti</t>
  </si>
  <si>
    <t>Daniel Assmar</t>
  </si>
  <si>
    <t>Daniel Oliveira Assmar Pereira</t>
  </si>
  <si>
    <t xml:space="preserve">Julia Neves Ulm </t>
  </si>
  <si>
    <t>Gustavo Melo da Silva</t>
  </si>
  <si>
    <t>Sophia Fahel</t>
  </si>
  <si>
    <t>Pedro Carvalho</t>
  </si>
  <si>
    <t>Helena Hatje</t>
  </si>
  <si>
    <t xml:space="preserve">Helena Hatje Rocha de Barros </t>
  </si>
  <si>
    <t>Julia Castro Freitas</t>
  </si>
  <si>
    <t>Anna Beatriz Alencar</t>
  </si>
  <si>
    <t>Marcela Salles</t>
  </si>
  <si>
    <t>Clara Martins Araújo</t>
  </si>
  <si>
    <t>Joaquim Cerqueira telles</t>
  </si>
  <si>
    <t>Joaquim Cerqueira Telles</t>
  </si>
  <si>
    <t>F</t>
  </si>
  <si>
    <t>Júlia Viterbo</t>
  </si>
  <si>
    <t>Julia Viterbo</t>
  </si>
  <si>
    <t>Maria Esquerre</t>
  </si>
  <si>
    <t>CPF:</t>
  </si>
  <si>
    <t>459.124.755-49</t>
  </si>
  <si>
    <t xml:space="preserve">Luciana Mathias de Almeida </t>
  </si>
  <si>
    <t>414.772.295-87</t>
  </si>
  <si>
    <t>INGRID BORGES WECKERLE</t>
  </si>
  <si>
    <t>727.660.265-68</t>
  </si>
  <si>
    <t>LUCIANO VALADARES GARCIA</t>
  </si>
  <si>
    <t>028.963.305-26</t>
  </si>
  <si>
    <t>Adelmo Oliveira Assmar Pereira</t>
  </si>
  <si>
    <t>565.834.005-53</t>
  </si>
  <si>
    <t>Antônio Carlos Peixoto de Magalhães Neto</t>
  </si>
  <si>
    <t>PAULO EDUARDO AMARAL TAVARES</t>
  </si>
  <si>
    <t>338.300.615-87</t>
  </si>
  <si>
    <t>Luciana pires tavares</t>
  </si>
  <si>
    <t>Marcela de Salles Magalhães</t>
  </si>
  <si>
    <t>Pedro Henrique de Carvalho Vieira</t>
  </si>
  <si>
    <t>Rafael Gordilho</t>
  </si>
  <si>
    <t>!</t>
  </si>
  <si>
    <t>&amp;</t>
  </si>
  <si>
    <t>Legenda:</t>
  </si>
  <si>
    <t>Enviado</t>
  </si>
  <si>
    <t>Cobrado</t>
  </si>
  <si>
    <t>E</t>
  </si>
  <si>
    <t>?</t>
  </si>
  <si>
    <t>C</t>
  </si>
  <si>
    <t>Raphael enviou</t>
  </si>
  <si>
    <t>Setembro</t>
  </si>
  <si>
    <t>Julia varandas</t>
  </si>
  <si>
    <t>Lorena Barnuevo</t>
  </si>
  <si>
    <t>B</t>
  </si>
  <si>
    <t>Henrique</t>
  </si>
  <si>
    <t>Giovana Freire</t>
  </si>
  <si>
    <t>Thiago Biscaia</t>
  </si>
  <si>
    <t>Envio ATÉ 13/11/2020</t>
  </si>
  <si>
    <t>Boleto</t>
  </si>
  <si>
    <t>Envio dia 16</t>
  </si>
  <si>
    <t>Julia Adami de Sá Varandas</t>
  </si>
  <si>
    <t>Novembro</t>
  </si>
  <si>
    <t>Nome do aluno</t>
  </si>
  <si>
    <t>Nome Responsável</t>
  </si>
  <si>
    <t xml:space="preserve">Valor </t>
  </si>
  <si>
    <t>Alice sobreira</t>
  </si>
  <si>
    <t>João Gabriel Sobreira</t>
  </si>
  <si>
    <t xml:space="preserve">Sofia Almeida </t>
  </si>
  <si>
    <t>Lívia Salles Magalhães</t>
  </si>
  <si>
    <t>Marcela Salles Magalhães</t>
  </si>
  <si>
    <t>Maria Marback</t>
  </si>
  <si>
    <t>565.964.215-20</t>
  </si>
  <si>
    <t>LYDIA MARIA PIMENTEL MARBACK</t>
  </si>
  <si>
    <t>Total Mensal:</t>
  </si>
  <si>
    <t>Total:</t>
  </si>
  <si>
    <t>Mês:</t>
  </si>
  <si>
    <t>-</t>
  </si>
  <si>
    <t>Clara Leibreich</t>
  </si>
  <si>
    <t>Luma Leibreich</t>
  </si>
  <si>
    <t>Leonardo</t>
  </si>
  <si>
    <t>Estágio</t>
  </si>
  <si>
    <t>Até o dia 10 e comprovante até 5 dias uteis depois</t>
  </si>
  <si>
    <t xml:space="preserve">Pagar funcionários </t>
  </si>
  <si>
    <t>custos fixos 2 condominios e 1 aluguel</t>
  </si>
  <si>
    <t>Participação lucros para todos</t>
  </si>
  <si>
    <t>Expandir novos horizontes</t>
  </si>
  <si>
    <t>Populares de cada colégio</t>
  </si>
  <si>
    <t>Ola, Ingrid boa tarde! Tudo bem? Seguem demonstrativos com as aulas de Janeiro, confere?</t>
  </si>
  <si>
    <t xml:space="preserve">Lordello </t>
  </si>
  <si>
    <t>Agora temos a Chav pix para o depósito: 31424704000115</t>
  </si>
  <si>
    <t>Nome Completo do Aluno:</t>
  </si>
  <si>
    <t>·Contato (WhatsApp):</t>
  </si>
  <si>
    <t>·Data de Nascimento:</t>
  </si>
  <si>
    <t>·Nome do Pai:</t>
  </si>
  <si>
    <t>·Nome da Mãe:</t>
  </si>
  <si>
    <t xml:space="preserve">·Responsável: </t>
  </si>
  <si>
    <t>·Contato do Responsável:</t>
  </si>
  <si>
    <t>·Colégio de Origem:</t>
  </si>
  <si>
    <t>·Série (Ano):</t>
  </si>
  <si>
    <t>·Cidade:</t>
  </si>
  <si>
    <t>·Endereço Completo:</t>
  </si>
  <si>
    <t>·CEP:</t>
  </si>
  <si>
    <t xml:space="preserve">•CPF(responsável Financeiro): </t>
  </si>
  <si>
    <t xml:space="preserve"> </t>
  </si>
  <si>
    <t>•Instagram:</t>
  </si>
  <si>
    <t>Vitória Muniz</t>
  </si>
  <si>
    <t>Tainá Andrade</t>
  </si>
  <si>
    <t>Malu Menezes</t>
  </si>
  <si>
    <t>Rafaela Gonzaga</t>
  </si>
  <si>
    <t>Júlia Maia</t>
  </si>
  <si>
    <t>Gustavo Farias</t>
  </si>
  <si>
    <t>Helena Weckerle</t>
  </si>
  <si>
    <t>Rafael Palmeira</t>
  </si>
  <si>
    <t>Diogo Barreto</t>
  </si>
  <si>
    <t>Taina Andrade de Vasconcelos Gonçalves</t>
  </si>
  <si>
    <t>Julia Martins Maia</t>
  </si>
  <si>
    <t>Marcelo Correia de Oliveira Filho</t>
  </si>
  <si>
    <t>Marcelo correia</t>
  </si>
  <si>
    <t>Felipe Linhares</t>
  </si>
  <si>
    <t>Carol Balthazar</t>
  </si>
  <si>
    <t>Julia Larocca</t>
  </si>
  <si>
    <t>Evelyn</t>
  </si>
  <si>
    <t>Yasmin Gordilho</t>
  </si>
  <si>
    <t>Março</t>
  </si>
  <si>
    <t>Pedro Gusmão</t>
  </si>
  <si>
    <t>Alice Carvalho Brito Costa</t>
  </si>
  <si>
    <t>Rafael Matos Vieira Gordilho</t>
  </si>
  <si>
    <t>1,5</t>
  </si>
  <si>
    <t>0</t>
  </si>
  <si>
    <t xml:space="preserve"> R$                   -  </t>
  </si>
  <si>
    <t>2</t>
  </si>
  <si>
    <t>Gabriela Anchieta</t>
  </si>
  <si>
    <t>Clara Anchieta</t>
  </si>
  <si>
    <t>Caio Anchieta</t>
  </si>
  <si>
    <t>Fernanda Johnson</t>
  </si>
  <si>
    <t>Lucca Anchieta</t>
  </si>
  <si>
    <t>Nº</t>
  </si>
  <si>
    <t>Caio Oliveira</t>
  </si>
  <si>
    <t>Yasmim Barrero</t>
  </si>
  <si>
    <t>1</t>
  </si>
  <si>
    <t>.-10%sobre clara</t>
  </si>
  <si>
    <t>Maria Fernanda Johnson</t>
  </si>
  <si>
    <t>Clara Oliveira Dourado Póvoas</t>
  </si>
  <si>
    <t>*desconto sobre Clara Oliveira</t>
  </si>
  <si>
    <t>Gabriela Antunes Branco</t>
  </si>
  <si>
    <t>Lucca Dacach Ventura Monteiro</t>
  </si>
  <si>
    <t xml:space="preserve">rafaela </t>
  </si>
  <si>
    <t>Camila Pires Almeida</t>
  </si>
  <si>
    <t>Gustavo Pina</t>
  </si>
  <si>
    <t>Abril</t>
  </si>
  <si>
    <t>Ana Flávia</t>
  </si>
  <si>
    <t>Eliza</t>
  </si>
  <si>
    <t>João Vitor Filho</t>
  </si>
  <si>
    <t>Ana Lucia</t>
  </si>
  <si>
    <t>Paulo Souto</t>
  </si>
  <si>
    <t>Valentina Souto</t>
  </si>
  <si>
    <t>Daniel Kurtz</t>
  </si>
  <si>
    <t>Daniel Kunz</t>
  </si>
  <si>
    <t>mar-abril</t>
  </si>
  <si>
    <t>mar e abril</t>
  </si>
  <si>
    <t>mar e não abril</t>
  </si>
  <si>
    <t>Abril e não mar</t>
  </si>
  <si>
    <t>CAV</t>
  </si>
  <si>
    <t>Anchieta</t>
  </si>
  <si>
    <t>Formada</t>
  </si>
  <si>
    <t>Pan</t>
  </si>
  <si>
    <t>Marista</t>
  </si>
  <si>
    <t>Data de pagamento:</t>
  </si>
  <si>
    <t>Maria Vitoria</t>
  </si>
  <si>
    <t>Rebeca Tavares</t>
  </si>
  <si>
    <t>Elisa Malvar</t>
  </si>
  <si>
    <t>Beatriz Couto</t>
  </si>
  <si>
    <t>Lucas Siquara</t>
  </si>
  <si>
    <t>Maria Eduarda Sandes Fonseca</t>
  </si>
  <si>
    <t>Pedro Cecília</t>
  </si>
  <si>
    <t>Lucca Daccah</t>
  </si>
  <si>
    <t xml:space="preserve">Clara Oliveira </t>
  </si>
  <si>
    <t xml:space="preserve">Eliza </t>
  </si>
  <si>
    <t>Pedro Luis Ramos de Oliveira</t>
  </si>
  <si>
    <t>Vestibular</t>
  </si>
  <si>
    <t>Bahiana</t>
  </si>
  <si>
    <t>Enem</t>
  </si>
  <si>
    <t>Pedro Luis</t>
  </si>
  <si>
    <t>Cecília Castro</t>
  </si>
  <si>
    <t>Lara Lisboa</t>
  </si>
  <si>
    <t xml:space="preserve">Pedro Piñón </t>
  </si>
  <si>
    <t>Iasmin Burgos</t>
  </si>
  <si>
    <t>Beatriz Cunha</t>
  </si>
  <si>
    <t>Juliana Noemi de brito</t>
  </si>
  <si>
    <t>Juliana Noemi Brito</t>
  </si>
  <si>
    <t>João Vitor Diniz</t>
  </si>
  <si>
    <t>Maria Vitoria Vidigal</t>
  </si>
  <si>
    <t>Pedro Sandes</t>
  </si>
  <si>
    <t xml:space="preserve">Marina </t>
  </si>
  <si>
    <t>Pedro Piñón</t>
  </si>
  <si>
    <t>Maria Vitória Vidigal de Oliveira Barreto</t>
  </si>
  <si>
    <t>Iasmin Burgos Freire Raposo</t>
  </si>
  <si>
    <t>Isabella Costa Gidi</t>
  </si>
  <si>
    <t>Marina Neiva</t>
  </si>
  <si>
    <t>Emily</t>
  </si>
  <si>
    <t>Irapuan</t>
  </si>
  <si>
    <t>Carol Bittencourt</t>
  </si>
  <si>
    <t xml:space="preserve">Maria Eduarda Sandes </t>
  </si>
  <si>
    <t>Maria Eduarda Sandes</t>
  </si>
  <si>
    <t>Luiza Filardi</t>
  </si>
  <si>
    <t>Kamili</t>
  </si>
  <si>
    <t>Pedro Paulo Coelho</t>
  </si>
  <si>
    <t>Amanda Lira</t>
  </si>
  <si>
    <t>Mariana Tachird</t>
  </si>
  <si>
    <t xml:space="preserve">Mariana Tachird </t>
  </si>
  <si>
    <t>Ana Luiza Brites</t>
  </si>
  <si>
    <t>Carolina Suarez</t>
  </si>
  <si>
    <t>Eduarda Maia</t>
  </si>
  <si>
    <t>Guilherme Dantas</t>
  </si>
  <si>
    <t>Ana Carolina Fabian</t>
  </si>
  <si>
    <t>Rebeca do Nascimento Tavares</t>
  </si>
  <si>
    <t>Luíza Páez Filardi</t>
  </si>
  <si>
    <t>Gabriel Boeri</t>
  </si>
  <si>
    <t xml:space="preserve">Emily Alves Maurício </t>
  </si>
  <si>
    <t xml:space="preserve">Lara </t>
  </si>
  <si>
    <t>Fernanda Costa Brasil</t>
  </si>
  <si>
    <t>Felipe Schuler</t>
  </si>
  <si>
    <t>Gabriel Aguiar</t>
  </si>
  <si>
    <t>Diego Neves</t>
  </si>
  <si>
    <t>Luisa Rossi</t>
  </si>
  <si>
    <t>Gustavo Barreto</t>
  </si>
  <si>
    <t>Isabella Martins</t>
  </si>
  <si>
    <t>Fernanda Oyama</t>
  </si>
  <si>
    <t>Theo</t>
  </si>
  <si>
    <t>Fernanda  Brasil</t>
  </si>
  <si>
    <t>Lara Lago</t>
  </si>
  <si>
    <t>Theo Campos</t>
  </si>
  <si>
    <t>Beatriz Brasil</t>
  </si>
  <si>
    <t>Dylson Doria</t>
  </si>
  <si>
    <t>Felipe Presidio</t>
  </si>
  <si>
    <t>Felipe Presido</t>
  </si>
  <si>
    <t>Sara Monteiro</t>
  </si>
  <si>
    <t>Carlos Martins</t>
  </si>
  <si>
    <t>Lucca - IAN</t>
  </si>
  <si>
    <t>Lucca - Ian</t>
  </si>
  <si>
    <t>Heloisa - Rafa</t>
  </si>
  <si>
    <t>Gustavo (Heloisa) - Rafa</t>
  </si>
  <si>
    <t>Luiza Presidio</t>
  </si>
  <si>
    <t>Victor Leal</t>
  </si>
  <si>
    <t>4</t>
  </si>
  <si>
    <t>Manoel</t>
  </si>
  <si>
    <t>Dezembro</t>
  </si>
  <si>
    <t>Fernanda Brasil</t>
  </si>
  <si>
    <t>Bernardo Freitas</t>
  </si>
  <si>
    <t>Gustavo Dias</t>
  </si>
  <si>
    <t>Heloisa Dias</t>
  </si>
  <si>
    <t>0,5</t>
  </si>
  <si>
    <t>Gabriel Amorim</t>
  </si>
  <si>
    <t>João Carlos Monteiro</t>
  </si>
  <si>
    <t>Adriano</t>
  </si>
  <si>
    <t>Lucas Bolaños</t>
  </si>
  <si>
    <t>Custo da Aula</t>
  </si>
  <si>
    <t>Total de Aulas</t>
  </si>
  <si>
    <t xml:space="preserve">Caio Queiroz </t>
  </si>
  <si>
    <t>Total de aulas</t>
  </si>
  <si>
    <t>Custo da aula</t>
  </si>
  <si>
    <t>Maria Mussi Muricy</t>
  </si>
  <si>
    <t>Maira Oliveira Esquerre</t>
  </si>
  <si>
    <t>Ana Clara Barreto Garcia</t>
  </si>
  <si>
    <t>Heitor Vieira</t>
  </si>
  <si>
    <t>Heitor Ribeiro Vieira</t>
  </si>
  <si>
    <t>Henrique Müller</t>
  </si>
  <si>
    <t>Henrique F. C. Müller</t>
  </si>
  <si>
    <t>Lara Liberato</t>
  </si>
  <si>
    <t>Rebeca</t>
  </si>
  <si>
    <t>Total de  Aulas</t>
  </si>
  <si>
    <t>Eduardo Araujo</t>
  </si>
  <si>
    <t>Natan</t>
  </si>
  <si>
    <t xml:space="preserve">Arthur </t>
  </si>
  <si>
    <t>Eduardo Carrera</t>
  </si>
  <si>
    <t xml:space="preserve">Maria Fernanda </t>
  </si>
  <si>
    <t>Tabatha</t>
  </si>
  <si>
    <t>Total de Aula</t>
  </si>
  <si>
    <t>Antônio Teixeira</t>
  </si>
  <si>
    <t>Júlia Pettinati</t>
  </si>
  <si>
    <t>Julia Pettinati</t>
  </si>
  <si>
    <t>Bernardo Palpeiro</t>
  </si>
  <si>
    <t>Adriano Garrido</t>
  </si>
  <si>
    <t>Matheus Mota</t>
  </si>
  <si>
    <t>Matheus Dumet</t>
  </si>
  <si>
    <t>Gustavo Xavier</t>
  </si>
  <si>
    <t>Bernardo Motta</t>
  </si>
  <si>
    <t>Bernardo Mota</t>
  </si>
  <si>
    <t>Beatriz Rodrigues</t>
  </si>
  <si>
    <t xml:space="preserve">Ana Carolina </t>
  </si>
  <si>
    <t>João Tanure</t>
  </si>
  <si>
    <t>Maira Esquerre</t>
  </si>
  <si>
    <t>Lucas Bolanos</t>
  </si>
  <si>
    <t>Gabriela Almeida</t>
  </si>
  <si>
    <t>Eduardo Sampaio</t>
  </si>
  <si>
    <t>Laura La Fuente</t>
  </si>
  <si>
    <t>Bernardo Luz</t>
  </si>
  <si>
    <t>Letícia Stern</t>
  </si>
  <si>
    <t>Daniela Barreto</t>
  </si>
  <si>
    <t>Antonio Gabriel Abdalla Leite Adaes</t>
  </si>
  <si>
    <t>Anna Carolina Lomanto Hanhoerster</t>
  </si>
  <si>
    <t>Thiago Marçal</t>
  </si>
  <si>
    <t>Rebeca Araujo</t>
  </si>
  <si>
    <t>Lucas Meireles</t>
  </si>
  <si>
    <t>João Ratton</t>
  </si>
  <si>
    <t>Matheus Viana</t>
  </si>
  <si>
    <t>Fernanda Valbuena</t>
  </si>
  <si>
    <t>Alexandre Reis</t>
  </si>
  <si>
    <t>Maria Luiza</t>
  </si>
  <si>
    <t>3</t>
  </si>
  <si>
    <t>Enzo Rapold</t>
  </si>
  <si>
    <t>OK</t>
  </si>
  <si>
    <t>Na hr</t>
  </si>
  <si>
    <t>Daniel (aluno Novo fernanda)</t>
  </si>
  <si>
    <t>Daniel (aluno novo fernanda)</t>
  </si>
  <si>
    <t xml:space="preserve">Victor Hugo </t>
  </si>
  <si>
    <t xml:space="preserve">Marcelle </t>
  </si>
  <si>
    <t>Marcelle</t>
  </si>
  <si>
    <t>Ok</t>
  </si>
  <si>
    <t>Na Hr</t>
  </si>
  <si>
    <t>Hugo</t>
  </si>
  <si>
    <t>Flora</t>
  </si>
  <si>
    <t>Eduarda Araujo</t>
  </si>
  <si>
    <t>Arthur Amorim</t>
  </si>
  <si>
    <t>f</t>
  </si>
  <si>
    <t>Valentina Deltoro</t>
  </si>
  <si>
    <t>Mariana Lisboa</t>
  </si>
  <si>
    <t>Uma Marcus outra Rapha</t>
  </si>
  <si>
    <t>Beatriz Buri</t>
  </si>
  <si>
    <t>João Paulo Batista</t>
  </si>
  <si>
    <t>Vitória Neese</t>
  </si>
  <si>
    <t>Rafael Porto</t>
  </si>
  <si>
    <t>Paula Pinheiro</t>
  </si>
  <si>
    <t>Eduarda Gasparian</t>
  </si>
  <si>
    <t>Giulia Biglia</t>
  </si>
  <si>
    <t>Clara Kirchhoff</t>
  </si>
  <si>
    <t>Renato Fraga</t>
  </si>
  <si>
    <t>Julia Outeiro</t>
  </si>
  <si>
    <t>Guilherme Carvalho</t>
  </si>
  <si>
    <t>Marica Clara Lopes</t>
  </si>
  <si>
    <t>Maria Clara Lopes</t>
  </si>
  <si>
    <t>Rafael Balazeiro</t>
  </si>
  <si>
    <t xml:space="preserve">Carol Brandão </t>
  </si>
  <si>
    <t>Juliana Achay</t>
  </si>
  <si>
    <t>Marcella Abreu</t>
  </si>
  <si>
    <t>Henrique Fabian</t>
  </si>
  <si>
    <t>Fundamental</t>
  </si>
  <si>
    <t>Luisa Kirchhof</t>
  </si>
  <si>
    <t>Luciano Lorenzo</t>
  </si>
  <si>
    <t>Paula Oliveira</t>
  </si>
  <si>
    <t>Victoria Valadares</t>
  </si>
  <si>
    <t>l</t>
  </si>
  <si>
    <t>yr</t>
  </si>
  <si>
    <t>Rodrigo Lyrio</t>
  </si>
  <si>
    <t>Bruno Alvez</t>
  </si>
  <si>
    <t>Luiz Felipe Gordiano</t>
  </si>
  <si>
    <t>Davi pAim</t>
  </si>
  <si>
    <t>Davi Paim</t>
  </si>
  <si>
    <t xml:space="preserve"> Tati Brandão</t>
  </si>
  <si>
    <t>Priscila</t>
  </si>
  <si>
    <t>Bernardo Veloso</t>
  </si>
  <si>
    <t>Carol Brandão</t>
  </si>
  <si>
    <t>Hugo Nunes Mendes</t>
  </si>
  <si>
    <t>não vai cobrar</t>
  </si>
  <si>
    <t>pago</t>
  </si>
  <si>
    <t>filha de gabriela</t>
  </si>
  <si>
    <t>cadastro, mas ta pago</t>
  </si>
  <si>
    <t>mesmo que lucas bolanos</t>
  </si>
  <si>
    <t>Cadastro</t>
  </si>
  <si>
    <t>vinicius</t>
  </si>
  <si>
    <t>Rafael Hugo Porto</t>
  </si>
  <si>
    <t>ex aluno</t>
  </si>
  <si>
    <t>filha de valadares</t>
  </si>
  <si>
    <t>Ricardo Pastori</t>
  </si>
  <si>
    <t>João Paulo de Araujo Palma Batist</t>
  </si>
  <si>
    <t>Leonardo Sales</t>
  </si>
  <si>
    <t>Nina Souza Texeira</t>
  </si>
  <si>
    <t>filho de gerusa</t>
  </si>
  <si>
    <t>em especie e 8/04 em pix</t>
  </si>
  <si>
    <t>C2</t>
  </si>
  <si>
    <t>gerusa</t>
  </si>
  <si>
    <t>mesma pessoa</t>
  </si>
  <si>
    <t>C3</t>
  </si>
  <si>
    <t>Sophia Escardo</t>
  </si>
  <si>
    <t>Sophia Escaldo</t>
  </si>
  <si>
    <t>C4</t>
  </si>
  <si>
    <t>C5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</si>
</sst>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#,##0.00;[Red]\-&quot;R$&quot;#,##0.00"/>
    <numFmt numFmtId="165" formatCode="_-&quot;R$&quot;* #,##0.00_-;\-&quot;R$&quot;* #,##0.00_-;_-&quot;R$&quot;* &quot;-&quot;??_-;_-@_-"/>
    <numFmt numFmtId="166" formatCode="_-* #,##0_-;\-* #,##0_-;_-* &quot;-&quot;??_-;_-@_-"/>
    <numFmt numFmtId="167" formatCode="d/m;@"/>
    <numFmt numFmtId="168" formatCode="_-[$R$-416]\ * #,##0.00_-;\-[$R$-416]\ * #,##0.00_-;_-[$R$-416]\ * &quot;-&quot;??_-;_-@_-"/>
    <numFmt numFmtId="169" formatCode="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FF6600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8DB4E2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</cellStyleXfs>
  <cellXfs count="350">
    <xf numFmtId="0" fontId="0" fillId="0" borderId="0" xfId="0"/>
    <xf numFmtId="0" fontId="0" fillId="0" borderId="0" xfId="0" applyAlignment="1">
      <alignment horizontal="center"/>
    </xf>
    <xf numFmtId="0" fontId="0" fillId="4" borderId="1" xfId="0" applyFill="1" applyBorder="1" applyAlignment="1">
      <alignment horizontal="center"/>
    </xf>
    <xf numFmtId="44" fontId="0" fillId="5" borderId="1" xfId="1" applyFont="1" applyFill="1" applyBorder="1" applyAlignment="1">
      <alignment horizontal="center"/>
    </xf>
    <xf numFmtId="1" fontId="0" fillId="6" borderId="1" xfId="1" applyNumberFormat="1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44" fontId="0" fillId="2" borderId="1" xfId="0" applyNumberFormat="1" applyFill="1" applyBorder="1"/>
    <xf numFmtId="0" fontId="0" fillId="2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/>
    <xf numFmtId="0" fontId="0" fillId="8" borderId="1" xfId="0" applyFill="1" applyBorder="1" applyAlignment="1">
      <alignment horizontal="center"/>
    </xf>
    <xf numFmtId="0" fontId="6" fillId="0" borderId="0" xfId="2" applyAlignment="1" applyProtection="1"/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44" fontId="0" fillId="3" borderId="0" xfId="0" applyNumberFormat="1" applyFill="1" applyAlignment="1">
      <alignment horizontal="center"/>
    </xf>
    <xf numFmtId="0" fontId="0" fillId="3" borderId="1" xfId="0" applyFill="1" applyBorder="1" applyAlignment="1">
      <alignment horizontal="center"/>
    </xf>
    <xf numFmtId="44" fontId="0" fillId="3" borderId="4" xfId="1" applyFont="1" applyFill="1" applyBorder="1" applyAlignment="1"/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Protection="1">
      <protection hidden="1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5" fillId="0" borderId="0" xfId="0" applyFont="1" applyAlignment="1" applyProtection="1">
      <alignment horizontal="center"/>
      <protection hidden="1"/>
    </xf>
    <xf numFmtId="0" fontId="3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1" fontId="0" fillId="0" borderId="0" xfId="0" applyNumberFormat="1" applyAlignment="1" applyProtection="1">
      <alignment horizontal="center"/>
      <protection hidden="1"/>
    </xf>
    <xf numFmtId="44" fontId="0" fillId="0" borderId="0" xfId="0" applyNumberFormat="1" applyProtection="1">
      <protection hidden="1"/>
    </xf>
    <xf numFmtId="1" fontId="0" fillId="0" borderId="0" xfId="1" applyNumberFormat="1" applyFont="1" applyAlignment="1" applyProtection="1">
      <alignment horizontal="center"/>
      <protection hidden="1"/>
    </xf>
    <xf numFmtId="44" fontId="0" fillId="0" borderId="0" xfId="1" applyFont="1" applyAlignment="1" applyProtection="1">
      <alignment horizontal="center"/>
      <protection hidden="1"/>
    </xf>
    <xf numFmtId="44" fontId="0" fillId="0" borderId="0" xfId="1" applyFont="1" applyProtection="1">
      <protection hidden="1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6" fillId="0" borderId="0" xfId="2" applyAlignment="1" applyProtection="1">
      <alignment horizontal="left"/>
      <protection hidden="1"/>
    </xf>
    <xf numFmtId="0" fontId="6" fillId="0" borderId="0" xfId="2" applyAlignment="1" applyProtection="1">
      <protection hidden="1"/>
    </xf>
    <xf numFmtId="0" fontId="0" fillId="6" borderId="0" xfId="0" applyFill="1" applyAlignment="1" applyProtection="1">
      <alignment horizontal="center"/>
      <protection hidden="1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NumberFormat="1" applyFill="1" applyAlignment="1">
      <alignment horizontal="center"/>
    </xf>
    <xf numFmtId="0" fontId="0" fillId="3" borderId="2" xfId="0" applyFill="1" applyBorder="1" applyAlignment="1">
      <alignment horizontal="center"/>
    </xf>
    <xf numFmtId="44" fontId="0" fillId="9" borderId="0" xfId="1" applyFont="1" applyFill="1" applyProtection="1">
      <protection hidden="1"/>
    </xf>
    <xf numFmtId="0" fontId="0" fillId="9" borderId="0" xfId="0" applyFill="1" applyProtection="1">
      <protection hidden="1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7" fillId="0" borderId="0" xfId="0" applyFont="1"/>
    <xf numFmtId="0" fontId="8" fillId="0" borderId="0" xfId="0" applyFont="1"/>
    <xf numFmtId="0" fontId="2" fillId="0" borderId="0" xfId="0" applyFont="1"/>
    <xf numFmtId="0" fontId="0" fillId="3" borderId="2" xfId="0" applyFill="1" applyBorder="1" applyAlignment="1">
      <alignment horizontal="center"/>
    </xf>
    <xf numFmtId="0" fontId="8" fillId="10" borderId="0" xfId="0" applyFont="1" applyFill="1"/>
    <xf numFmtId="0" fontId="2" fillId="10" borderId="0" xfId="0" applyFont="1" applyFill="1"/>
    <xf numFmtId="44" fontId="5" fillId="0" borderId="0" xfId="1" applyFont="1" applyAlignment="1" applyProtection="1">
      <alignment horizontal="center"/>
      <protection hidden="1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" fontId="0" fillId="0" borderId="0" xfId="0" applyNumberFormat="1" applyProtection="1">
      <protection hidden="1"/>
    </xf>
    <xf numFmtId="166" fontId="0" fillId="0" borderId="0" xfId="3" applyNumberFormat="1" applyFont="1" applyAlignment="1" applyProtection="1">
      <alignment horizontal="center" vertical="center"/>
      <protection hidden="1"/>
    </xf>
    <xf numFmtId="16" fontId="0" fillId="4" borderId="1" xfId="0" applyNumberForma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0" borderId="0" xfId="3" applyNumberFormat="1" applyFont="1" applyAlignment="1" applyProtection="1">
      <alignment horizontal="left" vertical="center"/>
      <protection hidden="1"/>
    </xf>
    <xf numFmtId="166" fontId="0" fillId="0" borderId="0" xfId="3" applyNumberFormat="1" applyFont="1" applyAlignment="1" applyProtection="1">
      <alignment horizontal="left"/>
      <protection hidden="1"/>
    </xf>
    <xf numFmtId="0" fontId="0" fillId="3" borderId="2" xfId="0" applyFill="1" applyBorder="1" applyAlignment="1">
      <alignment horizontal="center"/>
    </xf>
    <xf numFmtId="166" fontId="0" fillId="4" borderId="1" xfId="3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" fontId="0" fillId="4" borderId="1" xfId="0" applyNumberFormat="1" applyFill="1" applyBorder="1" applyAlignment="1">
      <alignment horizontal="center" vertical="center"/>
    </xf>
    <xf numFmtId="166" fontId="0" fillId="4" borderId="1" xfId="3" applyNumberFormat="1" applyFont="1" applyFill="1" applyBorder="1" applyAlignment="1">
      <alignment horizontal="center"/>
    </xf>
    <xf numFmtId="165" fontId="0" fillId="0" borderId="0" xfId="0" applyNumberFormat="1" applyAlignment="1" applyProtection="1">
      <alignment horizontal="center"/>
      <protection hidden="1"/>
    </xf>
    <xf numFmtId="166" fontId="0" fillId="3" borderId="0" xfId="3" applyNumberFormat="1" applyFont="1" applyFill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4" fontId="0" fillId="0" borderId="0" xfId="0" applyNumberFormat="1" applyProtection="1">
      <protection hidden="1"/>
    </xf>
    <xf numFmtId="44" fontId="0" fillId="0" borderId="0" xfId="1" applyFont="1" applyAlignment="1" applyProtection="1">
      <alignment horizontal="center" vertical="center"/>
      <protection hidden="1"/>
    </xf>
    <xf numFmtId="1" fontId="0" fillId="0" borderId="0" xfId="1" applyNumberFormat="1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3" fillId="0" borderId="0" xfId="0" applyFont="1" applyProtection="1"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1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6" borderId="1" xfId="1" applyNumberFormat="1" applyFont="1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49" fontId="0" fillId="0" borderId="0" xfId="0" applyNumberFormat="1"/>
    <xf numFmtId="0" fontId="10" fillId="0" borderId="0" xfId="0" applyFont="1"/>
    <xf numFmtId="0" fontId="10" fillId="11" borderId="8" xfId="0" applyFont="1" applyFill="1" applyBorder="1" applyAlignment="1">
      <alignment horizontal="center"/>
    </xf>
    <xf numFmtId="49" fontId="10" fillId="12" borderId="6" xfId="0" applyNumberFormat="1" applyFont="1" applyFill="1" applyBorder="1" applyAlignment="1">
      <alignment horizontal="center"/>
    </xf>
    <xf numFmtId="44" fontId="10" fillId="13" borderId="6" xfId="0" applyNumberFormat="1" applyFont="1" applyFill="1" applyBorder="1" applyAlignment="1">
      <alignment horizontal="center"/>
    </xf>
    <xf numFmtId="49" fontId="10" fillId="14" borderId="6" xfId="0" applyNumberFormat="1" applyFont="1" applyFill="1" applyBorder="1" applyAlignment="1">
      <alignment horizontal="center"/>
    </xf>
    <xf numFmtId="44" fontId="10" fillId="14" borderId="6" xfId="0" applyNumberFormat="1" applyFont="1" applyFill="1" applyBorder="1"/>
    <xf numFmtId="49" fontId="0" fillId="4" borderId="1" xfId="0" applyNumberFormat="1" applyFill="1" applyBorder="1" applyAlignment="1">
      <alignment horizontal="center"/>
    </xf>
    <xf numFmtId="44" fontId="0" fillId="2" borderId="1" xfId="1" applyFont="1" applyFill="1" applyBorder="1"/>
    <xf numFmtId="0" fontId="10" fillId="16" borderId="8" xfId="0" applyFont="1" applyFill="1" applyBorder="1" applyAlignment="1">
      <alignment horizontal="center"/>
    </xf>
    <xf numFmtId="44" fontId="10" fillId="16" borderId="0" xfId="0" applyNumberFormat="1" applyFont="1" applyFill="1" applyAlignment="1">
      <alignment horizontal="center"/>
    </xf>
    <xf numFmtId="0" fontId="10" fillId="16" borderId="10" xfId="0" applyFont="1" applyFill="1" applyBorder="1" applyAlignment="1">
      <alignment horizontal="center"/>
    </xf>
    <xf numFmtId="0" fontId="10" fillId="16" borderId="3" xfId="0" applyFont="1" applyFill="1" applyBorder="1"/>
    <xf numFmtId="0" fontId="10" fillId="16" borderId="5" xfId="0" applyFont="1" applyFill="1" applyBorder="1"/>
    <xf numFmtId="44" fontId="10" fillId="16" borderId="6" xfId="0" applyNumberFormat="1" applyFont="1" applyFill="1" applyBorder="1"/>
    <xf numFmtId="0" fontId="10" fillId="16" borderId="6" xfId="0" applyFont="1" applyFill="1" applyBorder="1" applyAlignment="1">
      <alignment horizontal="center"/>
    </xf>
    <xf numFmtId="1" fontId="10" fillId="12" borderId="6" xfId="0" applyNumberFormat="1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17" borderId="8" xfId="0" applyFont="1" applyFill="1" applyBorder="1" applyAlignment="1">
      <alignment horizontal="center"/>
    </xf>
    <xf numFmtId="167" fontId="0" fillId="0" borderId="0" xfId="1" applyNumberFormat="1" applyFont="1" applyAlignment="1" applyProtection="1">
      <alignment horizontal="center"/>
      <protection hidden="1"/>
    </xf>
    <xf numFmtId="14" fontId="0" fillId="0" borderId="0" xfId="1" applyNumberFormat="1" applyFont="1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44" fontId="10" fillId="16" borderId="6" xfId="1" applyFont="1" applyFill="1" applyBorder="1"/>
    <xf numFmtId="44" fontId="10" fillId="13" borderId="6" xfId="1" applyFont="1" applyFill="1" applyBorder="1" applyAlignment="1">
      <alignment horizontal="center"/>
    </xf>
    <xf numFmtId="44" fontId="10" fillId="17" borderId="8" xfId="1" applyFont="1" applyFill="1" applyBorder="1" applyAlignment="1">
      <alignment horizontal="center"/>
    </xf>
    <xf numFmtId="44" fontId="10" fillId="0" borderId="0" xfId="1" applyFont="1" applyAlignment="1">
      <alignment horizontal="center"/>
    </xf>
    <xf numFmtId="44" fontId="10" fillId="16" borderId="6" xfId="1" applyFont="1" applyFill="1" applyBorder="1" applyAlignment="1">
      <alignment horizontal="center"/>
    </xf>
    <xf numFmtId="44" fontId="10" fillId="0" borderId="0" xfId="1" applyFont="1"/>
    <xf numFmtId="44" fontId="5" fillId="0" borderId="0" xfId="1" applyFont="1" applyAlignment="1" applyProtection="1">
      <alignment horizontal="left"/>
      <protection hidden="1"/>
    </xf>
    <xf numFmtId="44" fontId="0" fillId="0" borderId="0" xfId="1" applyFont="1" applyAlignment="1" applyProtection="1">
      <alignment horizontal="left"/>
      <protection hidden="1"/>
    </xf>
    <xf numFmtId="1" fontId="0" fillId="0" borderId="0" xfId="1" applyNumberFormat="1" applyFont="1" applyAlignment="1" applyProtection="1">
      <alignment horizontal="left"/>
      <protection hidden="1"/>
    </xf>
    <xf numFmtId="12" fontId="0" fillId="0" borderId="0" xfId="1" applyNumberFormat="1" applyFont="1" applyAlignment="1" applyProtection="1">
      <alignment horizontal="left"/>
      <protection hidden="1"/>
    </xf>
    <xf numFmtId="13" fontId="0" fillId="0" borderId="0" xfId="1" applyNumberFormat="1" applyFont="1" applyAlignment="1" applyProtection="1">
      <alignment horizontal="left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>
      <alignment horizontal="left"/>
    </xf>
    <xf numFmtId="14" fontId="7" fillId="0" borderId="0" xfId="0" applyNumberFormat="1" applyFont="1"/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1" fontId="0" fillId="4" borderId="1" xfId="0" applyNumberFormat="1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168" fontId="0" fillId="0" borderId="0" xfId="1" applyNumberFormat="1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8" fontId="0" fillId="0" borderId="0" xfId="0" applyNumberFormat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8" fontId="0" fillId="2" borderId="1" xfId="0" applyNumberFormat="1" applyFill="1" applyBorder="1"/>
    <xf numFmtId="168" fontId="0" fillId="8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6" fillId="0" borderId="0" xfId="2" quotePrefix="1" applyAlignment="1" applyProtection="1"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6" fillId="0" borderId="0" xfId="2" applyAlignment="1" applyProtection="1">
      <alignment horizontal="left" vertical="center"/>
      <protection hidden="1"/>
    </xf>
    <xf numFmtId="44" fontId="0" fillId="0" borderId="0" xfId="0" applyNumberFormat="1" applyAlignment="1" applyProtection="1">
      <alignment horizontal="center"/>
      <protection hidden="1"/>
    </xf>
    <xf numFmtId="44" fontId="0" fillId="0" borderId="0" xfId="1" applyNumberFormat="1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44" fontId="0" fillId="0" borderId="0" xfId="0" applyNumberForma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/>
    <xf numFmtId="44" fontId="0" fillId="0" borderId="4" xfId="1" applyFont="1" applyFill="1" applyBorder="1" applyAlignment="1"/>
    <xf numFmtId="1" fontId="0" fillId="0" borderId="1" xfId="1" applyNumberFormat="1" applyFont="1" applyFill="1" applyBorder="1" applyAlignment="1">
      <alignment horizontal="center"/>
    </xf>
    <xf numFmtId="44" fontId="0" fillId="0" borderId="1" xfId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44" fontId="0" fillId="0" borderId="1" xfId="0" applyNumberFormat="1" applyFill="1" applyBorder="1"/>
    <xf numFmtId="0" fontId="0" fillId="0" borderId="0" xfId="0" applyFill="1" applyAlignment="1">
      <alignment horizontal="center"/>
    </xf>
    <xf numFmtId="1" fontId="5" fillId="0" borderId="0" xfId="0" applyNumberFormat="1" applyFont="1" applyAlignment="1" applyProtection="1">
      <alignment horizontal="center"/>
      <protection hidden="1"/>
    </xf>
    <xf numFmtId="1" fontId="0" fillId="0" borderId="0" xfId="3" applyNumberFormat="1" applyFont="1" applyAlignment="1" applyProtection="1">
      <alignment horizontal="center" vertical="center"/>
      <protection hidden="1"/>
    </xf>
    <xf numFmtId="1" fontId="0" fillId="0" borderId="0" xfId="0" applyNumberFormat="1" applyAlignment="1" applyProtection="1">
      <alignment horizontal="center" vertical="center"/>
      <protection hidden="1"/>
    </xf>
    <xf numFmtId="1" fontId="0" fillId="0" borderId="0" xfId="0" applyNumberFormat="1" applyProtection="1">
      <protection hidden="1"/>
    </xf>
    <xf numFmtId="43" fontId="0" fillId="0" borderId="0" xfId="3" applyFont="1"/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169" fontId="0" fillId="6" borderId="1" xfId="1" applyNumberFormat="1" applyFont="1" applyFill="1" applyBorder="1" applyAlignment="1">
      <alignment horizontal="center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8" fontId="0" fillId="0" borderId="0" xfId="0" applyNumberFormat="1"/>
    <xf numFmtId="43" fontId="0" fillId="6" borderId="1" xfId="3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8" fontId="0" fillId="0" borderId="0" xfId="0" applyNumberFormat="1"/>
    <xf numFmtId="0" fontId="0" fillId="0" borderId="0" xfId="0" applyAlignment="1" applyProtection="1">
      <alignment horizontal="center"/>
      <protection hidden="1"/>
    </xf>
    <xf numFmtId="0" fontId="0" fillId="0" borderId="0" xfId="0" applyAlignment="1">
      <alignment horizontal="center"/>
    </xf>
    <xf numFmtId="1" fontId="0" fillId="0" borderId="0" xfId="0" applyNumberFormat="1" applyAlignment="1" applyProtection="1">
      <alignment horizontal="center" vertical="center"/>
      <protection hidden="1"/>
    </xf>
    <xf numFmtId="44" fontId="0" fillId="0" borderId="0" xfId="1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/>
      <protection hidden="1"/>
    </xf>
    <xf numFmtId="0" fontId="5" fillId="0" borderId="0" xfId="0" applyFont="1" applyAlignment="1" applyProtection="1">
      <alignment horizontal="center"/>
      <protection hidden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justify"/>
    </xf>
    <xf numFmtId="0" fontId="3" fillId="0" borderId="8" xfId="0" applyFont="1" applyFill="1" applyBorder="1" applyAlignment="1">
      <alignment horizontal="center" vertical="justify"/>
    </xf>
    <xf numFmtId="0" fontId="3" fillId="3" borderId="7" xfId="0" applyFont="1" applyFill="1" applyBorder="1" applyAlignment="1">
      <alignment horizontal="center" vertical="justify"/>
    </xf>
    <xf numFmtId="0" fontId="3" fillId="3" borderId="8" xfId="0" applyFont="1" applyFill="1" applyBorder="1" applyAlignment="1">
      <alignment horizontal="center" vertical="justify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justify"/>
    </xf>
    <xf numFmtId="0" fontId="12" fillId="16" borderId="8" xfId="0" applyFont="1" applyFill="1" applyBorder="1" applyAlignment="1">
      <alignment horizontal="center" vertical="justify"/>
    </xf>
    <xf numFmtId="0" fontId="4" fillId="7" borderId="2" xfId="0" applyFont="1" applyFill="1" applyBorder="1" applyAlignment="1">
      <alignment horizontal="center"/>
    </xf>
    <xf numFmtId="0" fontId="4" fillId="7" borderId="3" xfId="0" applyFont="1" applyFill="1" applyBorder="1" applyAlignment="1">
      <alignment horizontal="center"/>
    </xf>
    <xf numFmtId="0" fontId="4" fillId="7" borderId="4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12" fillId="16" borderId="11" xfId="0" applyFont="1" applyFill="1" applyBorder="1" applyAlignment="1">
      <alignment horizontal="center" vertical="justify"/>
    </xf>
    <xf numFmtId="44" fontId="12" fillId="16" borderId="7" xfId="1" applyFont="1" applyFill="1" applyBorder="1" applyAlignment="1">
      <alignment horizontal="center" vertical="justify"/>
    </xf>
    <xf numFmtId="44" fontId="12" fillId="16" borderId="11" xfId="1" applyFont="1" applyFill="1" applyBorder="1" applyAlignment="1">
      <alignment horizontal="center" vertical="justify"/>
    </xf>
    <xf numFmtId="0" fontId="12" fillId="16" borderId="7" xfId="0" applyFont="1" applyFill="1" applyBorder="1" applyAlignment="1">
      <alignment horizontal="center" vertical="center"/>
    </xf>
    <xf numFmtId="0" fontId="12" fillId="16" borderId="11" xfId="0" applyFont="1" applyFill="1" applyBorder="1" applyAlignment="1">
      <alignment horizontal="center" vertical="center"/>
    </xf>
    <xf numFmtId="0" fontId="11" fillId="15" borderId="2" xfId="0" applyFont="1" applyFill="1" applyBorder="1" applyAlignment="1">
      <alignment horizontal="center"/>
    </xf>
    <xf numFmtId="0" fontId="11" fillId="15" borderId="3" xfId="0" applyFont="1" applyFill="1" applyBorder="1" applyAlignment="1">
      <alignment horizontal="center"/>
    </xf>
    <xf numFmtId="0" fontId="11" fillId="15" borderId="9" xfId="0" applyFont="1" applyFill="1" applyBorder="1" applyAlignment="1">
      <alignment horizontal="center"/>
    </xf>
    <xf numFmtId="0" fontId="10" fillId="16" borderId="2" xfId="0" applyFont="1" applyFill="1" applyBorder="1" applyAlignment="1">
      <alignment horizontal="center"/>
    </xf>
    <xf numFmtId="0" fontId="10" fillId="16" borderId="9" xfId="0" applyFont="1" applyFill="1" applyBorder="1" applyAlignment="1">
      <alignment horizontal="center"/>
    </xf>
    <xf numFmtId="0" fontId="6" fillId="7" borderId="2" xfId="2" applyFill="1" applyBorder="1" applyAlignment="1" applyProtection="1">
      <alignment horizontal="center"/>
    </xf>
    <xf numFmtId="0" fontId="6" fillId="7" borderId="3" xfId="2" applyFill="1" applyBorder="1" applyAlignment="1" applyProtection="1">
      <alignment horizontal="center"/>
    </xf>
    <xf numFmtId="0" fontId="6" fillId="7" borderId="4" xfId="2" applyFill="1" applyBorder="1" applyAlignment="1" applyProtection="1">
      <alignment horizontal="center"/>
    </xf>
    <xf numFmtId="49" fontId="4" fillId="7" borderId="2" xfId="0" applyNumberFormat="1" applyFont="1" applyFill="1" applyBorder="1" applyAlignment="1">
      <alignment horizontal="center"/>
    </xf>
    <xf numFmtId="49" fontId="4" fillId="7" borderId="3" xfId="0" applyNumberFormat="1" applyFont="1" applyFill="1" applyBorder="1" applyAlignment="1">
      <alignment horizontal="center"/>
    </xf>
    <xf numFmtId="49" fontId="4" fillId="7" borderId="4" xfId="0" applyNumberFormat="1" applyFont="1" applyFill="1" applyBorder="1" applyAlignment="1">
      <alignment horizontal="center"/>
    </xf>
    <xf numFmtId="0" fontId="12" fillId="16" borderId="7" xfId="0" applyFont="1" applyFill="1" applyBorder="1" applyAlignment="1">
      <alignment horizontal="center" vertical="center" wrapText="1"/>
    </xf>
    <xf numFmtId="0" fontId="12" fillId="16" borderId="8" xfId="0" applyFont="1" applyFill="1" applyBorder="1" applyAlignment="1">
      <alignment horizontal="center" vertical="center" wrapText="1"/>
    </xf>
  </cellXfs>
  <cellStyles count="4">
    <cellStyle name="Hiperlink" xfId="2" builtinId="8"/>
    <cellStyle name="Moeda" xfId="1" builtinId="4"/>
    <cellStyle name="Normal" xfId="0" builtinId="0"/>
    <cellStyle name="Vírgula" xfId="3" builtinId="3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sharedStrings" Target="sharedStrings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styles" Target="style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calcChain" Target="calcChain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0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1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3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4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5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29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1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2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0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1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3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4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5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_rels/drawing359.xml.rels><?xml version="1.0" encoding="UTF-8" standalone="yes"?>
<Relationships xmlns="http://schemas.openxmlformats.org/package/2006/relationships"><Relationship Id="rId2" Type="http://schemas.openxmlformats.org/officeDocument/2006/relationships/hyperlink" Target="#Consolidado!A1"/><Relationship Id="rId1" Type="http://schemas.openxmlformats.org/officeDocument/2006/relationships/hyperlink" Target="#Resumo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DCAB9-82A6-9C4D-A5C0-AF0265FEC0A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0AC07F-E89D-E640-9189-3E1C1CBDF22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1817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376EA8-4C4F-4278-A7FC-D1641A3A943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69C842B-867C-4C2C-B4B7-1CBA05ADD15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8EC34C-EC0F-411B-BD90-F9111E39477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8502BC-44E2-41AF-96F4-500F9C1F71A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4D8CB-0B68-4421-A3B4-1FEAC4902DC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2D5CB4-686F-43AA-908D-92822CABC8E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44D580-9856-4F49-BE38-1393EECCF0A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3BB18D-B44B-44F4-A086-39F4DD05CB6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CA49A1-1682-BD40-A219-5CA707971C8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6B5735-1E87-2B4B-90AE-2EF2D63FA03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67F74E-4063-A549-AE7A-3AAD5514FA7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920C0D8-F737-0541-A268-DE64F54C9AB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FC43C3-6115-524A-84ED-54FB9B8F281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DAB6B88-F74A-3D41-BBE4-D7420A898C5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CC6C99-5554-4F4D-BB16-703A87B7C42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7328D-688B-431E-B072-D522A1950E7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BBC9F2-DDE3-4AB6-9121-B9EA0D0CEDF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01E889-0002-44B3-B3BF-B58E80B1F9A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02C2EB-38F4-4AC2-A820-601B1A8235B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D28DE2-8B2E-4A26-8F7E-9AEE7083873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5BED75-11A6-254A-A06F-E2FA25BAF0E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1A4BE3-DD66-C44C-AF53-D85A6ACF427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A6B73B-6D13-7748-B12B-36778540AE8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A98930-2BB0-124A-8136-D7586F2DAE2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FD6E24-4D7B-5649-8BB2-2D293FF1282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C8280-0A41-3940-A186-8E876F9BD5E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A4EFA-3811-2C4F-848A-5BEDEFB088B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5723E2E-7C45-E044-82A5-F1ED197C36D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176336-9FA5-1944-8DEE-A3978271F5D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CECDF2-9DB0-474D-9628-86F5EDA9D04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06B2C2-7DE4-004F-87CA-6936AA18436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BFBE1BF-D427-EA47-9660-19AD49440A1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1A0F6B-BA65-8447-A10F-271FB467714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8DB3C-F7EE-9D46-BD4D-36121340E45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BFA5A7-1C69-8C4C-B682-82A5708225C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87C58-378D-F845-A7CF-C90DF69B4B6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DC9F00-33F3-3A4E-ADFA-38FF694CB40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E6211B-D6EC-6E4A-B82A-73CC0B0394E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E5C128-2268-3D4A-9F7E-7CD2BE8A81D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21144FC-BC15-C24B-82C4-C267DE65711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D300A6-51CC-C243-8BD2-053B70C3D8E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41683A-78D1-4145-9925-D2C4A23EBB2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B5B8AC-44FE-884E-9D63-1A5E9C10686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D01F11-B88E-B84C-A6FA-16F9F30127F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BA1621-413A-9A4F-AA00-E0DE9990D86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50E2C2A-0147-2B4B-926E-C46C72FC519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C815C-5617-1A4C-973F-5CC9EBD44EF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AE2234-819E-B749-81E4-FF063AEDD15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FAA42D-02C0-438D-9C64-4DF55707090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A964C-80BA-4DA5-B919-259D42C2E26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49F5A4-B290-489A-9AE9-A2E20311D0C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43364F-D142-4499-B938-1F6502613B6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19C458-48A2-4399-A6DE-6B50D39CBB4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EAF759-60CE-4F97-B652-6228DB80C77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58E84E-694C-4573-8102-AF1B403C25F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AE80EA-60ED-4EC3-98B9-86F1580213B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9F5504-AA8C-4A65-9508-9228D2B1973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2C83E8-71DE-47C1-A254-7379C431B66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3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4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5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6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7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8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9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10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11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9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3DDF55-7F46-4B44-B197-0191A598786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803045-09E8-5D4B-9063-F647DB44BAC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EC8431-6C48-8545-BB16-B7BFBC5D039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711AA1D-BBDE-CA4E-BAAD-AB2CA0FEF08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FA4B65-E06F-B447-A7DB-48E512854B6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AE2326-F1F2-C944-8DF6-06EBEA50018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ACA253-C6FF-4B49-BDFC-89610FD24F9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7D3D4B2-E8F0-3E4D-BDEC-ABB7664AD2F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F37C58-202C-4644-B6A9-B355FA4772C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6BF26DD-D6E1-AC40-9B2F-5E3D9705732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A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78571D-948C-4404-8C1E-7D371E9B6CC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1C2F33-5073-4222-A7F1-3A4D5877D74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9BF335-5E84-47FB-A6C3-6BE34BF5518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C9F67E-A662-4869-ADB6-F62FE62F1E9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26FADC-69B4-4849-BAF1-94C44BAABD0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92609B-E269-4042-838C-34E6FEF070E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785A49-5D01-4FFB-9530-6F89EC7DE11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430605D-C93F-4B20-9333-15CCE7798F4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54F5A3-4B31-4053-8478-84D29DE1CF4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D6C23D-D17F-4E8D-98E7-52B81821216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4859B-9F70-464F-9BA6-0946FC6034B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CE948DF-A7BA-4511-91BB-15E7887D9D6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A176625-64BC-4E32-B02E-EA40A5CD2BE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246216-09F8-4060-B9C5-70917323187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A12161-C873-4434-87C6-15737F995F3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B84209-6236-496D-A04A-0A0EB789DE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043EE2-A06C-4361-8BCF-7054417139B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B0DCE9-8341-4412-BD36-0D0728DF029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02D2C6-733B-4DF7-A089-EA0F7663176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BBDA92-16BC-4FCB-94AE-82A24FC43EC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59607F-D450-4EE9-B600-39640D72447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5FA781-4595-4772-90B0-3AE2F8B07BF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BBAD64-2047-478C-9DFC-6AE1D7FDA3D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A55DFE-61D4-4EF6-B388-3CF94F72E41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FFAC66-0CE6-F44B-9BC8-2AA3744E92E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141886-7BC1-054A-98F8-930EAC88FEB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3CDAA0-1A23-E643-B79C-387A06AC171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A7FACD-5ACB-6848-858C-8C29426F010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32B5320-6ABE-5540-9D47-175CB41EDE0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771B1D-8152-6548-BFE0-D3EB12468F3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09AF5A-D312-374D-AACA-BE3FF82DEAF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4B7583-9783-014D-9AD6-F8C8B7265B0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A3D1F6-FF6A-2F44-97D4-AE588C62B1B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0739EA-D8AA-F04C-A4C9-FDC7EEC60A2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039C7A-C860-0F46-AEA3-0ABFD2445A0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326E3A-AE00-4543-BA28-6D3812793CD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34F9BD-1E9A-4710-A2AD-4C2BFEC28CFD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32FC87-5348-45CF-B0FC-F6FDD6C071BA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D74F2A-9832-4E69-AA1B-6E2E64C91714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766944-5D69-4621-8932-8507199CFCC8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10D026-ACAE-41DE-9145-BF244F4AF8E4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E10422-1F86-4593-955C-638D45F3773E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9608E2-6F32-483E-85FA-F69ECABD2A99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DAD8BE-18C4-4C35-9553-D4A901DFF52B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7B8399-E232-4E4D-BA89-7EA0FD59B6F8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A79F35E-7249-44F3-B8B3-FBE25420C151}"/>
            </a:ext>
          </a:extLst>
        </xdr:cNvPr>
        <xdr:cNvSpPr/>
      </xdr:nvSpPr>
      <xdr:spPr>
        <a:xfrm>
          <a:off x="94392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6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7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9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A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B00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B00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E91B1A-C994-C948-8EBF-3EB87EF3E701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905490-16BF-0444-879A-8C2B4CBC953E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506499-F33C-BE47-8A17-E2E9E270BEE6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292832-8B9A-9F49-B97D-F464FF4F0D9B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DD4774-2EB1-8947-BD0D-AFCBE9EC114E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244A70-D46E-1A48-8874-D400AFE15D97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C9E95B4-32C7-7A48-9CB9-7935F7BDB088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0C83D4-DEAB-D241-8F90-382811526279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ACEF54-7138-9744-9133-5D21425BB3C5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CDF4D5-1643-2D42-97AC-D41695BD0C71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75C026-BCA0-8C46-9DB1-413CF5023C80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642776C-B225-674C-819C-9239DA78A516}"/>
            </a:ext>
          </a:extLst>
        </xdr:cNvPr>
        <xdr:cNvSpPr/>
      </xdr:nvSpPr>
      <xdr:spPr>
        <a:xfrm>
          <a:off x="110712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C00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D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DA265D-2154-C840-8008-FE0367BC9487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3696E43-7050-0C45-ABB1-C57C3B1EF4AD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F67D10-AE04-864E-8AED-BC6451481D5A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186555B-5489-F44E-8E29-1C79B5A3B3C2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5C3073-147E-BF41-96FE-731707E155BA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3E1630-B4E8-BA41-9B17-85019AD2E48B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39195-57C6-E541-9041-C2D251871E02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8F5176-8262-DD47-BB53-35FC8CD7078C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06D6AB-D8D6-E640-B514-311E344D5216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59DCC0-9FD7-4548-9A15-F5A79275186A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955591-1154-3F42-8719-C0D6EDB07582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D88CBF-868A-6F4B-9A36-6BF68842079F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E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5BFF45-ADC9-40AC-8B83-87C63554C14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97D0DD-CF0A-4EB7-B185-4D477768E61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136A61-DB5A-476B-A96C-C160C79E5C6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977991-26C2-4E4D-8592-64C56BDB4F4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326B65-6D54-4943-BD54-FEA0AFB52DF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698C6A7-C7BB-4C04-B07E-43C35C2C3A9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B1E97E-79C1-418F-A9A8-9FAE6E6AADE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F1E0A12-E439-469C-B8E1-8A0015B9C2B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4D4291-7075-441C-88CB-064DFBA2EB2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03E8B-9E33-4240-A5FF-DF4F2BA5AC9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E76DD6-1CC2-4AEE-821A-02E6263B4BB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DBA920-C8CA-456A-9E92-BE6B8D895A5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F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DD2A04-DAA4-4944-AC34-0CA6A5D93B9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80FA723-5718-4B3B-84E6-6D83009E33B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334410-8C33-48C6-998A-111679FF62D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E3041D-05E9-43DD-9452-6FD4CA752B7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A4F05A-559E-4754-9049-DC85283E439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4BF852-36D8-4D96-A361-764A9039651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36AEE8-22DF-49C4-AC5A-49F189C87D9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946CAF-FF78-4696-ADE3-711FC5CCE93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8D823F-90E3-4367-AC64-F3A06B0EED9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03A8A2-004C-4175-8ABA-31C77F1D1AD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782599-9EEF-4C43-AFC4-160C239F285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2ADAB7F-A4AC-464B-AA5B-B7432242767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000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1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A827E9-E75A-42FC-B326-C3105D95E220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641745-45D7-43CF-8593-8FE85EEC0DA0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3ED4FC-632B-43FC-A3A1-DC0FC738C79D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2F979A-8104-4F8D-9204-4EA73D725ADC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4E6BF7-C10E-4A0C-9034-5CDDF483F448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01E0977-4902-4E8D-847D-E07D69605569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0000BA-D5BE-455A-B963-2D7FB4BD2706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B34223-D180-493D-A979-7C0852FADFD1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517E29-3AA7-4B45-9887-DA0DB7CC7943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C0928C-AADB-46E7-82E9-E05611521352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EEB5E3-2901-4FAF-9C17-C7AF43C3516B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D349829-8246-4C15-93E0-08B85B365602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8CB167-57E8-4EA6-A8C1-90A86E73DD1F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B2402E-7A8E-4008-8D51-E77310B37CD7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AA0B8AF-82ED-4AA5-A416-7C019F919AFD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E5BAEFB-2D42-4457-8503-611DB92F8F9D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3F2D67-C1F8-429A-B359-18365A9C09DD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B8EBF4-959D-48A6-AC4B-EF265C090969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E678E7-5915-42C0-A0AC-3974F2B25909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10364-21A4-4476-9E6D-91485AC88BE5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F5CCA4-A4CD-4399-8704-27D7DA2784E3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9490D0-C09F-444A-862B-B9DF0F18EEDB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2EFA15-DF68-405A-ACB4-1F995970018E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EE202D2-BF70-4343-AC4A-7EBA00C39E07}"/>
            </a:ext>
          </a:extLst>
        </xdr:cNvPr>
        <xdr:cNvSpPr/>
      </xdr:nvSpPr>
      <xdr:spPr>
        <a:xfrm>
          <a:off x="94964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3A969F-DC32-45F6-BDBF-B51D07427E2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8662B7F-5E97-40DF-AE8F-A928DA39F78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80A7369-A6C5-442B-9E60-A688BC6EFD2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D74EFC-2767-452F-8167-ACCC67D51F8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068AC0-BA58-4276-9F5C-DED94A63AD5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6B41BC-5CE1-4207-B84F-D853030B7DF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31E94B-4F13-46BA-9F93-E784DDDA282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227461-2CDE-4211-85A5-9FAE3D880FE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4EC72B6-1AED-43FA-84BE-1876F67CD51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C4CCA6-FA31-45B2-AF6A-EB839C918A6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EC8ADF-F52C-4042-89B9-355AD5DABFF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5FD88D-B342-4314-89A2-959C1F9F01E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AA6066-D40C-4DCC-A86F-9778B1F9F01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58DCD05-F36F-4734-B8F2-41EEA3D46F6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2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856299-CD9B-B74E-B0EF-6C8417962E5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8DA732-C066-AC43-B78F-73D8867C389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C73B7F-7DAB-424F-95EC-BDFE2A766FE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68AF10-D057-AA46-A0AB-A0D94E42435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C77E5D-B21E-0649-8D04-376FC178825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E15697-83F2-B74D-81A7-75424509D94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F998F5-8D38-B746-98D1-A2385B84E0D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3C96EB-5192-4745-81C3-60FB04B1386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A069004-95CF-9548-9946-EE8439C5EE5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C2C9E4-F623-464C-ABC0-0E6EB5A1087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67D684-83EC-D14A-A98C-3B0B48F5B10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149424-D15E-3849-BC5B-DE0A31D07DF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89F338-3F45-D846-9A66-00BD16DCE7B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3F1EDC-C3E6-FE4B-B31A-221DAB61C51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E04F8C-E5EA-F04B-A76D-10696D8BC2E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3FD74A-819F-594E-9A33-DF70D287BA3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E8CBAC1-FA3B-2E48-BCE2-3B52029F92F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BBE6AA8-0AE4-1C44-9343-02200370DE8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37C3FE-38CA-6547-869A-4CD68FEC8C4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7CCCBC-B31C-434D-95C0-7AC22EE16BE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92943-7DEE-3341-AF53-2C74D9DC843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912DA1D-AFFB-704B-B553-E0D67B7B8F3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2F2AE32-9B43-1940-8D39-2299EB3DB6E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7C51F6-FD11-654A-A753-761C3919890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190495-F203-B54F-8A2D-B8A743B444E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C83780A-DDA2-BA40-BB45-FA6086797B1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6DAB15-72A9-C440-A5E7-4B97A513DFB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F08504D-E0CB-BF4D-9E91-EE1FB234FED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300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60E5CB0-AD5B-4221-B355-2AED12D77D9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5F52D00-19CB-48E1-8A28-B5C180758EF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4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5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6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7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63E7AC5-C4EE-4FA3-9776-1AF1E78545E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D8F9A0-DE62-43DB-A381-232B34ED69D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0512A4-F703-4905-8163-0618A2C8880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552325-0E9C-46B6-8D14-7C773193582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E419F7-5C33-4367-A76E-DEE91896E52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369944-0DAB-4BD7-856D-BEC4CACAA74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FCD7D99-C20E-41F2-AEE9-F3923F9ED46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C30E07D-469A-41F7-9E61-FB20B1B1035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B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C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E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4F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0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A0B03C-6306-4602-8529-273E4123FC9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C3889B4-B1BB-4B12-BF02-80454D322BE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2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A6E62E-42CD-4559-AF19-CB8D4BB29878}"/>
            </a:ext>
          </a:extLst>
        </xdr:cNvPr>
        <xdr:cNvSpPr/>
      </xdr:nvSpPr>
      <xdr:spPr>
        <a:xfrm>
          <a:off x="94488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F081080-ADDA-44FE-83A7-FB6F7ACB34ED}"/>
            </a:ext>
          </a:extLst>
        </xdr:cNvPr>
        <xdr:cNvSpPr/>
      </xdr:nvSpPr>
      <xdr:spPr>
        <a:xfrm>
          <a:off x="94488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7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8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1DA2F0B-007C-3843-9C3E-35F71F52F1A3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751B50-0693-3048-BDD3-85D63F1A15D6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2F9528B-B6C6-4719-BC1A-151028B10917}"/>
            </a:ext>
          </a:extLst>
        </xdr:cNvPr>
        <xdr:cNvSpPr/>
      </xdr:nvSpPr>
      <xdr:spPr>
        <a:xfrm>
          <a:off x="95916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2EC054F-48D4-44BE-BDA5-FE2C53E90DED}"/>
            </a:ext>
          </a:extLst>
        </xdr:cNvPr>
        <xdr:cNvSpPr/>
      </xdr:nvSpPr>
      <xdr:spPr>
        <a:xfrm>
          <a:off x="95916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FA1AF6-EB32-48CF-9619-B57919EF7812}"/>
            </a:ext>
          </a:extLst>
        </xdr:cNvPr>
        <xdr:cNvSpPr/>
      </xdr:nvSpPr>
      <xdr:spPr>
        <a:xfrm>
          <a:off x="95916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3B1F3F-9A0B-459E-824E-C628713142DF}"/>
            </a:ext>
          </a:extLst>
        </xdr:cNvPr>
        <xdr:cNvSpPr/>
      </xdr:nvSpPr>
      <xdr:spPr>
        <a:xfrm>
          <a:off x="959167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9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A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B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D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E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DD9E3-9481-454D-A6D0-1930D14ECBA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FF5183C-B693-9444-B775-2246177A699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F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0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FA53D78-67C7-405A-B157-7F56AC4036EF}"/>
            </a:ext>
          </a:extLst>
        </xdr:cNvPr>
        <xdr:cNvSpPr/>
      </xdr:nvSpPr>
      <xdr:spPr>
        <a:xfrm>
          <a:off x="94297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CC47C71-FDBD-4109-B696-EAC06E79F1F6}"/>
            </a:ext>
          </a:extLst>
        </xdr:cNvPr>
        <xdr:cNvSpPr/>
      </xdr:nvSpPr>
      <xdr:spPr>
        <a:xfrm>
          <a:off x="94297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2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3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4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5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F8CA70-91FE-43EE-AD0D-2B50C099240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EF459A-6855-497D-96DA-36B96E9FD21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D756BA2-91C0-45C3-95BA-B98388D429E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9079350-D511-4DD1-B634-8A8B09A1E6A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9037D6-6312-422A-BD67-0C1A884C4E7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19A5D86-73BD-4ABA-B0C0-EED581612B7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6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7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8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9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016DD6-2A1A-F240-A5EE-FBAEA928FBB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5A3A46-82AF-0343-BDB5-AC514FEA002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94C81FC-B3DB-4042-B6EA-E0B2E40BD90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E51D61-259A-FF40-AEF6-0E38CB1241A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A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B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B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FD557E-98B0-44D9-93DE-9DA25F8CF0E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5C2D68-0830-4C04-8180-009BCE309B7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70C081-7F01-49C7-98D7-46552D85242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412B4C-A85D-47C2-BF05-D77103B93BA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C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6777C1-EA68-8E46-897F-725515AEADA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4C2E6F-48AB-984C-9F97-7995EB5F40F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D246AD-9574-0741-8042-B02C5E287A8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4FA7F3-8B82-7A4A-A6F2-71D2D23E6C1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3549C9-503B-B34B-99FD-16E97B4582F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E5FE00-B0DB-3749-9798-F1F9E151050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CC24783-0459-2F4C-A622-4EB4DB277A8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C253AFE-A104-344B-9A8A-1A99A35EBA2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F3C29F-C1BD-A64C-9824-32ECE1E3FD7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EBBD0E-7845-0049-A17D-85DF749C192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37FC247-B48D-B94A-8D49-E94EF1880DE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3106CC4-349F-FA40-9164-8749E52188E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E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6F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000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100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24A542-BE7F-4798-B9DE-18672F7919C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2C9C5D-BB52-4D43-A0CB-6273D883A77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ACD7E3B-F87B-4F96-807C-700572FD7DE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D0691E-5F11-4029-B46D-EC4AD5CEDC0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C9A5A95-D654-4876-A5D2-47EEBA8BE73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0D2D98-4AA6-4F63-892F-AE1B7D44384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7D0DD1-5E2C-49C9-9BB5-5D18A835C93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EB18DDB-19D4-4EC5-AB71-8306C5789E9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3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4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5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6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7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8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9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A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B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20C810-4541-A04A-891B-693FF9210DC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9C61D4-22AF-3D47-93EB-D6948CF9759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2EF1F4-BC92-D348-BD66-76012345821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54A1575-86FD-6A49-9254-8260AD5C7AB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95C28-9531-244F-BDD4-E1860F31604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65003B-EFFB-DF4E-9339-61D98EF9D0B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8B5AF41-91A3-EC44-9327-B8A1E7CC60C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1514E4D-8CE3-AF4F-AD63-3EF1058414C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533187-9F1B-4948-A7D4-0B08E83E00E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C760D7-4D48-4225-8F0A-F96AFA1C6C3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7B089C2-B96F-4989-ABB1-982D84684BD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5B3D7F0-EDE1-4883-9F4C-8FFD5FC951D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E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7F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0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1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2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3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6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7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8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9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B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C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D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E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C4298F-2299-8B49-B4DA-19583914D7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055227-1F89-4C48-887E-51A62E5F590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7059EA-DCDA-8242-BDC9-8BA5AABBEC2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3D17C0-29F5-C64A-A066-2F5AE76679F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8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AA45FD4-933A-4845-8C2D-79F1D987945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1C9FF81-C2BD-4F03-BB9B-A1D260D04A6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917E79-B52F-49D3-8260-9D84077E387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B40B4B-DD99-4640-ABE4-D289249D6AB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BF491-A25D-41EA-898E-7AE04BA8975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F1279-5DB5-4A06-95F5-9BED15909AA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47F60-7F3B-4BD0-8D7B-08E85792B44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0C038BD-2914-46C8-8DCA-73546D3F6CE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AE9F87-E722-4189-A8C4-C9C489ACE90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E03206C-5CD6-45CD-BEC5-39F43B635D9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D9F312-D9A6-4D6E-89F5-5B3B7EA51FA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AFBA5A-F2CA-40A8-B4CC-FF7C0F7B897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5486DF-93C2-8C4B-AE14-F1EEED40956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841C631-DE72-BC46-8704-13AE2755235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5902994-3973-EB40-B62E-C0901C4A7A8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671D576-1009-C840-B8CC-C5D8863FE61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8DB93A-C7D2-F248-BE94-A4AB113A0ED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5EC262A-33C5-3746-B336-3B7A980A807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D17AD86-8777-EC41-9E0D-845530CA857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1C6867-C887-B149-9958-4F624D622A5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4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BB187F-26C5-B14A-BE37-B348DBF8BD4E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734D6E-8762-D449-810B-976BF30F03BD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602620-AE34-C147-9357-74156642494E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1C7117B-3995-5C4E-B9AD-639CC8EEAB8A}"/>
            </a:ext>
          </a:extLst>
        </xdr:cNvPr>
        <xdr:cNvSpPr/>
      </xdr:nvSpPr>
      <xdr:spPr>
        <a:xfrm>
          <a:off x="109823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5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6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8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8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9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9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B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B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E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E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D86AD5E-4952-E349-949F-876E3E99C8C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6D7A0B-9A95-8B4F-889A-8D4E1E69DC0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B852011-7A98-9F46-9A75-6E18D4792C9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1A97123-5ED5-E347-80B9-6B5B3319054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CCFAE3-4570-CE4B-8369-601D95EA9C8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AFD5DB-48A6-9349-ACC0-812635B35D7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B82F9F-BCED-A743-A8A9-41C75120074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9688A9F-9958-F846-B893-67588C74CBA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B262FB-5CAF-3A4A-8EDE-2D7D7B33D0D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43D40AC-ECF2-6B4A-9A8A-A0EE9E2F9BE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3A8CB7-EDD4-EC47-B53A-AA114E89806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5CD3F8-79A4-EA4B-A3DF-9E23E0FE1D7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CAA5CF-8AEF-514D-AEFB-354CC9C3698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254EF1B-E9D1-1B48-B971-5A6A3E51D5B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F15CDE-9251-404C-854B-B42A928DB74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2EA4E8C-0C58-BB48-8131-DB7BD46096B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F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F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F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9F00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0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3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3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D66339-C08B-4168-BF60-3F1BE8A5EF1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41BA81D-B7D3-48E2-A277-8B856F49363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86C976-3312-4077-A3CE-C3955399963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3726669-77B9-4BAE-96D5-5EBD0B08AAB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C3F20F-7A76-4A1D-B9E6-958FF440B3E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E74495-031F-4A36-930B-D107A5AC10E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2D2E98-BA4E-436B-9072-A42A68E73BB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FEE0671-8D4D-41C9-9FDD-E003FE59DCE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4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4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460EBFE-C9D5-7549-9140-AF7E46AF1AE8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3EF3110-36E7-5343-B04A-A71BF6904F3F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EEB752-A6EE-3E45-97AD-25F1341FF178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438E4D5-AD40-D14A-9EED-75401BA4A492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0C8C8E-994A-2449-9784-05D51AE21C6A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18A196-9E4C-B643-8A32-3C10D6308B43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493AC7C-3DD4-5749-A144-25450DE14CB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F76D483-756D-6144-BD2F-9F21FAB9915D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6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6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8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8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9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A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F32B61B-F3DC-4CC5-902A-11143EC9AE1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60B811-2962-4A2F-A990-65415113779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BEECAF-F820-4D8F-9F1B-69BB567D987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A90EB2-0E0B-41A9-99D2-740F6B38309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9637D9-D7C0-4364-A643-8D6ABD656B4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C4BF448-6564-4AB1-A283-D41B9F44027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6ECB35-8456-41B2-B395-49734AEB80E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B70534C-F513-4B60-8A21-63CA68AA857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73124E9-51D1-6340-BF0A-6837CDF8D66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541523-65EF-A742-A1C0-54343B72259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36E1D7-34FC-DD41-838C-F4FF076828E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C64F0F1-857F-1F45-A182-F0ED142A099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DA8C0-3179-BD43-971E-F32C98A87CA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C7DA14-01EE-7941-BAA8-BA01DB58B54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F31742-5DCB-6C47-B0E7-393676D4989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8055F1-E970-4F40-B14A-8F7FB525DC8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7C11D8-808D-4894-9D43-FD51E133D86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5E3AB8-5D47-4D68-B57D-B99DDBB429B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C29C577-A6D5-41A6-9813-4BA043521CD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58A062C-A59F-4AE9-8C6D-BCE4C331B60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25E39-928B-4AE3-BDB3-3FC0D5FB9D9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2F20E39-8A78-4925-A660-F08148995AC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4C9BAAF-A820-441A-8474-A509970F08E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743735B-B118-4DC6-8984-17EECA6763E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A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A8D8ADB-A7C3-5242-9C41-65F941E774F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79B254E-03D5-514D-AC9F-DA4576C5A5B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9352F-DD65-5042-9F60-07D2AAD176E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1327A1-BFA3-6148-855C-CE81D104720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B55A314-C2E0-1840-B1AD-3DD8C4BBB13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DBE21-6F2E-C949-9544-4DB7C9F9FB7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58C651-2754-C248-A5D6-7BD05259D24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EBF6C4-EF56-424C-A6F7-75185D28C3A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0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0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1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1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3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3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4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4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6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6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7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7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2AFBF5-A0A8-EA46-940B-F83C8192E4F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59A962-C921-594A-9D7A-EA51A6C30C9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B86044B-EA94-594F-8A02-F982485FC37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407336-8C6D-724F-805E-F621809E804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13BB27-AC0E-3843-9024-2C01F28C562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8DB6CFE-DE37-A84B-BCC8-D107E48668C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1A2F68-67E7-F644-97B5-8D6D6797630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44DFC4-4451-B848-9867-B09203F78DE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9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B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C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C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D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EEC597D-FC74-449A-8EDF-1F6E8E9222D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046E97-ACDC-4F2E-B5C3-21C5C53822F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A50BC0-A7F0-4F98-AF27-32C6634B87A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70DC39C-3C8F-4D12-8CE3-025705E40FB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D698212-FA2B-4FF9-B758-30FB0AF6C66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F939BC-C929-4779-B88F-3856D905F1A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97F5493-ADDE-4FDD-B712-A42FAA3C5DB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065C1EE-4125-406D-9CA1-412151A7C30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BF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0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0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1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1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1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2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2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6F9025-140B-ED4B-B135-EED8AFFBCF9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AE1D51-DAF8-A14D-BFCC-B229D25B32F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500519E-C594-1B46-886E-6A68C16C8F4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808A34-FABB-6649-A223-D9AA9DF67BE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53C8EA-7508-FC41-B440-7DAE6E2C5D1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3E357F6-06A2-0849-9DAF-3EE29323455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D2D497-F2CE-5440-BC4C-4E08393BF6D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18BC25F-9E99-C047-9678-F09D028AE31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21CD6B-5614-FB4E-B421-38A64DA0ED3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C13656-9567-7E49-BB78-63C72E221A8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79214-47C4-A14C-A83E-51B11D3EEDC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BA2B25-30C3-0848-B076-7326F5026F4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74B0D1-4C8C-FA4D-B664-88A53D217DE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3F323C-D036-AF4C-BD41-C1C9719D3BB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8E627B1-1D43-B743-84CB-1CCF9927AAB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90201FD-4579-7046-9BD6-1235580B00F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0ABFC5C-FA24-6442-8A6F-60018D2E5BB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A68F60-42AE-0E44-9054-399E2D186A1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6614A8A-1333-694C-AB09-EDE935EC456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4E3143-6AB2-8844-8CBB-E0740C0D513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DC2739E-02C5-6E4D-9B0C-4B40B61DF69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E32C69-556A-9D43-A633-67743A2BB68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9223B8E-E848-2A4F-91BF-1EB15FE30AF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395E26-85D8-0E41-A1B3-7F3AA3A6B76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045EA75-D990-434D-9599-364362A7FFD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FEB81C6-5CEC-7A4E-832C-7744DD689B7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3010CB5-F32E-F648-A44F-B43AB2F4ECA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A7A4C5C-6835-F44A-919F-73D8001B7C8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4AB52F9-A6FC-E14B-865C-97D2FF0FDF9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1F4C46-CEC3-0142-892B-410A44E8EE6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05324B-36B0-1F47-98CB-CDFED65CD6E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31A9863-632E-8448-994C-4E5A04CDDF8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2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2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4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2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5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300-00002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1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1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1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1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2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400-00002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707326-7BEE-6C4D-91F1-A0CC9B0E1E6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4414FB-FC16-D344-AC69-E441A31D55E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946F21-603D-E34D-AB42-EBC2F71836F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E3915A-9C90-DD4C-B050-E88471892BB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5D0E83-B82E-9547-BCE4-E8CA4BDCE1D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71C21-B60F-9D41-B5FD-191FE394ADE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0F07A-8017-F94D-B95F-7E9FDD49B3A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03916A-C00E-9940-B8B3-54BC18D7B47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82A8818-5CFE-6D48-B6A1-8C8A32241AB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6961F7-4E77-5142-BD55-5E5AD785D33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AA3AFC-DAAD-F247-930C-0B44E7A4A86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6726BF8-C8BC-EE4D-AAA5-6C4FC495C3C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41635D-0F1C-C940-9062-E502A27ED3D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FB0C80-8102-9440-91A1-AC1EDDC2781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234C38F-AC1D-604D-AA6B-27DF8BEA9D5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A8873E4-A31C-3544-8F55-39007A51B97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8D7B833-75B9-064A-BA9E-AAF7371238F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98109AE-3B50-724E-9AF7-2ADFE72FA7C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91FD7-B987-F941-9EAB-255FDA65311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6F2ED4-2E78-DB47-AEC0-E2D977B7C01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8E76BC-02CE-CA43-A55F-EC13EB45401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D728C16-8B5E-E84B-89FD-261F1ACD8B5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4D55E03-E621-D849-8454-C7D0832C045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7D4572-C892-B049-B181-09D88D00C6D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632E1F-EFFD-2642-935A-A569B752930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54FAB4-1BB2-F244-AB29-1F3A6817DDF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058ECB-7C8B-5C45-9C1D-49D5BE27472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15147B4-FEB8-1D44-8E27-700507E9CEB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5C1ECA-407E-F942-AA37-7390582447D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A71078-659C-9E4B-A211-2C653E02024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AB9EF0-CE26-3A42-8C92-65563359F85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A8C6807-DD29-FC4D-A47A-71F47D755EB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2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2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4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2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5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500-00002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4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5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2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6" name="Seta para a esquerda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7" name="Seta para a esquerda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8" name="Seta para a esquerda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9" name="Seta para a esquerda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2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0" name="Seta para a esquerda 3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1" name="Seta para a esquerda 4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2" name="Seta para a esquerda 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3" name="Seta para a esquerda 4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2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4" name="Seta para a esquerda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5" name="Seta para a esquerda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6" name="Seta para a esquerda 4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2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7" name="Seta para a esquerda 4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2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8" name="Seta para a esquerda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9" name="Seta para a esquerda 4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0" name="Seta para a esquerda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1" name="Seta para a esquerda 5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3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2" name="Seta para a esquerda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3" name="Seta para a esquerda 5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4" name="Seta para a esquerda 5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5" name="Seta para a esquerda 5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3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6" name="Seta para a esquerda 5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7" name="Seta para a esquerda 5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8" name="Seta para a esquerda 5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9" name="Seta para a esquerda 5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3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0" name="Seta para a esquerda 5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1" name="Seta para a esquerda 6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2" name="Seta para a esquerda 6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3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3" name="Seta para a esquerda 6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3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4" name="Seta para a esquerda 6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4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5" name="Seta para a esquerda 6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4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6" name="Seta para a esquerda 6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4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7" name="Seta para a esquerda 6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600-00004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1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1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1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1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2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4" name="Seta para a esquerda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5" name="Seta para a esquerda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6" name="Seta para a esquerda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7" name="Seta para a esquerda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2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8" name="Seta para a esquerda 3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9" name="Seta para a esquerda 4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0" name="Seta para a esquerda 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1" name="Seta para a esquerda 4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2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2" name="Seta para a esquerda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3" name="Seta para a esquerda 4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4" name="Seta para a esquerda 4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5" name="Seta para a esquerda 4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2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6" name="Seta para a esquerda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7" name="Seta para a esquerda 4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2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8" name="Seta para a esquerda 4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9" name="Seta para a esquerda 5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3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0" name="Seta para a esquerda 5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1" name="Seta para a esquerda 5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2" name="Seta para a esquerda 5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3" name="Seta para a esquerda 5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3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4" name="Seta para a esquerda 5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5" name="Seta para a esquerda 5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6" name="Seta para a esquerda 5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7" name="Seta para a esquerda 5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3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8" name="Seta para a esquerda 5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9" name="Seta para a esquerda 6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0" name="Seta para a esquerda 6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1" name="Seta para a esquerda 6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3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2" name="Seta para a esquerda 6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3" name="Seta para a esquerda 6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3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4" name="Seta para a esquerda 6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4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5" name="Seta para a esquerda 6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700-00004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9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4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A00-000005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6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7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8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A00-000009000000}"/>
            </a:ext>
          </a:extLst>
        </xdr:cNvPr>
        <xdr:cNvSpPr/>
      </xdr:nvSpPr>
      <xdr:spPr>
        <a:xfrm>
          <a:off x="10995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B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B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D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E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0EF0FA-3C02-2D4C-9B1C-7B70446C118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8775EC-9F67-EC41-BF91-2891D39CBD6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3252D6-0890-AD42-BB07-6A36ECDCFB4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B80FED3-EAFD-0D40-831B-84BEA3B16FD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756BEE-9E43-6D44-9D76-7E9D926F761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DDD3EF-5D93-AC46-8A5C-1E68012FFDD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7D12D8-D70A-9449-B56D-1A03546494D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441BF6-E9EF-6D4A-AE39-BF5B3230400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590356C-2F6E-42AE-8ABA-26665AD7AF4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891673-DBC8-4BA3-ADE8-7214BA3F238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4A12D3-8CF1-4C35-BC8A-052E0F77679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1075E55-3B25-4ADD-94EC-012CB3E4B90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FDB9091-1358-4B67-B1D9-B53F30378DB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E856B19-0C7B-40A1-A658-5A8453DDF27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5C42B0D-7551-48D4-B5DE-D2EE4B5ECEE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D3718C1-8046-447A-B2E3-0E0D1AB483D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AA9D0C-53D5-974E-905F-76359F61577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3F357E7-3C05-B541-B2AC-98911690CCE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7592F76-34BC-D74F-8361-FFF07AB8E7E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0AE2F64-58F6-6D44-9191-A84917722B9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E69B22-C523-3942-B30E-172C196E2A1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E96C1E9-CA3B-2A44-9B46-142DFFEB392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7EA8225-42F2-A248-8E96-57EC847D37D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B3A5-0F19-D845-A8FF-15E67D42087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C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0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0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2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2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F8D8617-A8C8-664C-A31B-1F83A11321A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9804A3-E323-2249-8A31-C280DDC28C7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18D0A0-0147-4A41-B52E-66DBF1A6784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11F365-A31E-1741-A647-CCFC2EB71AE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268861C-73E3-3941-B57E-FD1BFD7251C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FDA7F89-35B7-6848-B633-401689AC0D4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3581B61-2118-F54F-9056-CB663660FA6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F612E91-56E4-994C-A2A1-78EAEFA9A2B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4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4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6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6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7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7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189D33-A6A1-B746-A108-76322550F8A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1AFF12B-1F4B-1647-ADC7-F44A77443F2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B52E95-23B2-AA46-8A62-11CB0048D21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F4B9049-961F-CC4E-A7B1-00A1A3AC213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C30B23-44CF-BA48-B598-501E559D5AB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24C184-8D7D-C240-9E23-9BC2BFAECEF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FE5EC56-F4F1-1B4F-89C0-9689BE994A1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EAC35E6-4F4B-BB48-9EEF-22A6A8B6E19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9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7192003-D0E0-6B4A-AE47-4098BD0781A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8EA11-807A-DD4A-BE8C-DC59A5CB76C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6CE1C6-679C-F34B-951C-EDEA23B031F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5BC45E6-39FD-3940-BA3C-4D163234D89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62C12A-FAF8-984A-BCBD-6D895E68D42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8809C7-9895-E949-8049-55B6541B1E0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86D53F1-5390-4147-A6BE-5BC204E3A48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12EAA29-D3B3-0E4B-A15F-C5D3E9EC3E7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7876CF9-9F37-D145-B9D2-8D2563447EA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731B78-0220-5A48-88B1-1E507E26955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25F2-DA5C-B74D-91C4-BC8724DC925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0A8E4A5-6599-FD48-B7FE-24BE9D85FDA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0EB5B-72A4-394C-9C1A-339BCFFFB9A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CB842A8-BF0C-0C49-B397-10DDACA0191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4B5987-D7E6-EA4C-A086-48FD53101D9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66E303-20BF-F943-8D2D-9693639B22B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C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C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D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 editAs="oneCell">
    <xdr:from>
      <xdr:col>13</xdr:col>
      <xdr:colOff>139700</xdr:colOff>
      <xdr:row>2</xdr:row>
      <xdr:rowOff>38100</xdr:rowOff>
    </xdr:from>
    <xdr:to>
      <xdr:col>13</xdr:col>
      <xdr:colOff>415925</xdr:colOff>
      <xdr:row>2</xdr:row>
      <xdr:rowOff>142874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D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D00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D00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E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E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DF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0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0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1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1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1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B781AA-8218-45C3-8316-EE6A7414B69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1929593-40B6-4895-9345-9F72D087F2D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DB06EB4-C9E9-44EF-AF5F-6689512253D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99BA837-6CF6-452C-9897-83787CE9D21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353632-3954-4472-BB13-B888B28CF83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963D74-2202-4575-ABA5-D022E9E01A3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41DE93-B4C0-4CD7-BCE4-20CB2147A1C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83AA80-0051-44DE-BA23-2B5E9BB7966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3A10750-1C04-AD4E-BE1B-14C31741557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536D6FF-B8FD-004A-9FF3-3C372B3F4DF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5457F49-D499-594E-BB29-16C2334A59A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57F082-C02A-2C4B-AEA9-6E14ECDE913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5388FBB-3585-6A4A-B38A-1F5FC9B5AA9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19A2BF-7CC9-8041-ADF7-EBC5E5BC316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DC571D-C6CF-0F4B-99FA-D15B84DBADB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E66AC2C-DF87-7E42-9D7D-0D6CDB8F703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186E62-E209-3C48-84F8-01F85D80C9F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27A4A7-DE9D-7C48-959A-DD94FFB7E25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266128-43E3-4E48-925C-8223FE3DA95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730DFB-D214-F148-9805-CC5109FAFC5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D4516B-469D-1246-BE6D-0BF6EB1CF8C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A1C4B5-CB32-2340-BDE5-67A4F764762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57334C-A5D7-F942-8CA5-D98ED356045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B4D7BD-C185-0B4A-ACCB-8FB2CC827E4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5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7B3F4-7B21-4208-AECC-7C3DC3C57E5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C02C970-21B2-47EB-ABAB-99A6CD27838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ADC7F1-3AD1-4358-9244-E5DD6B4FC01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E3A1DCE-BCD9-4CD1-8D1E-E38EC1D81A6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E6A049-766D-452C-BA8B-C6CF1A28B17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69B81A8-15C5-4E28-ABF7-572ADDC964B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17433E-AD61-48A2-AB46-453F91E8EF7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7C8DEDF-FC23-4767-85A0-80C476D9730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0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15593C-9DA0-DF41-9726-B9E4E8607C1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1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74A761-F083-F24D-BAF4-B5CD407EF08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8315DB-242F-0342-92A8-5A28085C155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3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5AA5CE0-068D-2B47-9F92-A83DA7732BA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F5F5295-918E-1E4A-A427-E8ED47A3A02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5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1F6747-BB5E-3441-A904-74B2EBA3107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6E40DE-BF55-1D4C-9D7B-239EC3B80A3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19</xdr:col>
      <xdr:colOff>161925</xdr:colOff>
      <xdr:row>2</xdr:row>
      <xdr:rowOff>57151</xdr:rowOff>
    </xdr:from>
    <xdr:to>
      <xdr:col>19</xdr:col>
      <xdr:colOff>438150</xdr:colOff>
      <xdr:row>2</xdr:row>
      <xdr:rowOff>161925</xdr:rowOff>
    </xdr:to>
    <xdr:sp macro="" textlink="">
      <xdr:nvSpPr>
        <xdr:cNvPr id="17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8F977B0-140F-7B40-83DE-1BF68F98801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6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6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7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8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8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9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9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A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A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C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D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E00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E00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F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F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F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EF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72F5B5A-692C-064C-8CBD-2A8D72031925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A94D56-EF94-7940-B391-05ACC63C73FD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BC9FCB-88A7-974E-A01E-F4F138C05812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C0E5537-CAEB-BB46-8B47-D7704088379D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0231E74-48F5-2346-BCDC-5B35890FEA75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10F739-D369-7D45-AD69-83B88C433DEF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C2C1266-E882-5247-AFB7-844F2BF10F7F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7EFCDD-8D90-A641-9A21-E0D5958EC9FA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80D7503-0603-4548-B2FC-E0C3ECC5D64C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1A06FB-E353-7847-B3B0-540A41FC8DD7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B6E64D-F229-3045-B161-A5CEEF7B2AC7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73682D9-B057-A445-8906-1D7C53D355A3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67A355-D30B-824C-9051-ACAA55683E45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B77788-DCCD-C446-9FCB-93D3AAC923E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9514319-55EF-F040-8D04-FDED5B0C563A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682E7DB-3EB5-C046-9E06-215B1FBF8F8D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4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000-000005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6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7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8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000-000009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A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B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C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000-00000D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E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F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10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000-000011000000}"/>
            </a:ext>
          </a:extLst>
        </xdr:cNvPr>
        <xdr:cNvSpPr/>
      </xdr:nvSpPr>
      <xdr:spPr>
        <a:xfrm>
          <a:off x="108299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1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1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1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2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2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3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3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F1E127-C5FC-174A-BDAE-1C19CB19F2F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2EC4F27-2122-764C-A43D-1A6413A553E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7026D1E-460C-6143-93D8-2865211151F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BAE015D-53F1-3F4F-B901-198027F3C73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61546F-ADCA-7444-AE79-CEE688A09DA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FBA0785-A2AD-8F49-89A7-7F6888D88FD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6006946-AE48-004B-A93E-A1FAAFF29CB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2659EF1-6E76-7C42-A94A-FF2F43A47F3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4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4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5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5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6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6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6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6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68E3544-27AC-4D94-86D0-79528B9F7E8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22510C3-6F8A-4EAE-8DFB-4B1BBA27DBE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5364FD-B349-430D-AE6C-377FF6C2EA4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DD0FA95-EF5A-49E5-9669-D103E676A10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41F607-53FB-4E76-B7F7-3ED29BDE494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21B9A4-EC2B-4161-8B70-B638E1CBC78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E3443C1-9231-4E8F-A933-1CB33CCEC76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0B438A6-9FFE-4BA0-86AC-52C84C0DCC1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12CE1E5-E92F-4A68-A2B9-4C931A26044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2B3F3D4-0F20-4FB1-99C7-82B824ED98B4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B60783-87B0-46B6-B630-A2AF238486D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06FE97C-9455-4E34-B7A5-4A0365DB1BC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2CF19B6-13B0-4FA9-B595-FD5208F1D08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56D8FA-7D39-476C-8BC9-220838C2F50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01BEDBC-85A7-4828-9D5D-3373D10FC23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C83E61-54CC-4EA2-BDCC-F866E6D887E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7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8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8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8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8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9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9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9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9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A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A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A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A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B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B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B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B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C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C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C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C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D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D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D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D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E00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E00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E00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E00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F00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F00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E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F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10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FF00-000011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E923EA3-B0AB-C14E-A13C-3638622F963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FA4D3B9-3094-EC46-8C6F-68F2D41117A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9AA123-ED99-7946-898A-0C8804E50F8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0DEA1B-7702-704F-8A99-4C2A5B43252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712D90B-6EDA-EC4F-9B8C-48A1D5380A2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CE527E5-129A-0D46-9CA2-4A0B9DC2110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243CDCA-4BEB-5445-9C5A-467B4ABA5C3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E564E9-7604-904F-AE6B-C7B1CD2C562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D22052A-ACA4-C540-A1D4-51A8A691991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281B2DA-969F-454A-ACB6-2BB6B70BD8E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0F3BD-3459-3D4D-B6B4-098DBE2BF9E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513AC9-11C3-6C4F-8C97-8E8E4099FAA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954370B-6057-2E42-B9A1-1734F9A8EC3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ECCF3B7-1449-144B-9D0B-7EB63E7638E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6D2B04-1A71-094A-9E91-46E26A1C996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7B76B30-1025-9A41-BAF5-59D1E42BD33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1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1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1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E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F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10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1-000011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C00EC-43C1-45B8-BAFF-8FF3D04E7C9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502A4E8-3901-46D5-8B38-BFD0D8DBA022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F542E3-C928-4FEC-89E9-E6CA27544F86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83B2448-1FEA-4DA5-AED3-76DFE1A134B9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E20FA7-2C6C-4876-A952-7B4CFCDEB08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D19246-9A6B-45AE-AA2B-B5EE3A33E9A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4000E7E-C977-4FB9-8AA0-DF53A0D9A5B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6CCA80E-6169-4CD1-AE28-95B5F9A5D61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C86058-B447-408A-9D3D-933752AF1D8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276F29-9FBB-4BDF-AB33-DC934AE075E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D06F4E5-1BD7-46B4-8B58-52C0A327AF95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DC0F77F-5F57-4D6E-AEDF-FFF8D86E0F1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1A574-DCD1-4677-8EB1-6CBFEEB5BC5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D025208-DCD7-449C-BE3A-22065600CEB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66A629-B88F-4CC9-8049-990E492D120E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D4E4E93-3271-4525-8BE1-F5306432FAC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1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1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1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E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F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10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1-000011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629D6D4-20D4-6E4B-AF0D-608747EB68F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37E18F-1DC2-6C4B-8FE7-05E6DCCAE7D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D06809E-CBB8-9948-B3F5-F79CEAD06364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2BFB083-13F0-AA48-BD8A-599BBE53EBD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E7AF020-343A-9B44-878C-4F01026890E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B4A6C81-D305-D24C-AAF1-DEF751FD108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452A6D-57A5-2B4A-8A97-7D8F536B1A6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8268CF-AD85-1042-9E5A-361C78DB4B5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6C589E4-2B3E-4941-8F54-E807B08DCC0A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13ED9BB-A793-C74B-A8AD-CD51242460B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915C0AB-B45E-F247-AC02-34C370A0F47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5B2C43-7FA8-7644-863A-5992915DED5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CF2A348-370F-FB43-B152-72F6FAD6306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BAE839C-61DD-BF43-A2A5-6711219B075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879EA0-B9DC-E74D-AD25-4FD52803BE5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64833A8-342A-AF48-A4D2-875524F72E6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DC79B7-EC21-44E7-8B49-7722DC0C2DB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6CBED36-33ED-4782-8F97-75F36BB4FB0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F8E74-D84F-4D3F-9884-C58F8F04705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AE2086-9041-4FA8-A5D7-0B6FC4EE03FB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F2CABA-F93F-4AC1-84F0-626D951026B1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52C79D5-01AA-45B9-88DB-F5E8B79E9B2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C48A3A-C3BF-4281-839A-A1D031F4D69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C45252-48E6-49B2-A25A-4F8749C54EEA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8131327-2CA2-48F0-8E9F-53A0C72F577D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B7D84B-FF8B-4E30-A256-FB3BDB47CA03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2296131-CBE6-4C7C-92CA-BB835042C89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B3EF69-AA40-470A-ABDE-455570E4172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0F070D9-4503-41F0-8B8F-8FEB104ED7D7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AC0DBF9-7356-4E3C-9F93-17E8427ED0CF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11F1613-8B6A-42B2-BAEB-76AB84355678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35869CA-89E7-4EE2-81F9-6005331AB4AC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4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7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8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1-000009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A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B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C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1-00000D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E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F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10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1-000011000000}"/>
            </a:ext>
          </a:extLst>
        </xdr:cNvPr>
        <xdr:cNvSpPr/>
      </xdr:nvSpPr>
      <xdr:spPr>
        <a:xfrm>
          <a:off x="937260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0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0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0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1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2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3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4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15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6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7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8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19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A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B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C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1D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E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1F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20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1-000021000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C3F08E-1BDD-9341-BFF0-BFDB357D072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0822469-C679-974C-9B72-38EC14C91E8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66921F0-046E-444E-B72F-CE6789795BA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4BB0954-03FF-CF4E-977E-BC7788B8C3C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15048C-B32F-7241-80C4-76FE2717912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430E86C-79A9-124B-9B15-D644AC3DC5BB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3F1066-E5E4-8E4B-AA66-D0DF98B2B67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499EB10-A4AF-F04A-A60B-2D34DF735029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D3D6DB4-169F-1040-8A8C-3A5E3B33FE8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3FD0D05-FBDD-8448-B926-6F9CA4248A43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F5B9F9B-4099-F34D-9948-90CFCFEFF74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78DAEAB-6AF4-BB4D-BE85-31709A9ED08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8C2581-5FEC-B64D-81B4-107BAFE03D9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43CFE7E-9FCC-6342-A0BC-7220A12CD82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041CCE9-F8C7-2E4A-B8F5-24CA57B06B3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C53E7B-ABF7-CC45-B2A7-A17AA8A00397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4C9BC1F-20E8-5446-9093-DFC6C4D2C5A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D3C20B7-BD28-0242-BD5E-8DA95EEB4686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E7FB8D-20E5-AC4A-A283-30E079E9900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0E2F705-B891-7D42-BB59-BD7AAFAEF27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D3EA4DA-CD28-FA49-9199-D6AAE24E5151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F0BF089-1937-574D-86F6-91A7FFFC039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223DDF-E789-E549-9F96-A3A1BCFF961E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014527F-5F54-3843-8EAE-C72A1D2D2FDF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945CFF9-0C0B-4047-85F6-04C05F98217D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4019E90-1F73-6E4C-8010-2FE321AB6F62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7BCD3C5-DAAB-8E47-9902-FC824131E87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EB901B6-A022-F043-9244-21433A94BC98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10683A-2476-B848-AB25-EA3992A2F5D5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06C5864-4A6B-0143-B081-C8C5C627128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34946ED-617A-4A41-93F2-2B49C2A6D32C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7EB8DD-AD12-6C43-B983-EE14A39F4380}"/>
            </a:ext>
          </a:extLst>
        </xdr:cNvPr>
        <xdr:cNvSpPr/>
      </xdr:nvSpPr>
      <xdr:spPr>
        <a:xfrm>
          <a:off x="10741025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" name="Seta para a esquerda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" name="Seta para a esquerda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0" name="Seta para a esquerda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1" name="Seta para a esquerda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1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2" name="Seta para a esquerda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3" name="Seta para a esquerda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4" name="Seta para a esquerda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5" name="Seta para a esquerda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1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6" name="Seta para a esquerda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7" name="Seta para a esquerda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8" name="Seta para a esquerda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29" name="Seta para a esquerda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1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0" name="Seta para a esquerda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1" name="Seta para a esquerda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1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2" name="Seta para a esquerda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2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33" name="Seta para a esquerda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1-00002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4" name="Seta para a esquerda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5" name="Seta para a esquerda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5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6" name="Seta para a esquerda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6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7" name="Seta para a esquerda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1-000007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8" name="Seta para a esquerda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8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9" name="Seta para a esquerda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9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0" name="Seta para a esquerda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A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1" name="Seta para a esquerda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1-00000B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2" name="Seta para a esquerda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C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3" name="Seta para a esquerda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D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4" name="Seta para a esquerda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E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5" name="Seta para a esquerda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1-00000F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6" name="Seta para a esquerda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10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7" name="Seta para a esquerda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11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8" name="Seta para a esquerda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12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13</xdr:col>
      <xdr:colOff>161925</xdr:colOff>
      <xdr:row>2</xdr:row>
      <xdr:rowOff>57151</xdr:rowOff>
    </xdr:from>
    <xdr:to>
      <xdr:col>13</xdr:col>
      <xdr:colOff>438150</xdr:colOff>
      <xdr:row>2</xdr:row>
      <xdr:rowOff>161925</xdr:rowOff>
    </xdr:to>
    <xdr:sp macro="" textlink="">
      <xdr:nvSpPr>
        <xdr:cNvPr id="19" name="Seta para a esquerda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1-000013000000}"/>
            </a:ext>
          </a:extLst>
        </xdr:cNvPr>
        <xdr:cNvSpPr/>
      </xdr:nvSpPr>
      <xdr:spPr>
        <a:xfrm>
          <a:off x="9467850" y="514351"/>
          <a:ext cx="276225" cy="104774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pt-BR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7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9.xml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0.xml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1.xml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2.xml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0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4.xml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5.xml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6.xml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7.xml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8.xml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9.xml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0.xml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1.xml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2.xml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3.xml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4.xml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5.xml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6.xml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7.xml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8.xml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9.xml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0.xml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1.xml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2.xml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3.xml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4.xml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5.xml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6.xml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7.xml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9.xml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0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1.xml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2.xml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3.xml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4.xml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5.xml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6.xml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7.xml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8.xml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9.xml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0.xml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1.xml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2.xml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3.xml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4.xml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5.xml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6.xml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7.xml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8.xml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9.xml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0.xml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1.xml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2.xml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3.xml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4.xml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5.xml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6.xml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7.xml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8.xml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9.xml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1.xml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2.xml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3.xml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4.xml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5.xml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6.xml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7.xml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8.xml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9.xml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0.xml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1.xml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2.xml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3.xml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4.xml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5.xml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6.xml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7.xml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8.xml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9.xml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0.xml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1.xml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2.xml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3.xml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4.xml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5.xml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6.xml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7.xml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8.xml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9.xml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0.xml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1.xml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2.xml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3.xml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4.xml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5.xml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6.xml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7.xml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8.xml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9.xml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0.xml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1.xml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2.xml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3.xml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4.xml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5.xml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6.xml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7.xml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8.xml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9.xml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0.xml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1.xml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2.xml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3.xml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4.xml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5.xml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6.xml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7.xml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8.xml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9.xml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0.xml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1.xml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2.xml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3.xml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4.xml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5.xml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6.xml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7.xml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8.xml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9.xml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0.xml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1.xml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2.xml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3.xml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4.xml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5.xml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6.xml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7.xml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8.xml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9.xml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0.xml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1.xml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2.xml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3.xml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4.xml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5.xml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6.xml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7.xml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8.xml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9.xml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0.xml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1.xml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2.xml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3.xml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4.xml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5.xml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6.xml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7.xml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8.xml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9.xml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1.xml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2.xml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3.xml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4.xml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5.xml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6.xml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7.xml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8.xml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X391"/>
  <sheetViews>
    <sheetView tabSelected="1" zoomScale="172" workbookViewId="0">
      <selection sqref="A1:B1"/>
    </sheetView>
  </sheetViews>
  <sheetFormatPr baseColWidth="10" defaultColWidth="9.1640625" defaultRowHeight="15" x14ac:dyDescent="0.2"/>
  <cols>
    <col min="1" max="1" width="5.5" style="33" customWidth="1"/>
    <col min="2" max="2" width="40.33203125" style="26" customWidth="1"/>
    <col min="3" max="3" width="13.1640625" style="34" customWidth="1"/>
    <col min="4" max="4" width="14" style="37" customWidth="1"/>
    <col min="5" max="5" width="5.1640625" style="154" customWidth="1"/>
    <col min="6" max="6" width="13.5" style="26" customWidth="1"/>
    <col min="7" max="7" width="12.83203125" style="26" customWidth="1"/>
    <col min="8" max="8" width="8.5" style="79" customWidth="1"/>
    <col min="9" max="9" width="10.33203125" style="38" customWidth="1"/>
    <col min="10" max="10" width="12.5" style="26" customWidth="1"/>
    <col min="11" max="11" width="17.5" style="26" customWidth="1"/>
    <col min="12" max="12" width="10.5" style="26" bestFit="1" customWidth="1"/>
    <col min="13" max="13" width="12.5" style="26" customWidth="1"/>
    <col min="14" max="17" width="9.1640625" style="26"/>
    <col min="18" max="18" width="13" style="26" bestFit="1" customWidth="1"/>
    <col min="19" max="16384" width="9.1640625" style="26"/>
  </cols>
  <sheetData>
    <row r="1" spans="1:15" ht="19" x14ac:dyDescent="0.25">
      <c r="A1" s="311" t="s">
        <v>307</v>
      </c>
      <c r="B1" s="311"/>
      <c r="C1" s="261"/>
      <c r="D1" s="70"/>
      <c r="E1" s="153"/>
      <c r="J1" s="31" t="s">
        <v>59</v>
      </c>
      <c r="K1" s="35"/>
      <c r="M1" s="32" t="s">
        <v>12</v>
      </c>
    </row>
    <row r="2" spans="1:15" x14ac:dyDescent="0.2">
      <c r="A2" s="33" t="s">
        <v>4</v>
      </c>
      <c r="B2" s="33" t="s">
        <v>14</v>
      </c>
      <c r="C2" s="34" t="s">
        <v>15</v>
      </c>
      <c r="D2" s="37" t="s">
        <v>16</v>
      </c>
      <c r="F2" s="26" t="s">
        <v>371</v>
      </c>
      <c r="J2" s="33" t="s">
        <v>11</v>
      </c>
      <c r="K2" s="33" t="s">
        <v>16</v>
      </c>
      <c r="M2" s="45" t="s">
        <v>327</v>
      </c>
      <c r="O2" s="26" t="s">
        <v>291</v>
      </c>
    </row>
    <row r="3" spans="1:15" hidden="1" x14ac:dyDescent="0.2">
      <c r="A3" s="236">
        <v>352</v>
      </c>
      <c r="B3" s="239" t="s">
        <v>458</v>
      </c>
      <c r="C3" s="34">
        <f>Adriano!L36</f>
        <v>12</v>
      </c>
      <c r="D3" s="240">
        <f>Adriano!M36</f>
        <v>840</v>
      </c>
      <c r="E3" s="154" t="s">
        <v>515</v>
      </c>
      <c r="F3" s="78">
        <v>44654</v>
      </c>
      <c r="G3" s="44"/>
      <c r="J3" s="236"/>
      <c r="K3" s="236"/>
      <c r="M3" s="45"/>
    </row>
    <row r="4" spans="1:15" hidden="1" x14ac:dyDescent="0.2">
      <c r="A4" s="231">
        <v>1</v>
      </c>
      <c r="B4" s="43" t="str">
        <f>'Aila Gomes'!D2</f>
        <v>Aila Nery Rebouças Gomes</v>
      </c>
      <c r="C4" s="34">
        <f>'Aila Gomes'!L36</f>
        <v>0</v>
      </c>
      <c r="D4" s="37">
        <f>'Aila Gomes'!M36</f>
        <v>0</v>
      </c>
      <c r="E4" s="38"/>
      <c r="H4" s="26"/>
      <c r="I4" s="26"/>
      <c r="J4" s="231">
        <v>1</v>
      </c>
      <c r="K4" s="35">
        <f>SUM('Aila Gomes:Zenildo Perez Uanus Rodrigues'!M5)</f>
        <v>280</v>
      </c>
      <c r="L4" s="35"/>
      <c r="O4" s="26" t="s">
        <v>293</v>
      </c>
    </row>
    <row r="5" spans="1:15" hidden="1" x14ac:dyDescent="0.2">
      <c r="A5" s="210">
        <v>2</v>
      </c>
      <c r="B5" s="44" t="str">
        <f>'Alan Figueredo'!D2</f>
        <v>Alan Figueredo</v>
      </c>
      <c r="C5" s="36">
        <f>'Alan Figueredo'!L$36</f>
        <v>0</v>
      </c>
      <c r="D5" s="37">
        <f>'Alan Figueredo'!M$36</f>
        <v>0</v>
      </c>
      <c r="E5" s="38"/>
      <c r="H5" s="26"/>
      <c r="I5" s="26"/>
      <c r="J5" s="231">
        <v>2</v>
      </c>
      <c r="K5" s="35">
        <f>SUM('Aila Gomes:Zenildo Perez Uanus Rodrigues'!M6)</f>
        <v>1300</v>
      </c>
      <c r="L5" s="35"/>
      <c r="M5" s="26" t="s">
        <v>151</v>
      </c>
    </row>
    <row r="6" spans="1:15" hidden="1" x14ac:dyDescent="0.2">
      <c r="A6" s="161">
        <v>3</v>
      </c>
      <c r="B6" s="44" t="str">
        <f>'Alexandre Villarino e Silva'!D2</f>
        <v>Alexandre Reis</v>
      </c>
      <c r="C6" s="36">
        <f>'Alexandre Villarino e Silva'!L$46</f>
        <v>6</v>
      </c>
      <c r="D6" s="37">
        <f>'Alexandre Villarino e Silva'!M$46</f>
        <v>420</v>
      </c>
      <c r="E6" s="38" t="s">
        <v>515</v>
      </c>
      <c r="F6" s="78">
        <v>44655</v>
      </c>
      <c r="H6" s="26"/>
      <c r="I6" s="26"/>
      <c r="J6" s="231">
        <v>3</v>
      </c>
      <c r="K6" s="35">
        <f>SUM('Aila Gomes:Zenildo Perez Uanus Rodrigues'!M7)</f>
        <v>3670</v>
      </c>
    </row>
    <row r="7" spans="1:15" hidden="1" x14ac:dyDescent="0.2">
      <c r="A7" s="220">
        <v>233</v>
      </c>
      <c r="B7" s="44" t="s">
        <v>201</v>
      </c>
      <c r="C7" s="36">
        <f>'Alice Almeida'!L36</f>
        <v>0</v>
      </c>
      <c r="D7" s="37">
        <f>'Alice Almeida'!M36</f>
        <v>0</v>
      </c>
      <c r="F7" s="78"/>
      <c r="J7" s="231">
        <v>4</v>
      </c>
      <c r="K7" s="91">
        <f>SUM('Aila Gomes:Zenildo Perez Uanus Rodrigues'!M8)</f>
        <v>3290</v>
      </c>
      <c r="M7" s="58">
        <v>67.349999999999994</v>
      </c>
    </row>
    <row r="8" spans="1:15" hidden="1" x14ac:dyDescent="0.2">
      <c r="A8" s="204">
        <v>281</v>
      </c>
      <c r="B8" s="44" t="s">
        <v>329</v>
      </c>
      <c r="C8" s="36">
        <f>'Alice Costa'!L36</f>
        <v>0</v>
      </c>
      <c r="D8" s="37">
        <f>'Alice Costa'!M36</f>
        <v>0</v>
      </c>
      <c r="F8" s="78"/>
      <c r="J8" s="231"/>
      <c r="K8" s="91"/>
      <c r="M8" s="58"/>
    </row>
    <row r="9" spans="1:15" hidden="1" x14ac:dyDescent="0.2">
      <c r="A9" s="207">
        <v>4</v>
      </c>
      <c r="B9" s="44" t="str">
        <f>'Alice Sobreira'!D2</f>
        <v>Alice Weckerle Sobreira</v>
      </c>
      <c r="C9" s="36">
        <f>'Alice Sobreira'!L58</f>
        <v>35</v>
      </c>
      <c r="D9" s="37">
        <f>'Alice Sobreira'!M58</f>
        <v>2450</v>
      </c>
      <c r="E9" s="154" t="s">
        <v>515</v>
      </c>
      <c r="F9" s="78">
        <v>44658</v>
      </c>
      <c r="G9" s="213"/>
      <c r="J9" s="231">
        <v>5</v>
      </c>
      <c r="K9" s="35">
        <f>SUM('Aila Gomes:Zenildo Perez Uanus Rodrigues'!M9)</f>
        <v>70</v>
      </c>
    </row>
    <row r="10" spans="1:15" hidden="1" x14ac:dyDescent="0.2">
      <c r="A10" s="207">
        <v>320</v>
      </c>
      <c r="B10" s="44" t="s">
        <v>411</v>
      </c>
      <c r="C10" s="36">
        <f>'Amanda Lira'!L36</f>
        <v>0</v>
      </c>
      <c r="D10" s="37">
        <f>'Amanda Lira'!M36</f>
        <v>0</v>
      </c>
      <c r="F10" s="78"/>
      <c r="J10" s="231"/>
      <c r="K10" s="35"/>
    </row>
    <row r="11" spans="1:15" hidden="1" x14ac:dyDescent="0.2">
      <c r="A11" s="231">
        <v>5</v>
      </c>
      <c r="B11" s="44" t="str">
        <f>'Amanda Gusmão'!D2</f>
        <v>Amanda Macêdo Gusmão</v>
      </c>
      <c r="C11" s="36">
        <f>'Amanda Gusmão'!L36</f>
        <v>0</v>
      </c>
      <c r="D11" s="37">
        <f>'Amanda Gusmão'!M36</f>
        <v>0</v>
      </c>
      <c r="F11" s="78"/>
      <c r="J11" s="231">
        <v>6</v>
      </c>
      <c r="K11" s="35">
        <f>SUM('Aila Gomes:Zenildo Perez Uanus Rodrigues'!M10)</f>
        <v>0</v>
      </c>
      <c r="M11" s="26" t="s">
        <v>159</v>
      </c>
    </row>
    <row r="12" spans="1:15" hidden="1" x14ac:dyDescent="0.2">
      <c r="A12" s="214">
        <v>6</v>
      </c>
      <c r="B12" s="44" t="str">
        <f>'Amanda Dória'!D2</f>
        <v>Amanda Menezes Dória</v>
      </c>
      <c r="C12" s="36">
        <f>'Amanda Dória'!L$36</f>
        <v>0</v>
      </c>
      <c r="D12" s="37">
        <f>'Amanda Dória'!M$36</f>
        <v>0</v>
      </c>
      <c r="E12" s="38"/>
      <c r="H12" s="26"/>
      <c r="I12" s="26"/>
      <c r="J12" s="220">
        <v>7</v>
      </c>
      <c r="K12" s="35">
        <f>SUM('Aila Gomes:Zenildo Perez Uanus Rodrigues'!M11)</f>
        <v>1715</v>
      </c>
    </row>
    <row r="13" spans="1:15" hidden="1" x14ac:dyDescent="0.2">
      <c r="A13" s="210">
        <v>178</v>
      </c>
      <c r="B13" s="44" t="str">
        <f>'Ana Beatriz Santana Almeida'!D2</f>
        <v>Ana Beatriz Santana Almeida</v>
      </c>
      <c r="C13" s="36">
        <f>'Ana Beatriz Santana Almeida'!L36</f>
        <v>0</v>
      </c>
      <c r="D13" s="37">
        <f>'Ana Beatriz Santana Almeida'!M36</f>
        <v>0</v>
      </c>
      <c r="E13" s="38"/>
      <c r="H13" s="26"/>
      <c r="I13" s="26"/>
      <c r="J13" s="231">
        <v>8</v>
      </c>
      <c r="K13" s="35">
        <f>SUM('Aila Gomes:Zenildo Perez Uanus Rodrigues'!M12)</f>
        <v>4550</v>
      </c>
      <c r="M13" s="59"/>
    </row>
    <row r="14" spans="1:15" hidden="1" x14ac:dyDescent="0.2">
      <c r="A14" s="214">
        <v>158</v>
      </c>
      <c r="B14" s="44" t="str">
        <f>'Ana Beatriz Soares'!D2</f>
        <v>Ana Beatriz Soares</v>
      </c>
      <c r="C14" s="36">
        <f>'Ana Beatriz Soares'!L36</f>
        <v>0</v>
      </c>
      <c r="D14" s="37">
        <f>'Ana Beatriz Soares'!M36</f>
        <v>0</v>
      </c>
      <c r="E14" s="38"/>
      <c r="H14" s="26"/>
      <c r="I14" s="26"/>
      <c r="J14" s="231">
        <v>9</v>
      </c>
      <c r="K14" s="35">
        <f>SUM('Aila Gomes:Zenildo Perez Uanus Rodrigues'!M13)</f>
        <v>2380</v>
      </c>
    </row>
    <row r="15" spans="1:15" hidden="1" x14ac:dyDescent="0.2">
      <c r="A15" s="220">
        <v>327</v>
      </c>
      <c r="B15" s="44" t="s">
        <v>418</v>
      </c>
      <c r="C15" s="36">
        <f>'Ana Carolina Fabian'!L36</f>
        <v>0</v>
      </c>
      <c r="D15" s="37">
        <f>'Ana Carolina Fabian'!M36</f>
        <v>0</v>
      </c>
      <c r="H15" s="26"/>
      <c r="I15" s="26"/>
      <c r="J15" s="231"/>
      <c r="K15" s="35"/>
    </row>
    <row r="16" spans="1:15" hidden="1" x14ac:dyDescent="0.2">
      <c r="A16" s="231">
        <v>7</v>
      </c>
      <c r="B16" s="44" t="str">
        <f>'Ana Carolina Franco'!D2</f>
        <v>Ana Carolina Mendes de Carvalho Franco</v>
      </c>
      <c r="C16" s="36">
        <f>'Ana Carolina Franco'!L36</f>
        <v>0</v>
      </c>
      <c r="D16" s="37">
        <f>'Ana Carolina Franco'!M36</f>
        <v>0</v>
      </c>
      <c r="E16" s="38"/>
      <c r="H16" s="26"/>
      <c r="I16" s="26"/>
      <c r="J16" s="231">
        <v>10</v>
      </c>
      <c r="K16" s="35">
        <f>SUM('Aila Gomes:Zenildo Perez Uanus Rodrigues'!M14)</f>
        <v>5350</v>
      </c>
      <c r="M16" s="26" t="s">
        <v>247</v>
      </c>
    </row>
    <row r="17" spans="1:14" hidden="1" x14ac:dyDescent="0.2">
      <c r="A17" s="242">
        <v>356</v>
      </c>
      <c r="B17" s="44" t="s">
        <v>467</v>
      </c>
      <c r="C17" s="36">
        <f>'Ana Clara Barreto Garcia'!L36</f>
        <v>8</v>
      </c>
      <c r="D17" s="241">
        <f>'Ana Clara Barreto Garcia'!M36</f>
        <v>560</v>
      </c>
      <c r="E17" s="154" t="s">
        <v>515</v>
      </c>
      <c r="F17" s="78">
        <v>44658</v>
      </c>
      <c r="H17" s="26"/>
      <c r="I17" s="26"/>
      <c r="J17" s="242"/>
      <c r="K17" s="35"/>
    </row>
    <row r="18" spans="1:14" hidden="1" x14ac:dyDescent="0.2">
      <c r="A18" s="220">
        <v>8</v>
      </c>
      <c r="B18" s="44" t="str">
        <f>'Ana Clara Fernandes'!D2</f>
        <v>Ana Clara Nascimento Fernandes</v>
      </c>
      <c r="C18" s="36">
        <f>'Ana Clara Fernandes'!L36</f>
        <v>0</v>
      </c>
      <c r="D18" s="37">
        <f>'Ana Clara Fernandes'!M36</f>
        <v>0</v>
      </c>
      <c r="F18" s="78"/>
      <c r="H18" s="26"/>
      <c r="I18" s="26"/>
      <c r="J18" s="231">
        <v>11</v>
      </c>
      <c r="K18" s="35">
        <f>SUM('Aila Gomes:Zenildo Perez Uanus Rodrigues'!M15)</f>
        <v>4250</v>
      </c>
    </row>
    <row r="19" spans="1:14" hidden="1" x14ac:dyDescent="0.2">
      <c r="A19" s="207">
        <v>9</v>
      </c>
      <c r="B19" s="44" t="str">
        <f>'Ana Clara P.R.Nascimento'!D2</f>
        <v>Ana Clara Perez Rubim Nascimento</v>
      </c>
      <c r="C19" s="36">
        <f>'Ana Clara P.R.Nascimento'!L36</f>
        <v>0</v>
      </c>
      <c r="D19" s="37">
        <f>'Ana Clara P.R.Nascimento'!M36</f>
        <v>0</v>
      </c>
      <c r="E19" s="38"/>
      <c r="H19" s="26"/>
      <c r="I19" s="26"/>
      <c r="J19" s="231">
        <v>12</v>
      </c>
      <c r="K19" s="35">
        <f>SUM('Aila Gomes:Zenildo Perez Uanus Rodrigues'!M16)</f>
        <v>560</v>
      </c>
    </row>
    <row r="20" spans="1:14" hidden="1" x14ac:dyDescent="0.2">
      <c r="A20" s="214">
        <v>292</v>
      </c>
      <c r="B20" s="44" t="s">
        <v>354</v>
      </c>
      <c r="C20" s="36">
        <f>'Ana Flávia'!L36</f>
        <v>0</v>
      </c>
      <c r="D20" s="37">
        <f>'Ana Flávia'!M36</f>
        <v>0</v>
      </c>
      <c r="F20" s="78"/>
      <c r="H20" s="26"/>
      <c r="I20" s="26"/>
      <c r="J20" s="231"/>
      <c r="K20" s="35"/>
    </row>
    <row r="21" spans="1:14" hidden="1" x14ac:dyDescent="0.2">
      <c r="A21" s="214">
        <v>157</v>
      </c>
      <c r="B21" s="44" t="str">
        <f>'Ana Júlia Pedra'!D2</f>
        <v>Ana Júlia Pedra</v>
      </c>
      <c r="C21" s="36">
        <f>'Ana Júlia Pedra'!L36</f>
        <v>0</v>
      </c>
      <c r="D21" s="37">
        <f>'Ana Júlia Pedra'!M36</f>
        <v>0</v>
      </c>
      <c r="E21" s="38"/>
      <c r="H21" s="26"/>
      <c r="I21" s="26"/>
      <c r="J21" s="231">
        <v>13</v>
      </c>
      <c r="K21" s="35">
        <f>SUM('Aila Gomes:Zenildo Perez Uanus Rodrigues'!M17)</f>
        <v>280</v>
      </c>
      <c r="M21" s="26" t="s">
        <v>250</v>
      </c>
      <c r="N21" s="26" t="s">
        <v>248</v>
      </c>
    </row>
    <row r="22" spans="1:14" hidden="1" x14ac:dyDescent="0.2">
      <c r="A22" s="207">
        <v>205</v>
      </c>
      <c r="B22" s="44" t="s">
        <v>357</v>
      </c>
      <c r="C22" s="36">
        <f>'Ana Lucia'!L36</f>
        <v>0</v>
      </c>
      <c r="D22" s="37">
        <f>'Ana Lucia'!M36</f>
        <v>0</v>
      </c>
      <c r="F22" s="78"/>
      <c r="H22" s="26"/>
      <c r="I22" s="26"/>
      <c r="J22" s="231"/>
      <c r="K22" s="35"/>
    </row>
    <row r="23" spans="1:14" hidden="1" x14ac:dyDescent="0.2">
      <c r="A23" s="214">
        <v>322</v>
      </c>
      <c r="B23" s="44" t="s">
        <v>414</v>
      </c>
      <c r="C23" s="36">
        <f>'Ana Luiza Brites'!L52</f>
        <v>23</v>
      </c>
      <c r="D23" s="37">
        <v>1540</v>
      </c>
      <c r="E23" s="154" t="s">
        <v>515</v>
      </c>
      <c r="F23" s="78">
        <v>44662</v>
      </c>
      <c r="H23" s="26"/>
      <c r="I23" s="26"/>
      <c r="J23" s="231"/>
      <c r="K23" s="35"/>
    </row>
    <row r="24" spans="1:14" hidden="1" x14ac:dyDescent="0.2">
      <c r="A24" s="232">
        <v>215</v>
      </c>
      <c r="B24" s="11" t="s">
        <v>171</v>
      </c>
      <c r="C24" s="36">
        <f>'Ana Luiza Pereira'!L36</f>
        <v>0</v>
      </c>
      <c r="D24" s="37">
        <f>'Ana Luiza Pereira'!M36</f>
        <v>0</v>
      </c>
      <c r="E24" s="38"/>
      <c r="H24" s="26"/>
      <c r="I24" s="26"/>
      <c r="J24" s="231">
        <v>14</v>
      </c>
      <c r="K24" s="35">
        <f>SUM('Aila Gomes:Zenildo Perez Uanus Rodrigues'!M18)</f>
        <v>3080</v>
      </c>
      <c r="M24" s="26" t="s">
        <v>252</v>
      </c>
      <c r="N24" s="26" t="s">
        <v>249</v>
      </c>
    </row>
    <row r="25" spans="1:14" hidden="1" x14ac:dyDescent="0.2">
      <c r="A25" s="214">
        <v>10</v>
      </c>
      <c r="B25" s="44" t="str">
        <f>'Ana Vitória M Guimarães '!D2</f>
        <v>Ana Vitória Mascarenha Guimarães</v>
      </c>
      <c r="C25" s="36">
        <f>'Ana Vitória M Guimarães '!L$36</f>
        <v>0</v>
      </c>
      <c r="D25" s="37">
        <f>'Ana Vitória M Guimarães '!M$36</f>
        <v>0</v>
      </c>
      <c r="F25" s="78"/>
      <c r="J25" s="220">
        <v>15</v>
      </c>
      <c r="K25" s="35">
        <f>SUM('Aila Gomes:Zenildo Perez Uanus Rodrigues'!M19)</f>
        <v>5285</v>
      </c>
    </row>
    <row r="26" spans="1:14" hidden="1" x14ac:dyDescent="0.2">
      <c r="A26" s="231">
        <v>253</v>
      </c>
      <c r="B26" s="44" t="s">
        <v>219</v>
      </c>
      <c r="C26" s="36">
        <f>'Anna Bia Alencar'!L36</f>
        <v>0</v>
      </c>
      <c r="D26" s="37">
        <f>'Anna Bia Alencar'!M36</f>
        <v>0</v>
      </c>
      <c r="E26" s="38"/>
      <c r="J26" s="231">
        <v>16</v>
      </c>
      <c r="K26" s="35">
        <f>SUM('Aila Gomes:Zenildo Perez Uanus Rodrigues'!M20)</f>
        <v>3495</v>
      </c>
    </row>
    <row r="27" spans="1:14" hidden="1" x14ac:dyDescent="0.2">
      <c r="A27" s="214">
        <v>11</v>
      </c>
      <c r="B27" s="44" t="str">
        <f>'Anna Clara Tourinho'!D$2</f>
        <v>Anna Carolina Lomanto Hanhoerster</v>
      </c>
      <c r="C27" s="36">
        <f>'Anna Clara Tourinho'!L$36</f>
        <v>16</v>
      </c>
      <c r="D27" s="37">
        <f>'Anna Clara Tourinho'!M$36</f>
        <v>1120</v>
      </c>
      <c r="E27" s="154" t="s">
        <v>515</v>
      </c>
      <c r="F27" s="78">
        <v>44659</v>
      </c>
      <c r="H27" s="26"/>
      <c r="I27" s="26"/>
      <c r="J27" s="231">
        <v>17</v>
      </c>
      <c r="K27" s="35">
        <f>SUM('Aila Gomes:Zenildo Perez Uanus Rodrigues'!M21)</f>
        <v>5305</v>
      </c>
    </row>
    <row r="28" spans="1:14" hidden="1" x14ac:dyDescent="0.2">
      <c r="A28" s="220">
        <v>12</v>
      </c>
      <c r="B28" s="44" t="str">
        <f>'Antônio Frederico S.M.P Bastos'!D$2</f>
        <v>Antonio Gabriel Abdalla Leite Adaes</v>
      </c>
      <c r="C28" s="36">
        <f>'Antônio Frederico S.M.P Bastos'!L$36</f>
        <v>7</v>
      </c>
      <c r="D28" s="37">
        <f>'Antônio Frederico S.M.P Bastos'!M$36</f>
        <v>490</v>
      </c>
      <c r="E28" s="38" t="s">
        <v>515</v>
      </c>
      <c r="F28" s="78">
        <v>44654</v>
      </c>
      <c r="H28" s="26"/>
      <c r="I28" s="26"/>
      <c r="J28" s="231">
        <v>18</v>
      </c>
      <c r="K28" s="35">
        <f>SUM('Aila Gomes:Zenildo Perez Uanus Rodrigues'!M22)</f>
        <v>4660</v>
      </c>
    </row>
    <row r="29" spans="1:14" hidden="1" x14ac:dyDescent="0.2">
      <c r="A29" s="232">
        <v>191</v>
      </c>
      <c r="B29" s="11" t="s">
        <v>166</v>
      </c>
      <c r="C29" s="36">
        <f>'Antônio Gabriel Boeri Ávila'!L36</f>
        <v>0</v>
      </c>
      <c r="D29" s="37">
        <f>'Antônio Gabriel Boeri Ávila'!M36</f>
        <v>0</v>
      </c>
      <c r="E29" s="38"/>
      <c r="H29" s="26"/>
      <c r="I29" s="26"/>
      <c r="J29" s="231">
        <v>19</v>
      </c>
      <c r="K29" s="35">
        <f>SUM('Aila Gomes:Zenildo Perez Uanus Rodrigues'!M23)</f>
        <v>280</v>
      </c>
    </row>
    <row r="30" spans="1:14" hidden="1" x14ac:dyDescent="0.2">
      <c r="A30" s="220">
        <v>13</v>
      </c>
      <c r="B30" s="44" t="str">
        <f>'Antônio Pinheiro Barbosa'!D2</f>
        <v>Antônio Teixeira</v>
      </c>
      <c r="C30" s="36">
        <f>'Antônio Pinheiro Barbosa'!L$36</f>
        <v>6</v>
      </c>
      <c r="D30" s="37">
        <f>'Antônio Pinheiro Barbosa'!M$36</f>
        <v>420</v>
      </c>
      <c r="E30" s="38" t="s">
        <v>515</v>
      </c>
      <c r="F30" s="78">
        <v>44660</v>
      </c>
      <c r="H30" s="26"/>
      <c r="I30" s="26"/>
      <c r="J30" s="220">
        <v>20</v>
      </c>
      <c r="K30" s="35">
        <f>SUM('Aila Gomes:Zenildo Perez Uanus Rodrigues'!M24)</f>
        <v>0</v>
      </c>
    </row>
    <row r="31" spans="1:14" hidden="1" x14ac:dyDescent="0.2">
      <c r="A31" s="220">
        <v>162</v>
      </c>
      <c r="B31" s="44" t="str">
        <f>'Antônio Viana Rehm Galvão'!D2</f>
        <v>Antônio Viana Rehm Galvão</v>
      </c>
      <c r="C31" s="36">
        <f>'Antônio Viana Rehm Galvão'!L36</f>
        <v>0</v>
      </c>
      <c r="D31" s="37">
        <f>'Antônio Viana Rehm Galvão'!M36</f>
        <v>0</v>
      </c>
      <c r="E31" s="38"/>
      <c r="F31" s="78"/>
      <c r="J31" s="231">
        <v>21</v>
      </c>
      <c r="K31" s="35">
        <f>SUM('Aila Gomes:Zenildo Perez Uanus Rodrigues'!M25)</f>
        <v>2145</v>
      </c>
    </row>
    <row r="32" spans="1:14" hidden="1" x14ac:dyDescent="0.2">
      <c r="A32" s="266">
        <v>363</v>
      </c>
      <c r="B32" s="44" t="s">
        <v>477</v>
      </c>
      <c r="C32" s="36">
        <f>Arthur!L36</f>
        <v>4</v>
      </c>
      <c r="D32" s="241">
        <f>Arthur!M36</f>
        <v>280</v>
      </c>
      <c r="E32" s="38" t="s">
        <v>515</v>
      </c>
      <c r="F32" s="78" t="s">
        <v>523</v>
      </c>
      <c r="J32" s="266"/>
      <c r="K32" s="35"/>
    </row>
    <row r="33" spans="1:13" hidden="1" x14ac:dyDescent="0.2">
      <c r="A33" s="214">
        <v>15</v>
      </c>
      <c r="B33" s="44" t="str">
        <f>'Arthur Soares Gonçalves'!D$2</f>
        <v>Arthur Soares Gonçalves</v>
      </c>
      <c r="C33" s="36">
        <f>'Arthur Soares Gonçalves'!L$36</f>
        <v>0</v>
      </c>
      <c r="D33" s="37">
        <f>'Arthur Soares Gonçalves'!M$36</f>
        <v>0</v>
      </c>
      <c r="E33" s="38"/>
      <c r="H33" s="26"/>
      <c r="I33" s="26"/>
      <c r="J33" s="220">
        <v>23</v>
      </c>
      <c r="K33" s="35">
        <f>SUM('Aila Gomes:Zenildo Perez Uanus Rodrigues'!M27)</f>
        <v>3020</v>
      </c>
    </row>
    <row r="34" spans="1:13" hidden="1" x14ac:dyDescent="0.2">
      <c r="A34" s="220">
        <v>14</v>
      </c>
      <c r="B34" s="44" t="str">
        <f>'Arthur Venâncio C.Lima'!D$2</f>
        <v>Arthur Venâncio Correia Lima</v>
      </c>
      <c r="C34" s="36">
        <f>'Arthur Venâncio C.Lima'!L$36</f>
        <v>0</v>
      </c>
      <c r="D34" s="37">
        <f>'Arthur Venâncio C.Lima'!M$36</f>
        <v>0</v>
      </c>
      <c r="E34" s="38"/>
      <c r="H34" s="26"/>
      <c r="I34" s="26"/>
      <c r="J34" s="231">
        <v>22</v>
      </c>
      <c r="K34" s="35">
        <f>SUM('Aila Gomes:Zenildo Perez Uanus Rodrigues'!M26)</f>
        <v>3475</v>
      </c>
    </row>
    <row r="35" spans="1:13" hidden="1" x14ac:dyDescent="0.2">
      <c r="A35" s="287"/>
      <c r="B35" s="44" t="s">
        <v>532</v>
      </c>
      <c r="C35" s="36">
        <f>'Beatriz Buri'!L36</f>
        <v>1</v>
      </c>
      <c r="D35" s="241"/>
      <c r="E35" s="38" t="s">
        <v>515</v>
      </c>
      <c r="F35" s="26" t="s">
        <v>567</v>
      </c>
      <c r="H35" s="26"/>
      <c r="I35" s="26"/>
      <c r="J35" s="287"/>
      <c r="K35" s="35"/>
    </row>
    <row r="36" spans="1:13" hidden="1" x14ac:dyDescent="0.2">
      <c r="A36" s="231">
        <v>341</v>
      </c>
      <c r="B36" s="44" t="s">
        <v>436</v>
      </c>
      <c r="C36" s="36">
        <f>'Beatriz Brasil'!L37</f>
        <v>0</v>
      </c>
      <c r="D36" s="37">
        <f>'Beatriz Brasil'!M37</f>
        <v>0</v>
      </c>
      <c r="E36" s="38"/>
      <c r="H36" s="26"/>
      <c r="I36" s="26"/>
      <c r="J36" s="231"/>
      <c r="K36" s="35"/>
    </row>
    <row r="37" spans="1:13" hidden="1" x14ac:dyDescent="0.2">
      <c r="A37" s="214">
        <v>301</v>
      </c>
      <c r="B37" s="44" t="s">
        <v>375</v>
      </c>
      <c r="C37" s="36">
        <f>'Beatriz Couto'!L36</f>
        <v>0</v>
      </c>
      <c r="D37" s="37">
        <f>'Beatriz Couto'!M36</f>
        <v>0</v>
      </c>
      <c r="E37" s="38"/>
      <c r="F37" s="78"/>
      <c r="H37" s="26"/>
      <c r="I37" s="26"/>
      <c r="J37" s="231"/>
      <c r="K37" s="35"/>
    </row>
    <row r="38" spans="1:13" hidden="1" x14ac:dyDescent="0.2">
      <c r="A38" s="220">
        <v>308</v>
      </c>
      <c r="B38" s="44" t="s">
        <v>391</v>
      </c>
      <c r="C38" s="36">
        <f>'Beatriz Cunha'!L36</f>
        <v>0</v>
      </c>
      <c r="D38" s="37">
        <f>'Beatriz Cunha'!M36</f>
        <v>0</v>
      </c>
      <c r="E38" s="38"/>
      <c r="F38" s="78"/>
      <c r="H38" s="26"/>
      <c r="I38" s="26"/>
      <c r="J38" s="231"/>
      <c r="K38" s="35"/>
    </row>
    <row r="39" spans="1:13" hidden="1" x14ac:dyDescent="0.2">
      <c r="A39" s="214">
        <v>16</v>
      </c>
      <c r="B39" s="44" t="str">
        <f>'Beatriz M.Bahia de Araujo'!D$2</f>
        <v>Beatriz Rodrigues</v>
      </c>
      <c r="C39" s="36">
        <f>'Beatriz M.Bahia de Araujo'!L36</f>
        <v>6</v>
      </c>
      <c r="D39" s="37">
        <f>'Beatriz M.Bahia de Araujo'!M36</f>
        <v>420</v>
      </c>
      <c r="E39" s="38" t="s">
        <v>515</v>
      </c>
      <c r="F39" s="78">
        <v>44659</v>
      </c>
      <c r="J39" s="231">
        <v>24</v>
      </c>
      <c r="K39" s="35">
        <f>SUM('Aila Gomes:Zenildo Perez Uanus Rodrigues'!M28)</f>
        <v>4130</v>
      </c>
    </row>
    <row r="40" spans="1:13" hidden="1" x14ac:dyDescent="0.2">
      <c r="A40" s="231">
        <v>17</v>
      </c>
      <c r="B40" s="44" t="str">
        <f>'Beatriz Camila Oliveira Aquino'!D$2</f>
        <v>Beatrz Camila Oliveira Aquino</v>
      </c>
      <c r="C40" s="36">
        <f>'Beatriz Camila Oliveira Aquino'!L$36</f>
        <v>0</v>
      </c>
      <c r="D40" s="37">
        <f>'Beatriz Camila Oliveira Aquino'!M$36</f>
        <v>0</v>
      </c>
      <c r="E40" s="38"/>
      <c r="H40" s="26"/>
      <c r="I40" s="26"/>
      <c r="J40" s="231">
        <v>25</v>
      </c>
      <c r="K40" s="35">
        <f>SUM('Aila Gomes:Zenildo Perez Uanus Rodrigues'!M29)</f>
        <v>1190</v>
      </c>
    </row>
    <row r="41" spans="1:13" hidden="1" x14ac:dyDescent="0.2">
      <c r="A41" s="207">
        <v>153</v>
      </c>
      <c r="B41" s="44" t="str">
        <f>'Bernardo Andrade'!D2</f>
        <v>Bernardo Andrade</v>
      </c>
      <c r="C41" s="36">
        <f>'Bernardo Andrade'!L36</f>
        <v>0</v>
      </c>
      <c r="D41" s="37">
        <f>'Bernardo Andrade'!M36</f>
        <v>0</v>
      </c>
      <c r="E41" s="38"/>
      <c r="H41" s="26"/>
      <c r="I41" s="26"/>
      <c r="J41" s="231">
        <v>26</v>
      </c>
      <c r="K41" s="35">
        <f>SUM('Aila Gomes:Zenildo Perez Uanus Rodrigues'!M30)</f>
        <v>635</v>
      </c>
    </row>
    <row r="42" spans="1:13" hidden="1" x14ac:dyDescent="0.2">
      <c r="A42" s="220">
        <v>264</v>
      </c>
      <c r="B42" s="44" t="s">
        <v>564</v>
      </c>
      <c r="C42" s="36">
        <f>'Bernardo Biglia'!L47</f>
        <v>6</v>
      </c>
      <c r="D42" s="37">
        <f>'Bernardo Biglia'!M47</f>
        <v>420</v>
      </c>
      <c r="E42" s="38" t="s">
        <v>515</v>
      </c>
      <c r="F42" s="78">
        <v>44659</v>
      </c>
      <c r="H42" s="26"/>
      <c r="I42" s="26"/>
      <c r="J42" s="231"/>
      <c r="K42" s="35"/>
    </row>
    <row r="43" spans="1:13" hidden="1" x14ac:dyDescent="0.2">
      <c r="A43" s="231">
        <v>18</v>
      </c>
      <c r="B43" s="44" t="str">
        <f>'Bernardo Brito Duder Peixoto'!D2</f>
        <v>Bernardo Palpeiro</v>
      </c>
      <c r="C43" s="36">
        <f>'Bernardo Brito Duder Peixoto'!L36</f>
        <v>0</v>
      </c>
      <c r="D43" s="37">
        <f>'Bernardo Brito Duder Peixoto'!M36</f>
        <v>0</v>
      </c>
      <c r="E43" s="38"/>
      <c r="H43" s="26"/>
      <c r="I43" s="26"/>
      <c r="J43" s="231">
        <v>27</v>
      </c>
      <c r="K43" s="35">
        <f>SUM('Aila Gomes:Zenildo Perez Uanus Rodrigues'!M31)</f>
        <v>370</v>
      </c>
    </row>
    <row r="44" spans="1:13" hidden="1" x14ac:dyDescent="0.2">
      <c r="A44" s="180">
        <v>21</v>
      </c>
      <c r="B44" s="44" t="str">
        <f>'Bernardo Fretas'!D2</f>
        <v>Bernardo Freitas</v>
      </c>
      <c r="C44" s="36">
        <f>'Bernardo Fretas'!L51</f>
        <v>16</v>
      </c>
      <c r="D44" s="37">
        <f>'Bernardo Fretas'!M51</f>
        <v>960</v>
      </c>
      <c r="E44" s="38" t="s">
        <v>515</v>
      </c>
      <c r="F44" s="78">
        <v>44660</v>
      </c>
      <c r="J44" s="231">
        <v>30</v>
      </c>
      <c r="K44" s="35">
        <f>SUM('Aila Gomes:Zenildo Perez Uanus Rodrigues'!M34)</f>
        <v>2660</v>
      </c>
    </row>
    <row r="45" spans="1:13" hidden="1" x14ac:dyDescent="0.2">
      <c r="A45" s="214">
        <v>19</v>
      </c>
      <c r="B45" s="44" t="str">
        <f>'Bernardo Carvalho de Freitas'!D2</f>
        <v>Bernardo Carvalho de Freitas</v>
      </c>
      <c r="C45" s="36">
        <f>'Bernardo Carvalho de Freitas'!L54</f>
        <v>25</v>
      </c>
      <c r="D45" s="37">
        <v>1470</v>
      </c>
      <c r="E45" s="154" t="s">
        <v>515</v>
      </c>
      <c r="F45" s="78">
        <v>44662</v>
      </c>
      <c r="J45" s="220">
        <v>28</v>
      </c>
      <c r="K45" s="35">
        <f>SUM('Aila Gomes:Zenildo Perez Uanus Rodrigues'!M32)</f>
        <v>2635</v>
      </c>
    </row>
    <row r="46" spans="1:13" hidden="1" x14ac:dyDescent="0.2">
      <c r="A46" s="33">
        <v>20</v>
      </c>
      <c r="B46" s="44" t="str">
        <f>'Bernardo Cerqueira Barreto'!D2</f>
        <v>Bernardo Cerqueira Barreto</v>
      </c>
      <c r="C46" s="36">
        <f>'Bernardo Cerqueira Barreto'!L36</f>
        <v>0</v>
      </c>
      <c r="D46" s="37">
        <f>'Bernardo Cerqueira Barreto'!M36</f>
        <v>0</v>
      </c>
      <c r="E46" s="38"/>
      <c r="H46" s="26"/>
      <c r="I46" s="26"/>
      <c r="J46" s="231">
        <v>29</v>
      </c>
      <c r="K46" s="35">
        <f>SUM('Aila Gomes:Zenildo Perez Uanus Rodrigues'!M33)</f>
        <v>3425</v>
      </c>
    </row>
    <row r="47" spans="1:13" hidden="1" x14ac:dyDescent="0.2">
      <c r="A47" s="231">
        <v>22</v>
      </c>
      <c r="B47" s="44" t="str">
        <f>'Bernardo Garcia de Sá'!D$2</f>
        <v>Bernardo Garcia de Sá</v>
      </c>
      <c r="C47" s="36">
        <f>'Bernardo Garcia de Sá'!L$36</f>
        <v>15</v>
      </c>
      <c r="D47" s="37">
        <f>'Bernardo Garcia de Sá'!M$36</f>
        <v>1050</v>
      </c>
      <c r="E47" s="154" t="s">
        <v>515</v>
      </c>
      <c r="F47" s="78">
        <v>44653</v>
      </c>
      <c r="J47" s="231">
        <v>31</v>
      </c>
      <c r="K47" s="35">
        <f>SUM('Aila Gomes:Zenildo Perez Uanus Rodrigues'!M35)</f>
        <v>5020</v>
      </c>
    </row>
    <row r="48" spans="1:13" hidden="1" x14ac:dyDescent="0.2">
      <c r="A48" s="193">
        <v>23</v>
      </c>
      <c r="B48" s="44" t="str">
        <f>'Bernardo Lordêllo Santos'!D$2</f>
        <v>Bernardo Luz</v>
      </c>
      <c r="C48" s="36">
        <f>'Bernardo Lordêllo Santos'!L$49</f>
        <v>7</v>
      </c>
      <c r="D48" s="37">
        <f>'Bernardo Lordêllo Santos'!M$49</f>
        <v>490</v>
      </c>
      <c r="E48" s="154" t="s">
        <v>515</v>
      </c>
      <c r="F48" s="78">
        <v>44660</v>
      </c>
      <c r="H48" s="26"/>
      <c r="I48" s="26"/>
      <c r="K48" s="35">
        <f>SUM(K21:K47)</f>
        <v>51090</v>
      </c>
      <c r="M48" s="26" t="s">
        <v>247</v>
      </c>
    </row>
    <row r="49" spans="1:14" hidden="1" x14ac:dyDescent="0.2">
      <c r="A49" s="221">
        <v>195</v>
      </c>
      <c r="B49" s="11" t="s">
        <v>491</v>
      </c>
      <c r="C49" s="36">
        <f>'Bernardo Soares Malta'!L36</f>
        <v>0</v>
      </c>
      <c r="D49" s="37">
        <f>'Bernardo Soares Malta'!M36</f>
        <v>0</v>
      </c>
      <c r="E49" s="38"/>
      <c r="H49" s="26"/>
      <c r="I49" s="26"/>
      <c r="K49" s="35"/>
    </row>
    <row r="50" spans="1:14" hidden="1" x14ac:dyDescent="0.2">
      <c r="A50" s="298"/>
      <c r="B50" s="11" t="s">
        <v>558</v>
      </c>
      <c r="C50" s="36">
        <f>'Bruno Alves'!L36</f>
        <v>2</v>
      </c>
      <c r="D50" s="37">
        <f>'Bruno Alves'!M36</f>
        <v>160</v>
      </c>
      <c r="E50" s="38" t="s">
        <v>515</v>
      </c>
      <c r="F50" s="26" t="s">
        <v>568</v>
      </c>
      <c r="H50" s="26"/>
      <c r="I50" s="26"/>
      <c r="K50" s="35"/>
    </row>
    <row r="51" spans="1:14" hidden="1" x14ac:dyDescent="0.2">
      <c r="A51" s="214">
        <v>25</v>
      </c>
      <c r="B51" s="44" t="str">
        <f>'Caio Amorim Q.Caldas'!D$2</f>
        <v xml:space="preserve">Caio Queiroz </v>
      </c>
      <c r="C51" s="36">
        <f>'Caio Amorim Q.Caldas'!L$36</f>
        <v>1.5</v>
      </c>
      <c r="D51" s="37">
        <f>'Caio Amorim Q.Caldas'!M$36</f>
        <v>105</v>
      </c>
      <c r="E51" s="154" t="s">
        <v>515</v>
      </c>
      <c r="F51" s="78">
        <v>44655</v>
      </c>
      <c r="H51" s="26"/>
      <c r="I51" s="26"/>
    </row>
    <row r="52" spans="1:14" hidden="1" x14ac:dyDescent="0.2">
      <c r="A52" s="201">
        <v>285</v>
      </c>
      <c r="B52" s="44" t="s">
        <v>337</v>
      </c>
      <c r="C52" s="36">
        <f>'Caio Oliveira'!L36</f>
        <v>0</v>
      </c>
      <c r="D52" s="37">
        <f>'Caio Oliveira'!M36</f>
        <v>0</v>
      </c>
      <c r="E52" s="155"/>
      <c r="F52" s="140"/>
      <c r="H52" s="26"/>
      <c r="I52" s="26"/>
    </row>
    <row r="53" spans="1:14" hidden="1" x14ac:dyDescent="0.2">
      <c r="A53" s="214">
        <v>26</v>
      </c>
      <c r="B53" s="44" t="str">
        <f>'Caio Lima C. Mustafa '!D$2</f>
        <v>Caio Lima Caldeira Mustafa</v>
      </c>
      <c r="C53" s="36">
        <f>'Caio Lima C. Mustafa '!L$36</f>
        <v>0</v>
      </c>
      <c r="D53" s="37">
        <f>'Caio Lima C. Mustafa '!M$36</f>
        <v>0</v>
      </c>
      <c r="F53" s="78"/>
      <c r="H53" s="26"/>
      <c r="I53" s="26"/>
    </row>
    <row r="54" spans="1:14" hidden="1" x14ac:dyDescent="0.2">
      <c r="A54" s="232">
        <v>202</v>
      </c>
      <c r="B54" s="11" t="s">
        <v>180</v>
      </c>
      <c r="C54" s="36">
        <f>'Caio Tavares Rocha'!L36</f>
        <v>0</v>
      </c>
      <c r="D54" s="37">
        <f>'Caio Tavares Rocha'!M36</f>
        <v>0</v>
      </c>
      <c r="E54" s="38"/>
      <c r="H54" s="26"/>
      <c r="I54" s="26"/>
    </row>
    <row r="55" spans="1:14" hidden="1" x14ac:dyDescent="0.2">
      <c r="A55" s="214">
        <v>28</v>
      </c>
      <c r="B55" s="44" t="str">
        <f>'Camila de Santana Viana'!D2</f>
        <v>Camila de Santana Viana</v>
      </c>
      <c r="C55" s="36">
        <f>'Camila de Santana Viana'!L36</f>
        <v>0</v>
      </c>
      <c r="D55" s="37">
        <f>'Camila de Santana Viana'!M36</f>
        <v>0</v>
      </c>
      <c r="E55" s="38"/>
      <c r="H55" s="26"/>
      <c r="I55" s="26"/>
    </row>
    <row r="56" spans="1:14" hidden="1" x14ac:dyDescent="0.2">
      <c r="A56" s="220">
        <v>27</v>
      </c>
      <c r="B56" s="44" t="str">
        <f>'Camila Neder'!D2</f>
        <v>Camila Neder</v>
      </c>
      <c r="C56" s="36">
        <f>'Camila Neder'!L36</f>
        <v>0</v>
      </c>
      <c r="D56" s="37">
        <f>'Camila Neder'!M36</f>
        <v>0</v>
      </c>
      <c r="E56" s="38"/>
      <c r="H56" s="26"/>
      <c r="I56" s="26"/>
    </row>
    <row r="57" spans="1:14" hidden="1" x14ac:dyDescent="0.2">
      <c r="A57" s="210">
        <v>291</v>
      </c>
      <c r="B57" s="44" t="s">
        <v>351</v>
      </c>
      <c r="C57" s="36">
        <f>'Camila Almeida'!L36</f>
        <v>0</v>
      </c>
      <c r="D57" s="37">
        <f>'Camila Almeida'!M36</f>
        <v>0</v>
      </c>
      <c r="F57" s="78"/>
      <c r="H57" s="26"/>
      <c r="I57" s="26"/>
    </row>
    <row r="58" spans="1:14" hidden="1" x14ac:dyDescent="0.2">
      <c r="A58" s="228">
        <v>154</v>
      </c>
      <c r="B58" s="44" t="str">
        <f>'Carlos Guilherme M.M.Carvalho '!D2</f>
        <v>Carlos Guilherme Machado Mendes de Carvalho</v>
      </c>
      <c r="C58" s="36">
        <f>'Carlos Guilherme M.M.Carvalho '!L36</f>
        <v>0</v>
      </c>
      <c r="D58" s="37">
        <f>'Carlos Guilherme M.M.Carvalho '!M36</f>
        <v>0</v>
      </c>
      <c r="E58" s="38"/>
      <c r="H58" s="26"/>
      <c r="I58" s="26"/>
    </row>
    <row r="59" spans="1:14" hidden="1" x14ac:dyDescent="0.2">
      <c r="A59" s="220">
        <v>346</v>
      </c>
      <c r="B59" s="44" t="s">
        <v>441</v>
      </c>
      <c r="C59" s="36">
        <f>'Carlos Martins'!L48</f>
        <v>8</v>
      </c>
      <c r="D59" s="37">
        <f>'Carlos Martins'!M48</f>
        <v>480</v>
      </c>
      <c r="E59" s="154" t="s">
        <v>515</v>
      </c>
      <c r="F59" s="78">
        <v>44660</v>
      </c>
      <c r="H59" s="26"/>
      <c r="I59" s="26"/>
    </row>
    <row r="60" spans="1:14" hidden="1" x14ac:dyDescent="0.2">
      <c r="A60" s="214">
        <v>277</v>
      </c>
      <c r="B60" s="44" t="s">
        <v>323</v>
      </c>
      <c r="C60" s="36">
        <f>'Carol Balthazar'!L36</f>
        <v>0</v>
      </c>
      <c r="D60" s="37">
        <f>'Carol Balthazar'!M36</f>
        <v>0</v>
      </c>
      <c r="E60" s="38"/>
      <c r="F60" s="78"/>
      <c r="H60" s="26"/>
      <c r="I60" s="26"/>
    </row>
    <row r="61" spans="1:14" hidden="1" x14ac:dyDescent="0.2">
      <c r="A61" s="204">
        <v>314</v>
      </c>
      <c r="B61" s="44" t="s">
        <v>405</v>
      </c>
      <c r="C61" s="36">
        <f>'Carol Bittencourt'!L36</f>
        <v>15</v>
      </c>
      <c r="D61" s="37">
        <f>'Carol Bittencourt'!M36</f>
        <v>1050</v>
      </c>
      <c r="E61" s="38" t="s">
        <v>515</v>
      </c>
      <c r="F61" s="78">
        <v>44660</v>
      </c>
      <c r="H61" s="26"/>
      <c r="I61" s="26"/>
    </row>
    <row r="62" spans="1:14" hidden="1" x14ac:dyDescent="0.2">
      <c r="A62" s="293"/>
      <c r="B62" s="44" t="s">
        <v>546</v>
      </c>
      <c r="C62" s="36">
        <f>'Carol Brandão'!L47</f>
        <v>4</v>
      </c>
      <c r="D62" s="37">
        <f>'Carol Brandão'!M47</f>
        <v>320</v>
      </c>
      <c r="E62" s="38" t="s">
        <v>515</v>
      </c>
      <c r="F62" s="78">
        <v>44655</v>
      </c>
      <c r="H62" s="26"/>
      <c r="I62" s="26"/>
    </row>
    <row r="63" spans="1:14" hidden="1" x14ac:dyDescent="0.2">
      <c r="A63" s="207">
        <v>163</v>
      </c>
      <c r="B63" s="44" t="str">
        <f>'Carol Cabral Sena'!D2</f>
        <v>Carol Cabral Sena</v>
      </c>
      <c r="C63" s="36">
        <f>'Carol Cabral Sena'!L36</f>
        <v>0</v>
      </c>
      <c r="D63" s="37">
        <f>'Carol Cabral Sena'!M36</f>
        <v>0</v>
      </c>
      <c r="E63" s="38"/>
      <c r="H63" s="26"/>
      <c r="I63" s="26"/>
    </row>
    <row r="64" spans="1:14" hidden="1" x14ac:dyDescent="0.2">
      <c r="A64" s="231">
        <v>29</v>
      </c>
      <c r="B64" s="44" t="str">
        <f>'Carolina Piñón Lucas'!D2</f>
        <v>Carolina Piñón Lucas</v>
      </c>
      <c r="C64" s="36">
        <f>'Carolina Piñón Lucas'!L36</f>
        <v>0</v>
      </c>
      <c r="D64" s="37">
        <f>'Carolina Piñón Lucas'!M36</f>
        <v>0</v>
      </c>
      <c r="F64" s="78"/>
      <c r="M64" s="26" t="s">
        <v>257</v>
      </c>
      <c r="N64" s="26" t="s">
        <v>262</v>
      </c>
    </row>
    <row r="65" spans="1:24" hidden="1" x14ac:dyDescent="0.2">
      <c r="A65" s="196">
        <v>323</v>
      </c>
      <c r="B65" s="44" t="s">
        <v>415</v>
      </c>
      <c r="C65" s="36">
        <f>'Carolina Suarez'!L36</f>
        <v>0</v>
      </c>
      <c r="D65" s="37">
        <f>'Carolina Suarez'!M36</f>
        <v>0</v>
      </c>
      <c r="E65" s="38"/>
      <c r="F65" s="78"/>
      <c r="H65" s="26"/>
      <c r="I65" s="26"/>
    </row>
    <row r="66" spans="1:24" hidden="1" x14ac:dyDescent="0.2">
      <c r="A66" s="231">
        <v>30</v>
      </c>
      <c r="B66" s="44" t="str">
        <f>'Catarina Braga S. Dória '!D2</f>
        <v>Catarina Braga Santos Dória de Sousa</v>
      </c>
      <c r="C66" s="36">
        <f>'Catarina Braga S. Dória '!L36</f>
        <v>0</v>
      </c>
      <c r="D66" s="37">
        <f>'Catarina Braga S. Dória '!M36</f>
        <v>0</v>
      </c>
      <c r="E66" s="38"/>
      <c r="H66" s="26"/>
      <c r="I66" s="26"/>
    </row>
    <row r="67" spans="1:24" hidden="1" x14ac:dyDescent="0.2">
      <c r="A67" s="201">
        <v>238</v>
      </c>
      <c r="B67" s="44" t="s">
        <v>206</v>
      </c>
      <c r="C67" s="36">
        <f>'Catarina Vidal Portela Fernande'!L36</f>
        <v>0</v>
      </c>
      <c r="D67" s="37">
        <f>'Catarina Vidal Portela Fernande'!M36</f>
        <v>0</v>
      </c>
      <c r="F67" s="78"/>
      <c r="M67" s="26" t="s">
        <v>250</v>
      </c>
      <c r="N67" s="26" t="s">
        <v>248</v>
      </c>
    </row>
    <row r="68" spans="1:24" hidden="1" x14ac:dyDescent="0.2">
      <c r="A68" s="214">
        <v>303</v>
      </c>
      <c r="B68" s="44" t="s">
        <v>387</v>
      </c>
      <c r="C68" s="36">
        <f>'Cecília Abreu'!L36</f>
        <v>0</v>
      </c>
      <c r="D68" s="37">
        <f>'Cecília Abreu'!M36</f>
        <v>0</v>
      </c>
      <c r="E68" s="38"/>
      <c r="H68" s="26"/>
      <c r="I68" s="26"/>
    </row>
    <row r="69" spans="1:24" hidden="1" x14ac:dyDescent="0.2">
      <c r="A69" s="220">
        <v>31</v>
      </c>
      <c r="B69" s="44" t="str">
        <f>'Celina Mendes Brandão Oliveira'!D2</f>
        <v>Celina Mendes Brandão de Oliveira</v>
      </c>
      <c r="C69" s="36">
        <f>'Celina Mendes Brandão Oliveira'!L36</f>
        <v>10</v>
      </c>
      <c r="D69" s="37">
        <f>'Celina Mendes Brandão Oliveira'!M36</f>
        <v>700</v>
      </c>
      <c r="E69" s="154" t="s">
        <v>515</v>
      </c>
      <c r="F69" s="78">
        <v>44660</v>
      </c>
      <c r="M69" s="26" t="s">
        <v>252</v>
      </c>
      <c r="N69" s="26" t="s">
        <v>249</v>
      </c>
    </row>
    <row r="70" spans="1:24" hidden="1" x14ac:dyDescent="0.2">
      <c r="A70" s="33">
        <v>151</v>
      </c>
      <c r="B70" s="44" t="str">
        <f>'Clara Andrade'!D2</f>
        <v>Clara Andrade</v>
      </c>
      <c r="C70" s="36">
        <f>'Clara Andrade'!L36</f>
        <v>0</v>
      </c>
      <c r="D70" s="37">
        <f>'Clara Andrade'!M36</f>
        <v>0</v>
      </c>
      <c r="E70" s="38"/>
      <c r="H70" s="26"/>
      <c r="I70" s="26"/>
    </row>
    <row r="71" spans="1:24" hidden="1" x14ac:dyDescent="0.2">
      <c r="A71" s="220">
        <v>32</v>
      </c>
      <c r="B71" s="44" t="str">
        <f>'Clara Kirchhoff'!D$2</f>
        <v>Clara Kirchhoff</v>
      </c>
      <c r="C71" s="36">
        <f>'Clara Kirchhoff'!L46</f>
        <v>4</v>
      </c>
      <c r="D71" s="37">
        <f>'Clara Kirchhoff'!M46</f>
        <v>280</v>
      </c>
      <c r="E71" s="38" t="s">
        <v>515</v>
      </c>
      <c r="F71" s="78">
        <v>44656</v>
      </c>
      <c r="H71" s="26"/>
      <c r="I71" s="26"/>
    </row>
    <row r="72" spans="1:24" hidden="1" x14ac:dyDescent="0.2">
      <c r="A72" s="115">
        <v>24</v>
      </c>
      <c r="B72" s="44" t="str">
        <f>' Bia Picon Porciúncula'!D$2</f>
        <v>Clara Leibreich</v>
      </c>
      <c r="C72" s="36">
        <f>' Bia Picon Porciúncula'!L$36</f>
        <v>0</v>
      </c>
      <c r="D72" s="37">
        <f>' Bia Picon Porciúncula'!M$36</f>
        <v>0</v>
      </c>
      <c r="F72" s="78"/>
      <c r="H72" s="26"/>
      <c r="I72" s="26"/>
      <c r="O72" s="26" t="s">
        <v>285</v>
      </c>
      <c r="X72" s="26" t="s">
        <v>286</v>
      </c>
    </row>
    <row r="73" spans="1:24" hidden="1" x14ac:dyDescent="0.2">
      <c r="A73" s="214">
        <v>256</v>
      </c>
      <c r="B73" s="44" t="s">
        <v>221</v>
      </c>
      <c r="C73" s="36">
        <f>'Clara Martins Araújo'!L50</f>
        <v>7</v>
      </c>
      <c r="D73" s="37">
        <f>'Clara Martins Araújo'!M50</f>
        <v>490</v>
      </c>
      <c r="E73" s="154" t="s">
        <v>515</v>
      </c>
      <c r="F73" s="78">
        <v>44656</v>
      </c>
      <c r="M73" s="26" t="s">
        <v>251</v>
      </c>
      <c r="N73" s="26" t="s">
        <v>253</v>
      </c>
    </row>
    <row r="74" spans="1:24" hidden="1" x14ac:dyDescent="0.2">
      <c r="A74" s="33">
        <v>284</v>
      </c>
      <c r="B74" s="44" t="s">
        <v>380</v>
      </c>
      <c r="C74" s="36">
        <f>'Clara Anchieta'!L36</f>
        <v>0</v>
      </c>
      <c r="D74" s="37">
        <f>'Clara Anchieta'!M36</f>
        <v>0</v>
      </c>
      <c r="E74" s="155"/>
      <c r="F74" s="141"/>
      <c r="G74" s="36"/>
      <c r="H74" s="36"/>
      <c r="I74" s="26"/>
    </row>
    <row r="75" spans="1:24" hidden="1" x14ac:dyDescent="0.2">
      <c r="A75" s="281"/>
      <c r="B75" s="44" t="s">
        <v>518</v>
      </c>
      <c r="C75" s="36">
        <f>Daniel!L36</f>
        <v>5</v>
      </c>
      <c r="D75" s="241">
        <f>Daniel!M36</f>
        <v>350</v>
      </c>
      <c r="E75" s="155" t="s">
        <v>515</v>
      </c>
      <c r="F75" s="141" t="s">
        <v>516</v>
      </c>
      <c r="G75" s="36"/>
      <c r="H75" s="36"/>
      <c r="I75" s="26"/>
    </row>
    <row r="76" spans="1:24" hidden="1" x14ac:dyDescent="0.2">
      <c r="A76" s="214">
        <v>229</v>
      </c>
      <c r="B76" s="44" t="s">
        <v>561</v>
      </c>
      <c r="C76" s="36">
        <f>Davi!L44</f>
        <v>2</v>
      </c>
      <c r="D76" s="37">
        <f>Davi!M44</f>
        <v>140</v>
      </c>
      <c r="E76" s="154" t="s">
        <v>515</v>
      </c>
      <c r="F76" s="78">
        <v>44660</v>
      </c>
      <c r="M76" s="26" t="s">
        <v>245</v>
      </c>
      <c r="N76" s="78" t="s">
        <v>261</v>
      </c>
    </row>
    <row r="77" spans="1:24" hidden="1" x14ac:dyDescent="0.2">
      <c r="A77" s="220">
        <v>298</v>
      </c>
      <c r="B77" s="44" t="s">
        <v>361</v>
      </c>
      <c r="C77" s="36">
        <f>'Daniel Kurtz'!L36</f>
        <v>0</v>
      </c>
      <c r="D77" s="37">
        <f>'Daniel Kurtz'!M36</f>
        <v>0</v>
      </c>
      <c r="F77" s="78"/>
      <c r="N77" s="78"/>
    </row>
    <row r="78" spans="1:24" hidden="1" x14ac:dyDescent="0.2">
      <c r="A78" s="272"/>
      <c r="B78" s="44" t="s">
        <v>502</v>
      </c>
      <c r="C78" s="36">
        <f>'Daniela Barreto'!L51</f>
        <v>8</v>
      </c>
      <c r="D78" s="37">
        <f>'Daniela Barreto'!M51</f>
        <v>560</v>
      </c>
      <c r="E78" s="154" t="s">
        <v>515</v>
      </c>
      <c r="F78" s="78">
        <v>44657</v>
      </c>
      <c r="N78" s="78"/>
    </row>
    <row r="79" spans="1:24" hidden="1" x14ac:dyDescent="0.2">
      <c r="A79" s="231">
        <v>33</v>
      </c>
      <c r="B79" s="44" t="str">
        <f>'Davi Alves Barcelar'!D$2</f>
        <v>Davi Alves Bacelar</v>
      </c>
      <c r="C79" s="36">
        <f>'Davi Alves Barcelar'!L36</f>
        <v>0</v>
      </c>
      <c r="D79" s="37">
        <f>'Davi Alves Barcelar'!M36</f>
        <v>0</v>
      </c>
      <c r="H79" s="26"/>
      <c r="I79" s="26"/>
    </row>
    <row r="80" spans="1:24" hidden="1" x14ac:dyDescent="0.2">
      <c r="A80" s="232">
        <v>199</v>
      </c>
      <c r="B80" s="11" t="s">
        <v>177</v>
      </c>
      <c r="C80" s="36">
        <f>'Diego de Carvalho Bustani'!L36</f>
        <v>0</v>
      </c>
      <c r="D80" s="37">
        <f>'Diego de Carvalho Bustani'!M36</f>
        <v>0</v>
      </c>
      <c r="E80" s="38"/>
      <c r="H80" s="26"/>
      <c r="I80" s="26"/>
    </row>
    <row r="81" spans="1:14" hidden="1" x14ac:dyDescent="0.2">
      <c r="A81" s="214">
        <v>334</v>
      </c>
      <c r="B81" s="44" t="s">
        <v>427</v>
      </c>
      <c r="C81" s="36">
        <f>'Diego Neves'!L36</f>
        <v>0</v>
      </c>
      <c r="D81" s="37">
        <f>'Diego Neves'!M36</f>
        <v>0</v>
      </c>
      <c r="E81" s="38"/>
      <c r="H81" s="26"/>
      <c r="I81" s="26"/>
    </row>
    <row r="82" spans="1:14" hidden="1" x14ac:dyDescent="0.2">
      <c r="A82" s="232">
        <v>275</v>
      </c>
      <c r="B82" s="11" t="s">
        <v>317</v>
      </c>
      <c r="C82" s="36">
        <f>'Diogo Barreto'!L36</f>
        <v>0</v>
      </c>
      <c r="D82" s="37">
        <f>'Diogo Barreto'!M36</f>
        <v>0</v>
      </c>
      <c r="F82" s="78"/>
      <c r="H82" s="26"/>
      <c r="I82" s="26"/>
    </row>
    <row r="83" spans="1:14" hidden="1" x14ac:dyDescent="0.2">
      <c r="A83" s="231">
        <v>34</v>
      </c>
      <c r="B83" s="44" t="str">
        <f>'Diogo Portela Maluf'!D2</f>
        <v>Diogo Portela Maluf</v>
      </c>
      <c r="C83" s="36">
        <f>'Diogo Portela Maluf'!L36</f>
        <v>0</v>
      </c>
      <c r="D83" s="37">
        <f>'Diogo Portela Maluf'!M36</f>
        <v>0</v>
      </c>
      <c r="E83" s="38"/>
      <c r="H83" s="26"/>
      <c r="I83" s="26"/>
    </row>
    <row r="84" spans="1:14" hidden="1" x14ac:dyDescent="0.2">
      <c r="A84" s="220">
        <v>343</v>
      </c>
      <c r="B84" s="44" t="s">
        <v>437</v>
      </c>
      <c r="C84" s="36">
        <f>'Dylson Doria'!L49</f>
        <v>6</v>
      </c>
      <c r="D84" s="37">
        <f>'Dylson Doria'!M49</f>
        <v>420</v>
      </c>
      <c r="E84" s="38" t="s">
        <v>515</v>
      </c>
      <c r="F84" s="78">
        <v>44652</v>
      </c>
      <c r="H84" s="26"/>
      <c r="I84" s="26"/>
    </row>
    <row r="85" spans="1:14" hidden="1" x14ac:dyDescent="0.2">
      <c r="A85" s="220">
        <v>340</v>
      </c>
      <c r="B85" s="44" t="s">
        <v>526</v>
      </c>
      <c r="C85" s="36">
        <f>Eduarda!L51</f>
        <v>13</v>
      </c>
      <c r="D85" s="37">
        <f>Eduarda!M51</f>
        <v>910</v>
      </c>
      <c r="E85" s="38" t="s">
        <v>515</v>
      </c>
      <c r="F85" s="78">
        <v>44658</v>
      </c>
      <c r="H85" s="26"/>
      <c r="I85" s="26"/>
    </row>
    <row r="86" spans="1:14" hidden="1" x14ac:dyDescent="0.2">
      <c r="A86" s="231">
        <v>324</v>
      </c>
      <c r="B86" s="44" t="s">
        <v>416</v>
      </c>
      <c r="C86" s="36">
        <f>'Eduarda Maia'!L36</f>
        <v>0</v>
      </c>
      <c r="D86" s="37">
        <f>'Eduarda Maia'!M36</f>
        <v>0</v>
      </c>
      <c r="E86" s="38"/>
      <c r="F86" s="78"/>
      <c r="H86" s="26"/>
      <c r="I86" s="26"/>
    </row>
    <row r="87" spans="1:14" hidden="1" x14ac:dyDescent="0.2">
      <c r="A87" s="231">
        <v>351</v>
      </c>
      <c r="B87" s="44" t="s">
        <v>537</v>
      </c>
      <c r="C87" s="36">
        <f>'Eduarda Gasparian'!L44</f>
        <v>2</v>
      </c>
      <c r="D87" s="37">
        <f>'Eduarda Gasparian'!M44</f>
        <v>160</v>
      </c>
      <c r="E87" s="38" t="s">
        <v>515</v>
      </c>
      <c r="F87" s="78">
        <v>44663</v>
      </c>
      <c r="H87" s="26"/>
      <c r="I87" s="26"/>
    </row>
    <row r="88" spans="1:14" hidden="1" x14ac:dyDescent="0.2">
      <c r="A88" s="166">
        <v>35</v>
      </c>
      <c r="B88" s="44" t="str">
        <f>'Eduardo Andrade Santana'!D$2</f>
        <v>Eduardo Sampaio</v>
      </c>
      <c r="C88" s="36">
        <f>'Eduardo Andrade Santana'!L48</f>
        <v>10</v>
      </c>
      <c r="D88" s="37">
        <v>490</v>
      </c>
      <c r="E88" s="38" t="s">
        <v>515</v>
      </c>
      <c r="H88" s="26"/>
      <c r="I88" s="26"/>
    </row>
    <row r="89" spans="1:14" hidden="1" x14ac:dyDescent="0.2">
      <c r="A89" s="245">
        <v>361</v>
      </c>
      <c r="B89" s="44" t="s">
        <v>475</v>
      </c>
      <c r="C89" s="36">
        <f>'Eduardo Araujo'!L47</f>
        <v>8</v>
      </c>
      <c r="D89" s="241">
        <v>560</v>
      </c>
      <c r="E89" s="38" t="s">
        <v>515</v>
      </c>
      <c r="F89" s="78">
        <v>44659</v>
      </c>
      <c r="H89" s="26"/>
      <c r="I89" s="26"/>
    </row>
    <row r="90" spans="1:14" hidden="1" x14ac:dyDescent="0.2">
      <c r="A90" s="266">
        <v>364</v>
      </c>
      <c r="B90" s="44" t="s">
        <v>478</v>
      </c>
      <c r="C90" s="36">
        <f>'Eduardo Carrera'!L55</f>
        <v>25</v>
      </c>
      <c r="D90" s="241">
        <f>'Eduardo Carrera'!M55</f>
        <v>1710</v>
      </c>
      <c r="E90" s="38" t="s">
        <v>515</v>
      </c>
      <c r="F90" s="78">
        <v>44656</v>
      </c>
      <c r="H90" s="26"/>
      <c r="I90" s="26"/>
    </row>
    <row r="91" spans="1:14" hidden="1" x14ac:dyDescent="0.2">
      <c r="A91" s="161">
        <v>293</v>
      </c>
      <c r="B91" s="44" t="s">
        <v>381</v>
      </c>
      <c r="C91" s="36">
        <f>Eliza!L36</f>
        <v>0</v>
      </c>
      <c r="D91" s="37">
        <f>Eliza!M36</f>
        <v>0</v>
      </c>
      <c r="F91" s="78"/>
      <c r="H91" s="26"/>
      <c r="I91" s="26"/>
    </row>
    <row r="92" spans="1:14" hidden="1" x14ac:dyDescent="0.2">
      <c r="A92" s="180">
        <v>36</v>
      </c>
      <c r="B92" s="44" t="str">
        <f>'Emilia Perez U. Rodrigues'!D$2</f>
        <v>Emilia Perez Uanus Rodrigues</v>
      </c>
      <c r="C92" s="36">
        <f>'Emilia Perez U. Rodrigues'!L50</f>
        <v>14</v>
      </c>
      <c r="D92" s="37">
        <f>'Emilia Perez U. Rodrigues'!M50</f>
        <v>980</v>
      </c>
      <c r="E92" s="38" t="s">
        <v>515</v>
      </c>
      <c r="F92" s="78">
        <v>44659</v>
      </c>
      <c r="M92" s="26" t="s">
        <v>246</v>
      </c>
      <c r="N92" s="26" t="s">
        <v>263</v>
      </c>
    </row>
    <row r="93" spans="1:14" hidden="1" x14ac:dyDescent="0.2">
      <c r="A93" s="33">
        <v>312</v>
      </c>
      <c r="B93" s="44" t="s">
        <v>403</v>
      </c>
      <c r="C93" s="36">
        <f>Emily!L36</f>
        <v>0</v>
      </c>
      <c r="D93" s="175">
        <f>Emily!M36</f>
        <v>0</v>
      </c>
      <c r="F93" s="78"/>
      <c r="H93" s="26"/>
      <c r="I93" s="26"/>
    </row>
    <row r="94" spans="1:14" hidden="1" x14ac:dyDescent="0.2">
      <c r="A94" s="231">
        <v>37</v>
      </c>
      <c r="B94" s="44" t="str">
        <f>'Enrico D''Avila Maheu'!D$2</f>
        <v>Enrico D'Avila Matheus</v>
      </c>
      <c r="C94" s="36">
        <f>'Enrico D''Avila Maheu'!L36</f>
        <v>0</v>
      </c>
      <c r="D94" s="37">
        <f>'Enrico D''Avila Maheu'!M36</f>
        <v>0</v>
      </c>
      <c r="E94" s="38"/>
      <c r="H94" s="26"/>
      <c r="I94" s="26"/>
    </row>
    <row r="95" spans="1:14" hidden="1" x14ac:dyDescent="0.2">
      <c r="A95" s="33">
        <v>38</v>
      </c>
      <c r="B95" s="44" t="str">
        <f>'Eraldo Amorim dos Santos Neto'!D$2</f>
        <v>Enzo Rapold</v>
      </c>
      <c r="C95" s="36">
        <f>'Eraldo Amorim dos Santos Neto'!L44</f>
        <v>2</v>
      </c>
      <c r="D95" s="37">
        <f>'Eraldo Amorim dos Santos Neto'!M44</f>
        <v>120</v>
      </c>
      <c r="E95" s="38" t="s">
        <v>515</v>
      </c>
      <c r="F95" s="78">
        <v>44663</v>
      </c>
      <c r="H95" s="26"/>
      <c r="I95" s="26"/>
    </row>
    <row r="96" spans="1:14" hidden="1" x14ac:dyDescent="0.2">
      <c r="A96" s="180">
        <v>279</v>
      </c>
      <c r="B96" s="44" t="s">
        <v>325</v>
      </c>
      <c r="C96" s="36">
        <f>Evelyn!L36</f>
        <v>0</v>
      </c>
      <c r="D96" s="37">
        <f>Evelyn!M36</f>
        <v>0</v>
      </c>
      <c r="E96" s="38"/>
      <c r="F96" s="78"/>
      <c r="H96" s="26"/>
      <c r="I96" s="26"/>
    </row>
    <row r="97" spans="1:9" hidden="1" x14ac:dyDescent="0.2">
      <c r="A97" s="190">
        <v>39</v>
      </c>
      <c r="B97" s="44" t="str">
        <f>'Fabricio Porto M. Filho'!D$2</f>
        <v>Fabricio Porto Magalhães Filho</v>
      </c>
      <c r="C97" s="36">
        <f>'Fabricio Porto M. Filho'!L36</f>
        <v>0</v>
      </c>
      <c r="D97" s="37">
        <f>'Fabricio Porto M. Filho'!M36</f>
        <v>0</v>
      </c>
      <c r="E97" s="38"/>
      <c r="H97" s="26"/>
      <c r="I97" s="26"/>
    </row>
    <row r="98" spans="1:9" hidden="1" x14ac:dyDescent="0.2">
      <c r="A98" s="214">
        <v>276</v>
      </c>
      <c r="B98" s="44" t="s">
        <v>322</v>
      </c>
      <c r="C98" s="36">
        <f>'Felipe Linhares'!L36</f>
        <v>0</v>
      </c>
      <c r="D98" s="37">
        <f>'Felipe Linhares'!M36</f>
        <v>0</v>
      </c>
      <c r="F98" s="78"/>
      <c r="H98" s="26"/>
      <c r="I98" s="26"/>
    </row>
    <row r="99" spans="1:9" hidden="1" x14ac:dyDescent="0.2">
      <c r="A99" s="193">
        <v>344</v>
      </c>
      <c r="B99" s="44" t="s">
        <v>438</v>
      </c>
      <c r="C99" s="36">
        <f>'Felipe Presidio'!L47</f>
        <v>8</v>
      </c>
      <c r="D99" s="37">
        <f>'Felipe Presidio'!M47</f>
        <v>560</v>
      </c>
      <c r="E99" s="38" t="s">
        <v>515</v>
      </c>
      <c r="F99" s="78">
        <v>44658</v>
      </c>
      <c r="H99" s="26"/>
      <c r="I99" s="26"/>
    </row>
    <row r="100" spans="1:9" hidden="1" x14ac:dyDescent="0.2">
      <c r="A100" s="225">
        <v>330</v>
      </c>
      <c r="B100" s="44" t="s">
        <v>425</v>
      </c>
      <c r="C100" s="36">
        <f>'Felipe Schuler'!L36</f>
        <v>0</v>
      </c>
      <c r="D100" s="37">
        <f>'Felipe Schuler'!M36</f>
        <v>0</v>
      </c>
      <c r="E100" s="38"/>
      <c r="F100" s="78"/>
      <c r="H100" s="26"/>
      <c r="I100" s="26"/>
    </row>
    <row r="101" spans="1:9" hidden="1" x14ac:dyDescent="0.2">
      <c r="A101" s="196">
        <v>40</v>
      </c>
      <c r="B101" s="44" t="str">
        <f>'Felipe Vieira Lopes Chaui'!D$2</f>
        <v>Felipe Vieira Lopes Chaui</v>
      </c>
      <c r="C101" s="36">
        <f>'Felipe Vieira Lopes Chaui'!L36</f>
        <v>0</v>
      </c>
      <c r="D101" s="37">
        <f>'Felipe Vieira Lopes Chaui'!M36</f>
        <v>0</v>
      </c>
      <c r="E101" s="38"/>
      <c r="H101" s="26"/>
      <c r="I101" s="26"/>
    </row>
    <row r="102" spans="1:9" hidden="1" x14ac:dyDescent="0.2">
      <c r="A102" s="214">
        <v>332</v>
      </c>
      <c r="B102" s="44" t="s">
        <v>433</v>
      </c>
      <c r="C102" s="36">
        <f>'Fernanda - Victoria'!L36</f>
        <v>0</v>
      </c>
      <c r="D102" s="37">
        <f>'Fernanda - Victoria'!M36</f>
        <v>0</v>
      </c>
      <c r="E102" s="38"/>
      <c r="F102" s="78"/>
      <c r="H102" s="26"/>
      <c r="I102" s="26"/>
    </row>
    <row r="103" spans="1:9" hidden="1" x14ac:dyDescent="0.2">
      <c r="A103" s="232">
        <v>180</v>
      </c>
      <c r="B103" s="11" t="s">
        <v>172</v>
      </c>
      <c r="C103" s="36">
        <f>'Fernanda Azevedo Santana Santos'!L36</f>
        <v>0</v>
      </c>
      <c r="D103" s="37">
        <f>'Fernanda Azevedo Santana Santos'!M36</f>
        <v>0</v>
      </c>
      <c r="E103" s="38"/>
      <c r="H103" s="26"/>
      <c r="I103" s="26"/>
    </row>
    <row r="104" spans="1:9" x14ac:dyDescent="0.2">
      <c r="A104" s="214">
        <v>41</v>
      </c>
      <c r="B104" s="44" t="str">
        <f>'Fernanda Carvalho C. Biscaia'!D$2</f>
        <v>Fernanda Valbuena</v>
      </c>
      <c r="C104" s="36">
        <f>'Fernanda Carvalho C. Biscaia'!L49</f>
        <v>12</v>
      </c>
      <c r="D104" s="37">
        <f>'Fernanda Carvalho C. Biscaia'!M49</f>
        <v>840</v>
      </c>
      <c r="E104" s="38" t="s">
        <v>590</v>
      </c>
      <c r="H104" s="26"/>
      <c r="I104" s="26"/>
    </row>
    <row r="105" spans="1:9" hidden="1" x14ac:dyDescent="0.2">
      <c r="A105" s="201">
        <v>169</v>
      </c>
      <c r="B105" s="44" t="str">
        <f>'Fernanda Cohem Neder'!D2</f>
        <v>Fernanda Cohem Neder</v>
      </c>
      <c r="C105" s="36">
        <f>'Fernanda Cohem Neder'!L36</f>
        <v>0</v>
      </c>
      <c r="D105" s="37">
        <f>'Fernanda Cohem Neder'!M36</f>
        <v>0</v>
      </c>
      <c r="E105" s="38"/>
      <c r="F105" s="78"/>
      <c r="H105" s="26"/>
      <c r="I105" s="26"/>
    </row>
    <row r="106" spans="1:9" hidden="1" x14ac:dyDescent="0.2">
      <c r="A106" s="232">
        <v>181</v>
      </c>
      <c r="B106" s="11" t="s">
        <v>163</v>
      </c>
      <c r="C106" s="36">
        <f>'Fernanda Góis de Oliveira'!L36</f>
        <v>0</v>
      </c>
      <c r="D106" s="37">
        <f>'Fernanda Góis de Oliveira'!M36</f>
        <v>0</v>
      </c>
      <c r="E106" s="38"/>
      <c r="H106" s="26"/>
      <c r="I106" s="26"/>
    </row>
    <row r="107" spans="1:9" hidden="1" x14ac:dyDescent="0.2">
      <c r="A107" s="232">
        <v>286</v>
      </c>
      <c r="B107" s="11" t="s">
        <v>338</v>
      </c>
      <c r="C107" s="36">
        <f>'Fernanda Johnson'!L44</f>
        <v>2</v>
      </c>
      <c r="D107" s="37">
        <f>'Fernanda Johnson'!M44</f>
        <v>120</v>
      </c>
      <c r="E107" s="154" t="s">
        <v>515</v>
      </c>
      <c r="F107" s="78"/>
      <c r="H107" s="26"/>
      <c r="I107" s="26"/>
    </row>
    <row r="108" spans="1:9" hidden="1" x14ac:dyDescent="0.2">
      <c r="A108" s="220">
        <v>338</v>
      </c>
      <c r="B108" s="44" t="s">
        <v>431</v>
      </c>
      <c r="C108" s="36">
        <f>'Fernanda Oyama'!L53</f>
        <v>20</v>
      </c>
      <c r="D108" s="37">
        <f>'Fernanda Oyama'!M53</f>
        <v>1400</v>
      </c>
      <c r="E108" s="38" t="s">
        <v>515</v>
      </c>
      <c r="F108" s="78">
        <v>44656</v>
      </c>
      <c r="H108" s="26"/>
      <c r="I108" s="26"/>
    </row>
    <row r="109" spans="1:9" hidden="1" x14ac:dyDescent="0.2">
      <c r="A109" s="214">
        <v>45</v>
      </c>
      <c r="B109" s="44" t="str">
        <f>'Fernando Silva Telles'!D2</f>
        <v>Fernando Silva Telles</v>
      </c>
      <c r="C109" s="36">
        <f>'Fernando Silva Telles'!L36</f>
        <v>0</v>
      </c>
      <c r="D109" s="37">
        <f>'Fernando Silva Telles'!M36</f>
        <v>0</v>
      </c>
      <c r="E109" s="38"/>
      <c r="H109" s="26"/>
      <c r="I109" s="26"/>
    </row>
    <row r="110" spans="1:9" hidden="1" x14ac:dyDescent="0.2">
      <c r="A110" s="214">
        <v>44</v>
      </c>
      <c r="B110" s="44" t="str">
        <f>'Fernando Steiger'!D2</f>
        <v>Fernando Steiger</v>
      </c>
      <c r="C110" s="36">
        <f>'Fernando Steiger'!L36</f>
        <v>0</v>
      </c>
      <c r="D110" s="37">
        <f>'Fernando Steiger'!M36</f>
        <v>0</v>
      </c>
      <c r="E110" s="38"/>
      <c r="F110" s="78"/>
    </row>
    <row r="111" spans="1:9" hidden="1" x14ac:dyDescent="0.2">
      <c r="A111" s="214">
        <v>46</v>
      </c>
      <c r="B111" s="44" t="str">
        <f>'Filipe Garboggini Celuque'!D$2</f>
        <v>Filipe Garboggini Celuque</v>
      </c>
      <c r="C111" s="36">
        <f>'Filipe Garboggini Celuque'!L36</f>
        <v>0</v>
      </c>
      <c r="D111" s="37">
        <f>'Filipe Garboggini Celuque'!M36</f>
        <v>0</v>
      </c>
      <c r="E111" s="38"/>
      <c r="H111" s="26"/>
      <c r="I111" s="26"/>
    </row>
    <row r="112" spans="1:9" hidden="1" x14ac:dyDescent="0.2">
      <c r="A112" s="214">
        <v>159</v>
      </c>
      <c r="B112" s="44" t="str">
        <f>'Filipe Silva Pimentel Lima'!D2</f>
        <v>Filipe Silva Pimentel Lima</v>
      </c>
      <c r="C112" s="36">
        <f>'Filipe Silva Pimentel Lima'!L36</f>
        <v>0</v>
      </c>
      <c r="D112" s="37">
        <f>'Filipe Silva Pimentel Lima'!M36</f>
        <v>0</v>
      </c>
      <c r="E112" s="38"/>
      <c r="H112" s="26"/>
      <c r="I112" s="26"/>
    </row>
    <row r="113" spans="1:9" hidden="1" x14ac:dyDescent="0.2">
      <c r="A113" s="214">
        <v>47</v>
      </c>
      <c r="B113" s="44" t="str">
        <f>'Filomena Santos da Silva'!D$2</f>
        <v>Filomena Santos Silva</v>
      </c>
      <c r="C113" s="36">
        <f>'Filomena Santos da Silva'!L36</f>
        <v>0</v>
      </c>
      <c r="D113" s="37">
        <f>'Filomena Santos da Silva'!M36</f>
        <v>0</v>
      </c>
      <c r="E113" s="38"/>
      <c r="H113" s="26"/>
      <c r="I113" s="26"/>
    </row>
    <row r="114" spans="1:9" x14ac:dyDescent="0.2">
      <c r="A114" s="284"/>
      <c r="B114" s="44" t="s">
        <v>525</v>
      </c>
      <c r="C114" s="36">
        <f>Flora!L44</f>
        <v>2</v>
      </c>
      <c r="D114" s="241">
        <f>Flora!M44</f>
        <v>120</v>
      </c>
      <c r="E114" s="38" t="s">
        <v>586</v>
      </c>
      <c r="F114" s="26" t="s">
        <v>569</v>
      </c>
      <c r="H114" s="26"/>
      <c r="I114" s="26"/>
    </row>
    <row r="115" spans="1:9" hidden="1" x14ac:dyDescent="0.2">
      <c r="A115" s="220">
        <v>333</v>
      </c>
      <c r="B115" s="44" t="s">
        <v>426</v>
      </c>
      <c r="C115" s="36">
        <f>'Gabriel Aguiar'!L36</f>
        <v>0</v>
      </c>
      <c r="D115" s="37">
        <f>'Gabriel Aguiar'!M36</f>
        <v>0</v>
      </c>
      <c r="E115" s="38"/>
      <c r="F115" s="78"/>
      <c r="H115" s="26"/>
      <c r="I115" s="26"/>
    </row>
    <row r="116" spans="1:9" hidden="1" x14ac:dyDescent="0.2">
      <c r="A116" s="220">
        <v>48</v>
      </c>
      <c r="B116" s="44" t="str">
        <f>'Gabriel Augustus Braga'!D2</f>
        <v>Gabriel Amorim</v>
      </c>
      <c r="C116" s="36">
        <f>'Gabriel Augustus Braga'!L47</f>
        <v>8</v>
      </c>
      <c r="D116" s="37">
        <f>'Gabriel Augustus Braga'!M47</f>
        <v>560</v>
      </c>
      <c r="E116" s="38" t="s">
        <v>515</v>
      </c>
      <c r="F116" s="78">
        <v>44659</v>
      </c>
      <c r="H116" s="26"/>
      <c r="I116" s="26"/>
    </row>
    <row r="117" spans="1:9" hidden="1" x14ac:dyDescent="0.2">
      <c r="A117" s="220">
        <v>325</v>
      </c>
      <c r="B117" s="44" t="s">
        <v>421</v>
      </c>
      <c r="C117" s="36">
        <f>'Gabriel - Diego'!L36</f>
        <v>0</v>
      </c>
      <c r="D117" s="37">
        <f>'Gabriel - Diego'!M36</f>
        <v>0</v>
      </c>
      <c r="E117" s="38"/>
      <c r="H117" s="26"/>
      <c r="I117" s="26"/>
    </row>
    <row r="118" spans="1:9" hidden="1" x14ac:dyDescent="0.2">
      <c r="A118" s="220">
        <v>174</v>
      </c>
      <c r="B118" s="44" t="str">
        <f>'Gabriel Lavigne Paixão'!D2</f>
        <v>Gabriel Lavigne Paixão</v>
      </c>
      <c r="C118" s="36">
        <f>'Gabriel Lavigne Paixão'!L36</f>
        <v>0</v>
      </c>
      <c r="D118" s="37">
        <f>'Gabriel Lavigne Paixão'!M36</f>
        <v>0</v>
      </c>
      <c r="E118" s="38"/>
      <c r="H118" s="26"/>
      <c r="I118" s="26"/>
    </row>
    <row r="119" spans="1:9" hidden="1" x14ac:dyDescent="0.2">
      <c r="A119" s="220">
        <v>49</v>
      </c>
      <c r="B119" s="44" t="str">
        <f>'Gabriel Torres'!D2</f>
        <v>Gabriel Torres</v>
      </c>
      <c r="C119" s="36">
        <f>'Gabriel Torres'!L36</f>
        <v>0</v>
      </c>
      <c r="D119" s="37">
        <f>'Gabriel Torres'!M36</f>
        <v>0</v>
      </c>
      <c r="F119" s="78"/>
    </row>
    <row r="120" spans="1:9" hidden="1" x14ac:dyDescent="0.2">
      <c r="A120" s="231">
        <v>283</v>
      </c>
      <c r="B120" s="44" t="s">
        <v>335</v>
      </c>
      <c r="C120" s="36">
        <f>'Gabriela Anchieta'!L36</f>
        <v>0</v>
      </c>
      <c r="D120" s="37">
        <f>'Gabriela Anchieta'!M36</f>
        <v>0</v>
      </c>
      <c r="F120" s="78"/>
    </row>
    <row r="121" spans="1:9" hidden="1" x14ac:dyDescent="0.2">
      <c r="A121" s="231">
        <v>50</v>
      </c>
      <c r="B121" s="44" t="str">
        <f>'Gabriela Costa Pithon Quadro '!D2</f>
        <v>Gabriela Costa Pithon Quadro</v>
      </c>
      <c r="C121" s="36">
        <f>'Gabriela Costa Pithon Quadro '!L36</f>
        <v>0</v>
      </c>
      <c r="D121" s="37">
        <f>'Gabriela Costa Pithon Quadro '!M36</f>
        <v>0</v>
      </c>
      <c r="E121" s="38"/>
      <c r="H121" s="26"/>
      <c r="I121" s="26"/>
    </row>
    <row r="122" spans="1:9" hidden="1" x14ac:dyDescent="0.2">
      <c r="A122" s="231">
        <v>51</v>
      </c>
      <c r="B122" s="44" t="str">
        <f>'Gabriela de Oliveira Figueiredo'!D2</f>
        <v>Gabriela Almeida</v>
      </c>
      <c r="C122" s="36">
        <f>'Gabriela de Oliveira Figueiredo'!L54</f>
        <v>22</v>
      </c>
      <c r="D122" s="37">
        <f>'Gabriela de Oliveira Figueiredo'!M54</f>
        <v>1540</v>
      </c>
      <c r="E122" s="38" t="s">
        <v>515</v>
      </c>
      <c r="F122" s="78">
        <v>44658</v>
      </c>
      <c r="H122" s="26"/>
      <c r="I122" s="26"/>
    </row>
    <row r="123" spans="1:9" hidden="1" x14ac:dyDescent="0.2">
      <c r="A123" s="215">
        <v>200</v>
      </c>
      <c r="B123" s="11" t="s">
        <v>178</v>
      </c>
      <c r="C123" s="36">
        <f>'Giancarlo Borghese Filho'!L36</f>
        <v>0</v>
      </c>
      <c r="D123" s="37">
        <f>'Giancarlo Borghese Filho'!M36</f>
        <v>0</v>
      </c>
      <c r="E123" s="38"/>
      <c r="H123" s="26"/>
      <c r="I123" s="26"/>
    </row>
    <row r="124" spans="1:9" hidden="1" x14ac:dyDescent="0.2">
      <c r="A124" s="215">
        <v>263</v>
      </c>
      <c r="B124" s="11" t="s">
        <v>259</v>
      </c>
      <c r="C124" s="36">
        <f>'Gioavana Freire'!L36</f>
        <v>0</v>
      </c>
      <c r="D124" s="37">
        <f>'Gioavana Freire'!M36</f>
        <v>0</v>
      </c>
      <c r="E124" s="38"/>
      <c r="H124" s="26"/>
      <c r="I124" s="95"/>
    </row>
    <row r="125" spans="1:9" hidden="1" x14ac:dyDescent="0.2">
      <c r="A125" s="291"/>
      <c r="B125" s="11" t="s">
        <v>538</v>
      </c>
      <c r="C125" s="36">
        <f>'Giulia Biglia'!L50</f>
        <v>4</v>
      </c>
      <c r="D125" s="37">
        <f>'Giulia Biglia'!M50</f>
        <v>280</v>
      </c>
      <c r="E125" s="38" t="s">
        <v>515</v>
      </c>
      <c r="F125" s="78">
        <v>44660</v>
      </c>
      <c r="H125" s="26"/>
      <c r="I125" s="95"/>
    </row>
    <row r="126" spans="1:9" hidden="1" x14ac:dyDescent="0.2">
      <c r="A126" s="231">
        <v>52</v>
      </c>
      <c r="B126" s="44" t="str">
        <f>'Giovanna Rossi'!D$2</f>
        <v>Giovana Rossi</v>
      </c>
      <c r="C126" s="36">
        <f>'Giovanna Rossi'!L56</f>
        <v>31</v>
      </c>
      <c r="D126" s="37">
        <v>1659</v>
      </c>
      <c r="E126" s="38" t="s">
        <v>515</v>
      </c>
      <c r="F126" s="78">
        <v>44658</v>
      </c>
      <c r="H126" s="83"/>
    </row>
    <row r="127" spans="1:9" hidden="1" x14ac:dyDescent="0.2">
      <c r="A127" s="221">
        <v>212</v>
      </c>
      <c r="B127" s="11" t="s">
        <v>187</v>
      </c>
      <c r="C127" s="36">
        <f>'Guilherme Bacelar Pedreira de C'!L36</f>
        <v>0</v>
      </c>
      <c r="D127" s="37">
        <f>'Guilherme Bacelar Pedreira de C'!M36</f>
        <v>0</v>
      </c>
      <c r="E127" s="38"/>
      <c r="F127" s="78"/>
      <c r="H127" s="82"/>
    </row>
    <row r="128" spans="1:9" hidden="1" x14ac:dyDescent="0.2">
      <c r="A128" s="215">
        <v>326</v>
      </c>
      <c r="B128" s="11" t="s">
        <v>417</v>
      </c>
      <c r="C128" s="36">
        <f>'Guilherme Dantas'!L50</f>
        <v>11.5</v>
      </c>
      <c r="D128" s="37">
        <f>'Guilherme Dantas'!M50</f>
        <v>805</v>
      </c>
      <c r="E128" s="38" t="s">
        <v>515</v>
      </c>
      <c r="F128" s="78">
        <v>44656</v>
      </c>
      <c r="H128" s="82"/>
    </row>
    <row r="129" spans="1:9" hidden="1" x14ac:dyDescent="0.2">
      <c r="A129" s="231">
        <v>53</v>
      </c>
      <c r="B129" s="44" t="str">
        <f>'Guilherme Carvalho'!D2</f>
        <v>Guilherme Carvalho</v>
      </c>
      <c r="C129" s="36">
        <f>'Guilherme Carvalho'!L36</f>
        <v>2</v>
      </c>
      <c r="E129" s="38" t="s">
        <v>515</v>
      </c>
      <c r="F129" s="78" t="s">
        <v>570</v>
      </c>
    </row>
    <row r="130" spans="1:9" hidden="1" x14ac:dyDescent="0.2">
      <c r="A130" s="231">
        <v>175</v>
      </c>
      <c r="B130" s="44" t="str">
        <f>'Guilherme Lavigne Paixão'!D2</f>
        <v>Guilherme Lavigne Paixão</v>
      </c>
      <c r="C130" s="36">
        <f>'Guilherme Lavigne Paixão'!L36</f>
        <v>0</v>
      </c>
      <c r="D130" s="37">
        <f>'Guilherme Lavigne Paixão'!M36</f>
        <v>0</v>
      </c>
      <c r="E130" s="38"/>
      <c r="H130" s="26"/>
      <c r="I130" s="26"/>
    </row>
    <row r="131" spans="1:9" hidden="1" x14ac:dyDescent="0.2">
      <c r="A131" s="231">
        <v>232</v>
      </c>
      <c r="B131" s="44" t="s">
        <v>200</v>
      </c>
      <c r="C131" s="36">
        <f>'Guilherme Lessa'!L36</f>
        <v>0</v>
      </c>
      <c r="D131" s="37">
        <f>'Guilherme Lessa'!M36</f>
        <v>0</v>
      </c>
      <c r="E131" s="38"/>
      <c r="F131" s="78"/>
    </row>
    <row r="132" spans="1:9" hidden="1" x14ac:dyDescent="0.2">
      <c r="A132" s="232">
        <v>193</v>
      </c>
      <c r="B132" s="11" t="s">
        <v>168</v>
      </c>
      <c r="C132" s="36">
        <f>'Guilherme Ramalho de Freitas'!L36</f>
        <v>0</v>
      </c>
      <c r="D132" s="37">
        <f>'Guilherme Ramalho de Freitas'!M36</f>
        <v>0</v>
      </c>
      <c r="E132" s="38"/>
      <c r="H132" s="26"/>
      <c r="I132" s="26"/>
    </row>
    <row r="133" spans="1:9" hidden="1" x14ac:dyDescent="0.2">
      <c r="A133" s="229">
        <v>342</v>
      </c>
      <c r="B133" s="11" t="s">
        <v>489</v>
      </c>
      <c r="C133" s="36">
        <f>'Gustavo -LUCIANA'!L52</f>
        <v>10</v>
      </c>
      <c r="D133" s="37">
        <f>'Gustavo -LUCIANA'!M52</f>
        <v>700</v>
      </c>
      <c r="E133" s="38" t="s">
        <v>515</v>
      </c>
      <c r="F133" s="78">
        <v>44656</v>
      </c>
      <c r="H133" s="26"/>
      <c r="I133" s="26"/>
    </row>
    <row r="134" spans="1:9" hidden="1" x14ac:dyDescent="0.2">
      <c r="A134" s="223">
        <v>348</v>
      </c>
      <c r="B134" s="11" t="s">
        <v>445</v>
      </c>
      <c r="C134" s="36">
        <f>'Gustavo - Rapha'!L36</f>
        <v>0</v>
      </c>
      <c r="D134" s="37">
        <f>'Gustavo - Rapha'!M36</f>
        <v>0</v>
      </c>
      <c r="E134" s="38"/>
      <c r="F134" s="78"/>
      <c r="H134" s="26"/>
      <c r="I134" s="26"/>
    </row>
    <row r="135" spans="1:9" hidden="1" x14ac:dyDescent="0.2">
      <c r="A135" s="215">
        <v>337</v>
      </c>
      <c r="B135" s="11" t="s">
        <v>429</v>
      </c>
      <c r="C135" s="36">
        <f>'Gustavo Barreto'!L48</f>
        <v>6</v>
      </c>
      <c r="D135" s="37">
        <f>'Gustavo Barreto'!M48</f>
        <v>420</v>
      </c>
      <c r="E135" s="38" t="s">
        <v>515</v>
      </c>
      <c r="F135" s="78">
        <v>44659</v>
      </c>
      <c r="H135" s="26"/>
      <c r="I135" s="26"/>
    </row>
    <row r="136" spans="1:9" hidden="1" x14ac:dyDescent="0.2">
      <c r="A136" s="231">
        <v>54</v>
      </c>
      <c r="B136" s="44" t="str">
        <f>'Gustavo Brito Nogueira da Silva'!D$2</f>
        <v>Gustavo Brito Nogueira da Silva</v>
      </c>
      <c r="C136" s="36">
        <f>'Gustavo Brito Nogueira da Silva'!L46</f>
        <v>4</v>
      </c>
      <c r="D136" s="37">
        <f>'Gustavo Brito Nogueira da Silva'!M46</f>
        <v>280</v>
      </c>
      <c r="E136" s="154" t="s">
        <v>515</v>
      </c>
      <c r="F136" s="78">
        <v>44659</v>
      </c>
      <c r="H136" s="26"/>
      <c r="I136" s="26"/>
    </row>
    <row r="137" spans="1:9" hidden="1" x14ac:dyDescent="0.2">
      <c r="A137" s="231">
        <v>270</v>
      </c>
      <c r="B137" s="44" t="s">
        <v>314</v>
      </c>
      <c r="C137" s="36">
        <f>'Gustavo Farias'!L36</f>
        <v>0</v>
      </c>
      <c r="D137" s="37">
        <f>'Gustavo Farias'!M36</f>
        <v>0</v>
      </c>
      <c r="F137" s="78"/>
      <c r="H137" s="26"/>
      <c r="I137" s="26"/>
    </row>
    <row r="138" spans="1:9" hidden="1" x14ac:dyDescent="0.2">
      <c r="A138" s="231">
        <v>250</v>
      </c>
      <c r="B138" s="44" t="s">
        <v>213</v>
      </c>
      <c r="C138" s="36">
        <f>'Gustavo Melo da Silva'!L51</f>
        <v>8</v>
      </c>
      <c r="D138" s="37">
        <v>480</v>
      </c>
      <c r="E138" s="154" t="s">
        <v>515</v>
      </c>
      <c r="F138" s="78">
        <v>44662</v>
      </c>
    </row>
    <row r="139" spans="1:9" hidden="1" x14ac:dyDescent="0.2">
      <c r="A139" s="231">
        <v>55</v>
      </c>
      <c r="B139" s="44" t="str">
        <f>'Gustavo Onofre Santos'!D2</f>
        <v>Gustavo Onofre Santos</v>
      </c>
      <c r="C139" s="36">
        <f>'Gustavo Onofre Santos'!L36</f>
        <v>0</v>
      </c>
      <c r="D139" s="37">
        <f>'Gustavo Onofre Santos'!M36</f>
        <v>0</v>
      </c>
      <c r="E139" s="38"/>
      <c r="F139" s="78"/>
      <c r="H139" s="26"/>
      <c r="I139" s="26"/>
    </row>
    <row r="140" spans="1:9" hidden="1" x14ac:dyDescent="0.2">
      <c r="A140" s="215">
        <v>211</v>
      </c>
      <c r="B140" s="11" t="s">
        <v>352</v>
      </c>
      <c r="C140" s="36">
        <f>'Gustavo Mendes de Andrade'!L36</f>
        <v>21</v>
      </c>
      <c r="D140" s="37">
        <f>'Gustavo Mendes de Andrade'!M36</f>
        <v>1470</v>
      </c>
      <c r="E140" s="154" t="s">
        <v>515</v>
      </c>
      <c r="F140" s="78">
        <v>44656</v>
      </c>
      <c r="H140" s="26"/>
      <c r="I140" s="26"/>
    </row>
    <row r="141" spans="1:9" hidden="1" x14ac:dyDescent="0.2">
      <c r="A141" s="246">
        <v>358</v>
      </c>
      <c r="B141" s="11" t="s">
        <v>468</v>
      </c>
      <c r="C141" s="36">
        <f>'Heitor R Vieira'!L53</f>
        <v>12</v>
      </c>
      <c r="D141" s="37">
        <f>'Heitor R Vieira'!M53</f>
        <v>840</v>
      </c>
      <c r="E141" s="154" t="s">
        <v>515</v>
      </c>
      <c r="F141" s="78">
        <v>44658</v>
      </c>
      <c r="H141" s="26"/>
      <c r="I141" s="26"/>
    </row>
    <row r="142" spans="1:9" hidden="1" x14ac:dyDescent="0.2">
      <c r="A142" s="231">
        <v>246</v>
      </c>
      <c r="B142" s="44" t="s">
        <v>216</v>
      </c>
      <c r="C142" s="36">
        <f>'Helena Hatje'!L36</f>
        <v>0</v>
      </c>
      <c r="D142" s="37">
        <f>'Helena Hatje'!M36</f>
        <v>0</v>
      </c>
      <c r="E142" s="38"/>
      <c r="F142" s="78"/>
    </row>
    <row r="143" spans="1:9" hidden="1" x14ac:dyDescent="0.2">
      <c r="A143" s="231">
        <v>271</v>
      </c>
      <c r="B143" s="44" t="s">
        <v>315</v>
      </c>
      <c r="C143" s="36">
        <f>'Helena Weckerle'!L54</f>
        <v>25</v>
      </c>
      <c r="D143" s="37">
        <f>'Helena Weckerle'!M54</f>
        <v>1750</v>
      </c>
      <c r="E143" s="154" t="s">
        <v>515</v>
      </c>
      <c r="F143" s="78">
        <v>44656</v>
      </c>
    </row>
    <row r="144" spans="1:9" hidden="1" x14ac:dyDescent="0.2">
      <c r="A144" s="231">
        <v>347</v>
      </c>
      <c r="B144" s="44" t="s">
        <v>444</v>
      </c>
      <c r="C144" s="36">
        <f>'Heloisa - Rafa'!L36</f>
        <v>0</v>
      </c>
      <c r="D144" s="37">
        <f>'Heloisa - Rafa'!M36</f>
        <v>0</v>
      </c>
      <c r="F144" s="78"/>
    </row>
    <row r="145" spans="1:24" hidden="1" x14ac:dyDescent="0.2">
      <c r="A145" s="231">
        <v>263</v>
      </c>
      <c r="B145" s="44" t="s">
        <v>549</v>
      </c>
      <c r="C145" s="36">
        <f>'Henrique Fabian'!L47</f>
        <v>5</v>
      </c>
      <c r="D145" s="37">
        <f>'Henrique Fabian'!M47</f>
        <v>400</v>
      </c>
      <c r="E145" s="154" t="s">
        <v>515</v>
      </c>
      <c r="F145" s="78">
        <v>44656</v>
      </c>
    </row>
    <row r="146" spans="1:24" hidden="1" x14ac:dyDescent="0.2">
      <c r="A146" s="245">
        <v>357</v>
      </c>
      <c r="B146" s="44" t="s">
        <v>470</v>
      </c>
      <c r="C146" s="36">
        <f>'Henrique Müller'!L54</f>
        <v>14</v>
      </c>
      <c r="D146" s="37">
        <f>'Henrique Müller'!M54</f>
        <v>980</v>
      </c>
      <c r="E146" s="154" t="s">
        <v>515</v>
      </c>
      <c r="F146" s="78">
        <v>44660</v>
      </c>
    </row>
    <row r="147" spans="1:24" hidden="1" x14ac:dyDescent="0.2">
      <c r="A147" s="284"/>
      <c r="B147" s="44" t="s">
        <v>524</v>
      </c>
      <c r="C147" s="36">
        <f>Hugo!L50</f>
        <v>8</v>
      </c>
      <c r="D147" s="241">
        <v>504</v>
      </c>
      <c r="E147" s="154" t="s">
        <v>515</v>
      </c>
      <c r="F147" s="78">
        <v>44657</v>
      </c>
    </row>
    <row r="148" spans="1:24" hidden="1" x14ac:dyDescent="0.2">
      <c r="A148" s="231">
        <v>177</v>
      </c>
      <c r="B148" s="44" t="str">
        <f>'Iasmim Marques Pires'!D2</f>
        <v>Iasmim Marques Pires</v>
      </c>
      <c r="C148" s="36">
        <f>'Iasmim Marques Pires'!L36</f>
        <v>0</v>
      </c>
      <c r="D148" s="37">
        <f>'Iasmim Marques Pires'!M36</f>
        <v>0</v>
      </c>
      <c r="E148" s="38"/>
      <c r="H148" s="26"/>
      <c r="I148" s="26"/>
    </row>
    <row r="149" spans="1:24" hidden="1" x14ac:dyDescent="0.2">
      <c r="A149" s="231">
        <v>307</v>
      </c>
      <c r="B149" s="44" t="s">
        <v>390</v>
      </c>
      <c r="C149" s="36">
        <f>'Iasmin Burgos'!L36</f>
        <v>0</v>
      </c>
      <c r="D149" s="37">
        <f>'Iasmin Burgos'!M36</f>
        <v>0</v>
      </c>
      <c r="F149" s="78"/>
    </row>
    <row r="150" spans="1:24" hidden="1" x14ac:dyDescent="0.2">
      <c r="A150" s="231">
        <v>56</v>
      </c>
      <c r="B150" s="44" t="str">
        <f>'Igor José Lemos Marques'!D2</f>
        <v>Igor José Lemos Marques</v>
      </c>
      <c r="C150" s="36">
        <f>'Igor José Lemos Marques'!L36</f>
        <v>0</v>
      </c>
      <c r="D150" s="37">
        <f>'Igor José Lemos Marques'!M36</f>
        <v>0</v>
      </c>
      <c r="E150" s="38"/>
      <c r="H150" s="26"/>
      <c r="I150" s="26"/>
    </row>
    <row r="151" spans="1:24" hidden="1" x14ac:dyDescent="0.2">
      <c r="A151" s="231">
        <v>57</v>
      </c>
      <c r="B151" s="44" t="str">
        <f>'Ingra Aisha de O. Barreto'!D$2</f>
        <v>Ingra Aisha de Oliveira Barreto</v>
      </c>
      <c r="C151" s="36">
        <f>'Ingra Aisha de O. Barreto'!L36</f>
        <v>7.5</v>
      </c>
      <c r="D151" s="37">
        <f>'Ingra Aisha de O. Barreto'!M36</f>
        <v>525</v>
      </c>
      <c r="E151" s="154" t="s">
        <v>515</v>
      </c>
      <c r="F151" s="78">
        <v>44656</v>
      </c>
      <c r="H151" s="26"/>
      <c r="I151" s="26"/>
    </row>
    <row r="152" spans="1:24" hidden="1" x14ac:dyDescent="0.2">
      <c r="A152" s="231">
        <v>58</v>
      </c>
      <c r="B152" s="44" t="str">
        <f>'Ingrid Aisha de O. Barreto'!D2</f>
        <v>Ingrid Aisha de Oliveira Barreto</v>
      </c>
      <c r="C152" s="36">
        <f>'Ingrid Aisha de O. Barreto'!L36</f>
        <v>0</v>
      </c>
      <c r="D152" s="37">
        <f>'Ingrid Aisha de O. Barreto'!M36</f>
        <v>0</v>
      </c>
      <c r="E152" s="38"/>
      <c r="H152" s="26"/>
      <c r="I152" s="26"/>
    </row>
    <row r="153" spans="1:24" hidden="1" x14ac:dyDescent="0.2">
      <c r="A153" s="215">
        <v>313</v>
      </c>
      <c r="B153" s="11" t="s">
        <v>404</v>
      </c>
      <c r="C153" s="36">
        <f>Irapuan!L36</f>
        <v>0</v>
      </c>
      <c r="D153" s="175">
        <f>Irapuan!M36</f>
        <v>0</v>
      </c>
      <c r="E153" s="38"/>
      <c r="F153" s="78"/>
      <c r="H153" s="26"/>
      <c r="I153" s="26"/>
    </row>
    <row r="154" spans="1:24" hidden="1" x14ac:dyDescent="0.2">
      <c r="A154" s="231">
        <v>59</v>
      </c>
      <c r="B154" s="44" t="str">
        <f>'Izabela Costa Gidi'!D2</f>
        <v>Isabella Costa Gidi</v>
      </c>
      <c r="C154" s="36">
        <f>'Izabela Costa Gidi'!L36</f>
        <v>0</v>
      </c>
      <c r="D154" s="37">
        <f>'Izabela Costa Gidi'!M36</f>
        <v>0</v>
      </c>
      <c r="E154" s="38"/>
      <c r="F154" s="78"/>
      <c r="H154" s="26"/>
      <c r="I154" s="26"/>
    </row>
    <row r="155" spans="1:24" hidden="1" x14ac:dyDescent="0.2">
      <c r="A155" s="231">
        <v>337</v>
      </c>
      <c r="B155" s="44" t="s">
        <v>430</v>
      </c>
      <c r="C155" s="36">
        <f>'Isabella Martins'!L36</f>
        <v>0</v>
      </c>
      <c r="D155" s="37">
        <f>'Isabella Martins'!M36</f>
        <v>0</v>
      </c>
      <c r="E155" s="38"/>
      <c r="F155" s="78"/>
      <c r="H155" s="26"/>
      <c r="I155" s="26"/>
    </row>
    <row r="156" spans="1:24" hidden="1" x14ac:dyDescent="0.2">
      <c r="A156" s="232">
        <v>219</v>
      </c>
      <c r="B156" s="11" t="s">
        <v>189</v>
      </c>
      <c r="C156" s="36">
        <f>'Isabella P.Oliveira de Carvalho'!L37</f>
        <v>0</v>
      </c>
      <c r="D156" s="37">
        <f>'Isabella P.Oliveira de Carvalho'!M37</f>
        <v>0</v>
      </c>
      <c r="E156" s="38"/>
      <c r="H156" s="26"/>
      <c r="I156" s="26"/>
    </row>
    <row r="157" spans="1:24" hidden="1" x14ac:dyDescent="0.2">
      <c r="A157" s="180">
        <v>60</v>
      </c>
      <c r="B157" s="44" t="str">
        <f>'Jacques Renan de A.B.Neto'!D$2</f>
        <v>Jacques Renan de A.B.Neto</v>
      </c>
      <c r="C157" s="36">
        <f>'Jacques Renan de A.B.Neto'!L36</f>
        <v>0</v>
      </c>
      <c r="D157" s="37">
        <f>'Jacques Renan de A.B.Neto'!M36</f>
        <v>0</v>
      </c>
      <c r="E157" s="38"/>
      <c r="F157" s="78"/>
    </row>
    <row r="158" spans="1:24" hidden="1" x14ac:dyDescent="0.2">
      <c r="A158" s="33">
        <v>61</v>
      </c>
      <c r="B158" s="44" t="str">
        <f>'João Gabriel C. Mattos'!D$2</f>
        <v>João Gabriel Cerqueira de Matos</v>
      </c>
      <c r="C158" s="36">
        <f>'João Gabriel C. Mattos'!L36</f>
        <v>0</v>
      </c>
      <c r="D158" s="37">
        <f>'João Gabriel C. Mattos'!M36</f>
        <v>0</v>
      </c>
      <c r="E158" s="38"/>
      <c r="H158" s="26"/>
      <c r="I158" s="26"/>
    </row>
    <row r="159" spans="1:24" hidden="1" x14ac:dyDescent="0.2">
      <c r="A159" s="161">
        <v>62</v>
      </c>
      <c r="B159" s="44" t="str">
        <f>'João Gabriel Weckerle Sobreira'!D$2</f>
        <v>João Gabriel Weckerle Sobreira</v>
      </c>
      <c r="C159" s="36">
        <f>'João Gabriel Weckerle Sobreira'!L36</f>
        <v>0</v>
      </c>
      <c r="D159" s="37">
        <f>'João Gabriel Weckerle Sobreira'!M36</f>
        <v>0</v>
      </c>
      <c r="F159" s="78"/>
      <c r="X159" s="26" t="s">
        <v>289</v>
      </c>
    </row>
    <row r="160" spans="1:24" hidden="1" x14ac:dyDescent="0.2">
      <c r="A160" s="166">
        <v>63</v>
      </c>
      <c r="B160" s="44" t="str">
        <f>'João Guilherme Brige O.Alves'!D$2</f>
        <v>João Guilherme Brige Oliveira Alves</v>
      </c>
      <c r="C160" s="36">
        <f>'João Guilherme Brige O.Alves'!L36</f>
        <v>0</v>
      </c>
      <c r="D160" s="37">
        <f>'João Guilherme Brige O.Alves'!M36</f>
        <v>0</v>
      </c>
      <c r="E160" s="38"/>
      <c r="X160" s="26" t="s">
        <v>290</v>
      </c>
    </row>
    <row r="161" spans="1:15" hidden="1" x14ac:dyDescent="0.2">
      <c r="A161" s="33">
        <v>64</v>
      </c>
      <c r="B161" s="44" t="str">
        <f>'João Martins Pontes M. Moreira'!D$2</f>
        <v>João Martins Pontes Meira Moreira</v>
      </c>
      <c r="C161" s="36">
        <f>'João Martins Pontes M. Moreira'!L36</f>
        <v>0</v>
      </c>
      <c r="D161" s="37">
        <f>'João Martins Pontes M. Moreira'!M36</f>
        <v>0</v>
      </c>
      <c r="F161" s="78"/>
    </row>
    <row r="162" spans="1:15" hidden="1" x14ac:dyDescent="0.2">
      <c r="A162" s="33">
        <v>65</v>
      </c>
      <c r="B162" s="44" t="str">
        <f>'João Mauricio Guerra Dória'!D$2</f>
        <v>João Mauricio Guerra Dória</v>
      </c>
      <c r="C162" s="36">
        <f>'João Mauricio Guerra Dória'!L36</f>
        <v>0</v>
      </c>
      <c r="D162" s="37">
        <f>'João Mauricio Guerra Dória'!M36</f>
        <v>0</v>
      </c>
      <c r="E162" s="38"/>
      <c r="H162" s="26"/>
      <c r="I162" s="26"/>
    </row>
    <row r="163" spans="1:15" hidden="1" x14ac:dyDescent="0.2">
      <c r="A163" s="33">
        <v>66</v>
      </c>
      <c r="B163" s="44" t="str">
        <f>'João Carlos Monteiro'!D$2</f>
        <v>João Carlos Monteiro</v>
      </c>
      <c r="C163" s="36">
        <f>'João Carlos Monteiro'!L50</f>
        <v>14</v>
      </c>
      <c r="D163" s="37">
        <f>'João Carlos Monteiro'!M50</f>
        <v>980</v>
      </c>
      <c r="E163" s="154" t="s">
        <v>515</v>
      </c>
      <c r="F163" s="78">
        <v>44662</v>
      </c>
      <c r="H163" s="26"/>
      <c r="I163" s="26"/>
    </row>
    <row r="164" spans="1:15" hidden="1" x14ac:dyDescent="0.2">
      <c r="A164" s="287"/>
      <c r="B164" s="44" t="s">
        <v>533</v>
      </c>
      <c r="C164" s="36">
        <f>'João Paulo Batista'!L45</f>
        <v>3</v>
      </c>
      <c r="D164" s="241">
        <f>'João Paulo Batista'!M45</f>
        <v>210</v>
      </c>
      <c r="E164" s="154" t="s">
        <v>515</v>
      </c>
      <c r="F164" s="78">
        <v>44658</v>
      </c>
      <c r="H164" s="26"/>
      <c r="I164" s="26"/>
    </row>
    <row r="165" spans="1:15" hidden="1" x14ac:dyDescent="0.2">
      <c r="A165" s="33">
        <v>67</v>
      </c>
      <c r="B165" s="44" t="str">
        <f>'João Pedro Cohim A. R. Silva'!D$2</f>
        <v>João Pedro Cohim Alves Reis Silva</v>
      </c>
      <c r="C165" s="36">
        <f>'João Pedro Cohim A. R. Silva'!L36</f>
        <v>0</v>
      </c>
      <c r="D165" s="37">
        <f>'João Pedro Cohim A. R. Silva'!M36</f>
        <v>0</v>
      </c>
      <c r="F165" s="78"/>
    </row>
    <row r="166" spans="1:15" hidden="1" x14ac:dyDescent="0.2">
      <c r="A166" s="33">
        <v>68</v>
      </c>
      <c r="B166" s="44" t="str">
        <f>'João Pedro Maluf Balbi'!D$2</f>
        <v>João Tanure</v>
      </c>
      <c r="C166" s="36">
        <f>'João Pedro Maluf Balbi'!L48</f>
        <v>9</v>
      </c>
      <c r="D166" s="37">
        <f>'João Pedro Maluf Balbi'!M48</f>
        <v>630</v>
      </c>
      <c r="E166" s="38" t="s">
        <v>515</v>
      </c>
      <c r="F166" s="78">
        <v>44659</v>
      </c>
      <c r="H166" s="26"/>
      <c r="I166" s="26"/>
    </row>
    <row r="167" spans="1:15" hidden="1" x14ac:dyDescent="0.2">
      <c r="A167" s="275"/>
      <c r="B167" s="44" t="s">
        <v>508</v>
      </c>
      <c r="C167" s="36">
        <f>'João Ratton'!L53</f>
        <v>8</v>
      </c>
      <c r="D167" s="241">
        <f>'João Ratton'!M53</f>
        <v>560</v>
      </c>
      <c r="E167" s="38" t="s">
        <v>515</v>
      </c>
      <c r="F167" s="78">
        <v>44659</v>
      </c>
      <c r="H167" s="26"/>
      <c r="I167" s="26"/>
    </row>
    <row r="168" spans="1:15" hidden="1" x14ac:dyDescent="0.2">
      <c r="A168" s="33">
        <v>160</v>
      </c>
      <c r="B168" s="44" t="str">
        <f>'João Victor B.C.Silva'!D2</f>
        <v>João Victor Barbosa de Carvalho Silva</v>
      </c>
      <c r="C168" s="36">
        <f>'João Victor B.C.Silva'!L36</f>
        <v>0</v>
      </c>
      <c r="D168" s="37">
        <f>'João Victor B.C.Silva'!M36</f>
        <v>0</v>
      </c>
      <c r="E168" s="38"/>
      <c r="H168" s="26"/>
      <c r="I168" s="26"/>
    </row>
    <row r="169" spans="1:15" hidden="1" x14ac:dyDescent="0.2">
      <c r="A169" s="33">
        <v>170</v>
      </c>
      <c r="B169" s="44" t="str">
        <f>'João Victor Oliveira Rocha'!D2</f>
        <v>João Victor Oliveira Rocha</v>
      </c>
      <c r="C169" s="36">
        <f>'João Victor Oliveira Rocha'!L36</f>
        <v>0</v>
      </c>
      <c r="D169" s="37">
        <f>'João Victor Oliveira Rocha'!M36</f>
        <v>0</v>
      </c>
      <c r="E169" s="38"/>
      <c r="H169" s="26"/>
      <c r="I169" s="26"/>
    </row>
    <row r="170" spans="1:15" hidden="1" x14ac:dyDescent="0.2">
      <c r="A170" s="33">
        <v>70</v>
      </c>
      <c r="B170" s="44" t="str">
        <f>'João Vitor de Jesus Souza'!D2</f>
        <v>João Vitor de Jesus Souza</v>
      </c>
      <c r="C170" s="36">
        <f>'João Vitor de Jesus Souza'!L36</f>
        <v>0</v>
      </c>
      <c r="D170" s="37">
        <f>'João Vitor de Jesus Souza'!M36</f>
        <v>0</v>
      </c>
      <c r="E170" s="38"/>
      <c r="H170" s="26"/>
      <c r="I170" s="26"/>
    </row>
    <row r="171" spans="1:15" hidden="1" x14ac:dyDescent="0.2">
      <c r="A171" s="33">
        <v>309</v>
      </c>
      <c r="B171" s="44" t="s">
        <v>394</v>
      </c>
      <c r="C171" s="36">
        <f>'João Vitor Diniz'!L47</f>
        <v>7</v>
      </c>
      <c r="D171" s="175">
        <f>'João Vitor Diniz'!M47</f>
        <v>490</v>
      </c>
      <c r="E171" s="38" t="s">
        <v>515</v>
      </c>
      <c r="F171" s="78">
        <v>44656</v>
      </c>
      <c r="H171" s="26"/>
      <c r="I171" s="26"/>
    </row>
    <row r="172" spans="1:15" hidden="1" x14ac:dyDescent="0.2">
      <c r="A172" s="172">
        <v>294</v>
      </c>
      <c r="B172" s="44" t="s">
        <v>356</v>
      </c>
      <c r="C172" s="36">
        <f>'João Vitor Filho'!L36</f>
        <v>0</v>
      </c>
      <c r="D172" s="37">
        <f>'João Vitor Filho'!M36</f>
        <v>0</v>
      </c>
      <c r="F172" s="78"/>
      <c r="H172" s="26"/>
      <c r="I172" s="26"/>
    </row>
    <row r="173" spans="1:15" hidden="1" x14ac:dyDescent="0.2">
      <c r="A173" s="33">
        <v>69</v>
      </c>
      <c r="B173" s="44" t="str">
        <f>'João Vitor G. B. de Azevedo'!D$2</f>
        <v>João Vitor Gonzaga Barreto de Azevedo</v>
      </c>
      <c r="C173" s="36">
        <f>'João Vitor G. B. de Azevedo'!L36</f>
        <v>0</v>
      </c>
      <c r="D173" s="37">
        <f>'João Vitor G. B. de Azevedo'!M36</f>
        <v>0</v>
      </c>
      <c r="E173" s="38"/>
      <c r="F173" s="78"/>
      <c r="O173" s="78">
        <v>44201</v>
      </c>
    </row>
    <row r="174" spans="1:15" hidden="1" x14ac:dyDescent="0.2">
      <c r="A174" s="144">
        <v>71</v>
      </c>
      <c r="B174" s="44" t="str">
        <f>'João Vitor Torres Santana'!D2</f>
        <v>João Vitor Torres Santana</v>
      </c>
      <c r="C174" s="36">
        <f>'João Vitor Torres Santana'!L36</f>
        <v>0</v>
      </c>
      <c r="D174" s="37">
        <f>'João Vitor Torres Santana'!M36</f>
        <v>0</v>
      </c>
      <c r="E174" s="38"/>
      <c r="H174" s="26"/>
      <c r="I174" s="26"/>
    </row>
    <row r="175" spans="1:15" hidden="1" x14ac:dyDescent="0.2">
      <c r="A175" s="33">
        <v>255</v>
      </c>
      <c r="B175" s="44" t="s">
        <v>223</v>
      </c>
      <c r="C175" s="36">
        <f>Joaquim!L50</f>
        <v>7</v>
      </c>
      <c r="D175" s="37">
        <f>Joaquim!M50</f>
        <v>490</v>
      </c>
      <c r="E175" s="154" t="s">
        <v>515</v>
      </c>
      <c r="F175" s="78">
        <v>44656</v>
      </c>
    </row>
    <row r="176" spans="1:15" hidden="1" x14ac:dyDescent="0.2">
      <c r="A176" s="232">
        <v>201</v>
      </c>
      <c r="B176" s="11" t="s">
        <v>179</v>
      </c>
      <c r="C176" s="36">
        <f>'José Carlos Laerte A.Gomes'!L36</f>
        <v>0</v>
      </c>
      <c r="D176" s="37">
        <f>'José Carlos Laerte A.Gomes'!M36</f>
        <v>0</v>
      </c>
      <c r="E176" s="38"/>
      <c r="H176" s="26"/>
      <c r="I176" s="26"/>
    </row>
    <row r="177" spans="1:16" hidden="1" x14ac:dyDescent="0.2">
      <c r="A177" s="180">
        <v>72</v>
      </c>
      <c r="B177" s="44" t="str">
        <f>'José Luiz Tourinho B.Costa'!D2</f>
        <v>José Luiz Tourinho Braga Costa</v>
      </c>
      <c r="C177" s="36">
        <f>'José Luiz Tourinho B.Costa'!L36</f>
        <v>0</v>
      </c>
      <c r="D177" s="37">
        <f>'José Luiz Tourinho B.Costa'!M36</f>
        <v>0</v>
      </c>
      <c r="E177" s="38"/>
      <c r="H177" s="26"/>
      <c r="I177" s="26"/>
    </row>
    <row r="178" spans="1:16" hidden="1" x14ac:dyDescent="0.2">
      <c r="A178" s="33">
        <v>73</v>
      </c>
      <c r="B178" s="44" t="str">
        <f>'Julia Castro Freita'!D$2</f>
        <v>Julia Castro Freitas</v>
      </c>
      <c r="C178" s="36">
        <f>'Julia Castro Freita'!L36</f>
        <v>0</v>
      </c>
      <c r="D178" s="37">
        <f>'Julia Castro Freita'!M36</f>
        <v>0</v>
      </c>
      <c r="F178" s="78"/>
      <c r="O178" s="26" t="s">
        <v>292</v>
      </c>
      <c r="P178" s="26">
        <v>195</v>
      </c>
    </row>
    <row r="179" spans="1:16" hidden="1" x14ac:dyDescent="0.2">
      <c r="A179" s="161">
        <v>278</v>
      </c>
      <c r="B179" s="44" t="s">
        <v>324</v>
      </c>
      <c r="C179" s="36">
        <f>'Julia Larocca'!L36</f>
        <v>0</v>
      </c>
      <c r="D179" s="37">
        <f>'Julia Larocca'!M36</f>
        <v>0</v>
      </c>
      <c r="F179" s="78"/>
    </row>
    <row r="180" spans="1:16" hidden="1" x14ac:dyDescent="0.2">
      <c r="A180" s="166">
        <v>269</v>
      </c>
      <c r="B180" s="44" t="s">
        <v>313</v>
      </c>
      <c r="C180" s="36">
        <f>'Júlia Maia'!L36</f>
        <v>0</v>
      </c>
      <c r="D180" s="37">
        <f>'Júlia Maia'!M36</f>
        <v>0</v>
      </c>
      <c r="F180" s="78"/>
    </row>
    <row r="181" spans="1:16" hidden="1" x14ac:dyDescent="0.2">
      <c r="A181" s="33">
        <v>239</v>
      </c>
      <c r="B181" s="44" t="s">
        <v>212</v>
      </c>
      <c r="C181" s="36">
        <f>'Júlia Neves Ulm'!L36</f>
        <v>0</v>
      </c>
      <c r="D181" s="37">
        <f>'Júlia Neves Ulm'!M36</f>
        <v>0</v>
      </c>
      <c r="E181" s="38"/>
      <c r="H181" s="26"/>
      <c r="I181" s="26"/>
    </row>
    <row r="182" spans="1:16" hidden="1" x14ac:dyDescent="0.2">
      <c r="A182" s="232">
        <v>213</v>
      </c>
      <c r="B182" s="11" t="s">
        <v>188</v>
      </c>
      <c r="C182" s="36">
        <f>'Júlia Nunes Bittencourt Piñeiro'!L36</f>
        <v>0</v>
      </c>
      <c r="D182" s="37">
        <f>'Júlia Nunes Bittencourt Piñeiro'!M36</f>
        <v>0</v>
      </c>
      <c r="E182" s="38"/>
      <c r="H182" s="26"/>
      <c r="I182" s="26"/>
    </row>
    <row r="183" spans="1:16" hidden="1" x14ac:dyDescent="0.2">
      <c r="A183" s="180">
        <v>74</v>
      </c>
      <c r="B183" s="44" t="str">
        <f>'Julia Outeiro'!D$2</f>
        <v>Julia Outeiro</v>
      </c>
      <c r="C183" s="36">
        <f>'Julia Outeiro'!L44</f>
        <v>2</v>
      </c>
      <c r="D183" s="37">
        <f>'Julia Outeiro'!M44</f>
        <v>140</v>
      </c>
      <c r="E183" s="38" t="s">
        <v>515</v>
      </c>
      <c r="F183" s="78">
        <v>44656</v>
      </c>
      <c r="H183" s="26"/>
      <c r="I183" s="26"/>
    </row>
    <row r="184" spans="1:16" ht="15" hidden="1" customHeight="1" x14ac:dyDescent="0.2">
      <c r="A184" s="166">
        <v>260</v>
      </c>
      <c r="B184" s="44" t="s">
        <v>484</v>
      </c>
      <c r="C184" s="36">
        <f>'Julia Vale'!L49</f>
        <v>12</v>
      </c>
      <c r="D184" s="37">
        <f>'Julia Vale'!M49</f>
        <v>840</v>
      </c>
      <c r="E184" s="154" t="s">
        <v>515</v>
      </c>
      <c r="F184" s="78">
        <v>44658</v>
      </c>
      <c r="H184" s="26"/>
      <c r="I184" s="26"/>
    </row>
    <row r="185" spans="1:16" ht="15" hidden="1" customHeight="1" x14ac:dyDescent="0.2">
      <c r="A185" s="161">
        <v>261</v>
      </c>
      <c r="B185" s="44" t="s">
        <v>255</v>
      </c>
      <c r="C185" s="36">
        <f>'Julia Varandas'!L45</f>
        <v>3</v>
      </c>
      <c r="D185" s="37">
        <f>'Julia Varandas'!M45</f>
        <v>210</v>
      </c>
      <c r="E185" s="38" t="s">
        <v>515</v>
      </c>
      <c r="F185" s="78">
        <v>44656</v>
      </c>
      <c r="H185" s="26"/>
      <c r="I185" s="26"/>
    </row>
    <row r="186" spans="1:16" ht="15" hidden="1" customHeight="1" x14ac:dyDescent="0.2">
      <c r="A186" s="166">
        <v>257</v>
      </c>
      <c r="B186" s="44" t="s">
        <v>225</v>
      </c>
      <c r="C186" s="36">
        <f>'Julia Viterbo'!L36</f>
        <v>0</v>
      </c>
      <c r="D186" s="37">
        <f>'Julia Viterbo'!M36</f>
        <v>0</v>
      </c>
      <c r="E186" s="38"/>
    </row>
    <row r="187" spans="1:16" ht="15" customHeight="1" x14ac:dyDescent="0.2">
      <c r="A187" s="293"/>
      <c r="B187" s="44" t="s">
        <v>547</v>
      </c>
      <c r="C187" s="36">
        <f>'Julianna Achay'!L46</f>
        <v>6</v>
      </c>
      <c r="D187" s="37">
        <f>'Julianna Achay'!M46</f>
        <v>480</v>
      </c>
      <c r="E187" s="38" t="s">
        <v>589</v>
      </c>
    </row>
    <row r="188" spans="1:16" ht="15" hidden="1" customHeight="1" x14ac:dyDescent="0.2">
      <c r="A188" s="33">
        <v>75</v>
      </c>
      <c r="B188" s="44" t="str">
        <f>'Juliana Costa dos Santos'!D$2</f>
        <v>Juliana Costa dos Santos</v>
      </c>
      <c r="C188" s="36">
        <f>'Juliana Costa dos Santos'!L36</f>
        <v>0</v>
      </c>
      <c r="D188" s="37">
        <f>'Juliana Costa dos Santos'!M36</f>
        <v>0</v>
      </c>
      <c r="E188" s="38"/>
      <c r="F188" s="78"/>
      <c r="H188" s="26"/>
      <c r="I188" s="26"/>
    </row>
    <row r="189" spans="1:16" hidden="1" x14ac:dyDescent="0.2">
      <c r="A189" s="33">
        <v>259</v>
      </c>
      <c r="B189" s="44" t="s">
        <v>393</v>
      </c>
      <c r="C189" s="36">
        <f>Juliana!L36</f>
        <v>0</v>
      </c>
      <c r="D189" s="37">
        <f>Juliana!M36</f>
        <v>0</v>
      </c>
      <c r="E189" s="38"/>
    </row>
    <row r="190" spans="1:16" hidden="1" x14ac:dyDescent="0.2">
      <c r="A190" s="193">
        <v>317</v>
      </c>
      <c r="B190" s="44" t="s">
        <v>409</v>
      </c>
      <c r="C190" s="36">
        <f>Kamili!L36</f>
        <v>0</v>
      </c>
      <c r="D190" s="37">
        <f>Kamili!M36</f>
        <v>0</v>
      </c>
      <c r="E190" s="38"/>
    </row>
    <row r="191" spans="1:16" ht="15" hidden="1" customHeight="1" x14ac:dyDescent="0.2">
      <c r="A191" s="33">
        <v>76</v>
      </c>
      <c r="B191" s="44" t="str">
        <f>'Laiza Ariel S. de A. Vitória'!D$2</f>
        <v>Laiza Ariel Sacramento de Araujo Vitória</v>
      </c>
      <c r="C191" s="36">
        <f>'Laiza Ariel S. de A. Vitória'!L36</f>
        <v>0</v>
      </c>
      <c r="D191" s="37">
        <f>'Laiza Ariel S. de A. Vitória'!M36</f>
        <v>0</v>
      </c>
      <c r="E191" s="38"/>
      <c r="H191" s="26"/>
      <c r="I191" s="26"/>
    </row>
    <row r="192" spans="1:16" ht="15" hidden="1" customHeight="1" x14ac:dyDescent="0.2">
      <c r="A192" s="210">
        <v>77</v>
      </c>
      <c r="B192" s="44" t="str">
        <f>'Lara Isabel Leal Domingues'!D$2</f>
        <v>Lara Isabel Leal Domingues</v>
      </c>
      <c r="C192" s="36">
        <f>'Lara Isabel Leal Domingues'!L36</f>
        <v>0</v>
      </c>
      <c r="D192" s="37">
        <f>'Lara Isabel Leal Domingues'!M36</f>
        <v>0</v>
      </c>
      <c r="E192" s="38"/>
      <c r="H192" s="26"/>
      <c r="I192" s="26"/>
    </row>
    <row r="193" spans="1:9" ht="15" hidden="1" customHeight="1" x14ac:dyDescent="0.2">
      <c r="A193" s="214">
        <v>331</v>
      </c>
      <c r="B193" s="44" t="s">
        <v>434</v>
      </c>
      <c r="C193" s="36">
        <f>'Lara - Victoria'!L36</f>
        <v>0</v>
      </c>
      <c r="D193" s="37">
        <f>'Lara - Victoria'!M36</f>
        <v>0</v>
      </c>
      <c r="E193" s="38"/>
      <c r="F193" s="78"/>
      <c r="H193" s="26"/>
      <c r="I193" s="26"/>
    </row>
    <row r="194" spans="1:9" ht="15" hidden="1" customHeight="1" x14ac:dyDescent="0.2">
      <c r="A194" s="245">
        <v>359</v>
      </c>
      <c r="B194" s="44" t="s">
        <v>472</v>
      </c>
      <c r="C194" s="36">
        <f>'Lara Liberato'!L47</f>
        <v>8</v>
      </c>
      <c r="D194" s="241">
        <f>'Lara Liberato'!M47</f>
        <v>560</v>
      </c>
      <c r="E194" s="154" t="s">
        <v>515</v>
      </c>
      <c r="F194" s="78">
        <v>44656</v>
      </c>
      <c r="H194" s="26"/>
      <c r="I194" s="26"/>
    </row>
    <row r="195" spans="1:9" hidden="1" x14ac:dyDescent="0.2">
      <c r="A195" s="33">
        <v>305</v>
      </c>
      <c r="B195" s="44" t="s">
        <v>388</v>
      </c>
      <c r="C195" s="36">
        <f>'Lara Lisboa'!L36</f>
        <v>0</v>
      </c>
      <c r="D195" s="37">
        <f>'Lara Lisboa'!M36</f>
        <v>0</v>
      </c>
      <c r="E195" s="38"/>
      <c r="F195" s="78"/>
      <c r="H195" s="26"/>
      <c r="I195" s="26"/>
    </row>
    <row r="196" spans="1:9" hidden="1" x14ac:dyDescent="0.2">
      <c r="A196" s="169">
        <v>78</v>
      </c>
      <c r="B196" s="44" t="str">
        <f>'Lara Martins F.L.D''Albuquerque '!D$2</f>
        <v>Lara Martins de Farias D'Albuquerque</v>
      </c>
      <c r="C196" s="36">
        <f>'Lara Martins F.L.D''Albuquerque '!L36</f>
        <v>0</v>
      </c>
      <c r="D196" s="37">
        <f>'Lara Martins F.L.D''Albuquerque '!M36</f>
        <v>0</v>
      </c>
      <c r="F196" s="78"/>
    </row>
    <row r="197" spans="1:9" ht="15" hidden="1" customHeight="1" x14ac:dyDescent="0.2">
      <c r="A197" s="33">
        <v>79</v>
      </c>
      <c r="B197" s="44" t="str">
        <f>'Lara Santo Sé Rossi'!D$2</f>
        <v>Lara Sento Sé Rossi</v>
      </c>
      <c r="C197" s="36">
        <f>'Lara Santo Sé Rossi'!L44</f>
        <v>2</v>
      </c>
      <c r="D197" s="37">
        <f>'Lara Santo Sé Rossi'!M44</f>
        <v>140</v>
      </c>
      <c r="E197" s="154" t="s">
        <v>515</v>
      </c>
      <c r="F197" s="78">
        <v>44659</v>
      </c>
    </row>
    <row r="198" spans="1:9" ht="15" hidden="1" customHeight="1" x14ac:dyDescent="0.2">
      <c r="A198" s="272"/>
      <c r="B198" s="44" t="s">
        <v>499</v>
      </c>
      <c r="C198" s="36">
        <f>'Laura La Fuente '!L36</f>
        <v>16</v>
      </c>
      <c r="D198" s="37">
        <f>'Laura La Fuente '!M36</f>
        <v>1120</v>
      </c>
      <c r="E198" s="154" t="s">
        <v>515</v>
      </c>
      <c r="F198" s="78">
        <v>44652</v>
      </c>
    </row>
    <row r="199" spans="1:9" ht="15" hidden="1" customHeight="1" x14ac:dyDescent="0.2">
      <c r="A199" s="232"/>
      <c r="B199" s="11" t="s">
        <v>579</v>
      </c>
      <c r="C199" s="36">
        <f>Leonardo!L46</f>
        <v>3</v>
      </c>
      <c r="D199" s="37">
        <f>Leonardo!M46</f>
        <v>210</v>
      </c>
      <c r="E199" s="38" t="s">
        <v>515</v>
      </c>
      <c r="F199" s="78">
        <v>44656</v>
      </c>
    </row>
    <row r="200" spans="1:9" ht="15" hidden="1" customHeight="1" x14ac:dyDescent="0.2">
      <c r="A200" s="232">
        <v>203</v>
      </c>
      <c r="B200" s="11" t="s">
        <v>181</v>
      </c>
      <c r="C200" s="36">
        <f>'Leonardo Araujo França'!L36</f>
        <v>0</v>
      </c>
      <c r="D200" s="37">
        <f>'Leonardo Araujo França'!M36</f>
        <v>0</v>
      </c>
      <c r="F200" s="78"/>
    </row>
    <row r="201" spans="1:9" ht="15" hidden="1" customHeight="1" x14ac:dyDescent="0.2">
      <c r="A201" s="180">
        <v>81</v>
      </c>
      <c r="B201" s="44" t="str">
        <f>'Letícia Kelman de M. Ferreira '!D$2</f>
        <v>Letícia Kelman de Miranda Ferreira</v>
      </c>
      <c r="C201" s="36">
        <f>'Letícia Kelman de M. Ferreira '!L36</f>
        <v>0</v>
      </c>
      <c r="D201" s="37">
        <f>'Letícia Kelman de M. Ferreira '!M36</f>
        <v>0</v>
      </c>
      <c r="E201" s="38"/>
      <c r="F201" s="78"/>
    </row>
    <row r="202" spans="1:9" ht="15" hidden="1" customHeight="1" x14ac:dyDescent="0.2">
      <c r="A202" s="161">
        <v>80</v>
      </c>
      <c r="B202" s="44" t="str">
        <f>'Letícia Saldanha Campos'!D$2</f>
        <v>Letícia Saldanha Campos</v>
      </c>
      <c r="C202" s="36">
        <f>'Letícia Saldanha Campos'!L36</f>
        <v>0</v>
      </c>
      <c r="D202" s="37">
        <f>'Letícia Saldanha Campos'!M36</f>
        <v>0</v>
      </c>
      <c r="E202" s="38"/>
      <c r="H202" s="26"/>
      <c r="I202" s="26"/>
    </row>
    <row r="203" spans="1:9" hidden="1" x14ac:dyDescent="0.2">
      <c r="A203" s="166">
        <v>234</v>
      </c>
      <c r="B203" s="44" t="s">
        <v>202</v>
      </c>
      <c r="C203" s="36">
        <f>'Leticia Ster'!L46</f>
        <v>6</v>
      </c>
      <c r="D203" s="37">
        <f>'Leticia Ster'!M46</f>
        <v>420</v>
      </c>
      <c r="E203" s="154" t="s">
        <v>515</v>
      </c>
      <c r="F203" s="78">
        <v>44658</v>
      </c>
      <c r="H203" s="26"/>
      <c r="I203" s="26"/>
    </row>
    <row r="204" spans="1:9" ht="15" hidden="1" customHeight="1" x14ac:dyDescent="0.2">
      <c r="A204" s="232">
        <v>186</v>
      </c>
      <c r="B204" s="11" t="s">
        <v>164</v>
      </c>
      <c r="C204" s="36">
        <f>'Lívia Oliveira Serrão'!L36</f>
        <v>0</v>
      </c>
      <c r="D204" s="37">
        <f>'Lívia Oliveira Serrão'!M36</f>
        <v>0</v>
      </c>
      <c r="E204" s="38"/>
      <c r="H204" s="26"/>
      <c r="I204" s="26"/>
    </row>
    <row r="205" spans="1:9" ht="15" customHeight="1" x14ac:dyDescent="0.2">
      <c r="A205" s="306">
        <v>370</v>
      </c>
      <c r="B205" s="11" t="s">
        <v>579</v>
      </c>
      <c r="C205" s="36"/>
      <c r="E205" s="38"/>
      <c r="H205" s="26"/>
      <c r="I205" s="26"/>
    </row>
    <row r="206" spans="1:9" ht="15" hidden="1" customHeight="1" x14ac:dyDescent="0.2">
      <c r="A206" s="180">
        <v>82</v>
      </c>
      <c r="B206" s="44" t="str">
        <f>'Livia Salles Magalhães'!D$2</f>
        <v>Livia Salles Magalhães</v>
      </c>
      <c r="C206" s="36">
        <f>'Livia Salles Magalhães'!L46</f>
        <v>8</v>
      </c>
      <c r="D206" s="37">
        <f>'Livia Salles Magalhães'!M46</f>
        <v>560</v>
      </c>
      <c r="E206" s="154" t="s">
        <v>515</v>
      </c>
      <c r="F206" s="78">
        <v>44656</v>
      </c>
    </row>
    <row r="207" spans="1:9" ht="15" hidden="1" customHeight="1" x14ac:dyDescent="0.2">
      <c r="A207" s="33">
        <v>262</v>
      </c>
      <c r="B207" s="44" t="s">
        <v>256</v>
      </c>
      <c r="C207" s="36">
        <f>'Lorena Barnuevo'!L36</f>
        <v>0</v>
      </c>
      <c r="D207" s="37">
        <f>'Lorena Barnuevo'!M36</f>
        <v>0</v>
      </c>
      <c r="E207" s="38"/>
    </row>
    <row r="208" spans="1:9" ht="15" hidden="1" customHeight="1" x14ac:dyDescent="0.2">
      <c r="A208" s="161">
        <v>83</v>
      </c>
      <c r="B208" s="44" t="str">
        <f>'Lorenzo de Oliveira Perolio'!D$2</f>
        <v>Lorenzo de Oliveira Perolio</v>
      </c>
      <c r="C208" s="36">
        <f>'Lorenzo de Oliveira Perolio'!L36</f>
        <v>0</v>
      </c>
      <c r="D208" s="37">
        <f>'Lorenzo de Oliveira Perolio'!M36</f>
        <v>0</v>
      </c>
      <c r="E208" s="38"/>
      <c r="H208" s="26"/>
      <c r="I208" s="26"/>
    </row>
    <row r="209" spans="1:9" ht="15" hidden="1" customHeight="1" x14ac:dyDescent="0.2">
      <c r="A209" s="166">
        <v>84</v>
      </c>
      <c r="B209" s="44" t="str">
        <f>'Lua Nascimento Sampaio'!D2</f>
        <v>Lua Nascimento Sampaio</v>
      </c>
      <c r="C209" s="36">
        <f>'Lua Nascimento Sampaio'!L36</f>
        <v>0</v>
      </c>
      <c r="D209" s="37">
        <f>'Lua Nascimento Sampaio'!M36</f>
        <v>0</v>
      </c>
      <c r="E209" s="38"/>
      <c r="H209" s="26"/>
      <c r="I209" s="26"/>
    </row>
    <row r="210" spans="1:9" ht="15" hidden="1" customHeight="1" x14ac:dyDescent="0.2">
      <c r="A210" s="214">
        <v>85</v>
      </c>
      <c r="B210" s="44" t="str">
        <f>'Luana Rey de Moraes'!D$2</f>
        <v>Luana Rey de Moraes</v>
      </c>
      <c r="C210" s="36">
        <f>'Luana Rey de Moraes'!L48</f>
        <v>10</v>
      </c>
      <c r="D210" s="37">
        <f>'Luana Rey de Moraes'!M48</f>
        <v>700</v>
      </c>
      <c r="E210" s="154" t="s">
        <v>515</v>
      </c>
      <c r="F210" s="78">
        <v>44658</v>
      </c>
      <c r="H210" s="26"/>
      <c r="I210" s="26"/>
    </row>
    <row r="211" spans="1:9" ht="15" hidden="1" customHeight="1" x14ac:dyDescent="0.2">
      <c r="A211" s="236">
        <v>353</v>
      </c>
      <c r="B211" s="44" t="s">
        <v>459</v>
      </c>
      <c r="C211" s="36">
        <f>'Lucas Bolaños'!L52</f>
        <v>10</v>
      </c>
      <c r="D211" s="241">
        <v>560</v>
      </c>
      <c r="E211" s="154" t="s">
        <v>515</v>
      </c>
      <c r="F211" s="78">
        <v>44662</v>
      </c>
      <c r="H211" s="26"/>
      <c r="I211" s="26"/>
    </row>
    <row r="212" spans="1:9" ht="15" hidden="1" customHeight="1" x14ac:dyDescent="0.2">
      <c r="A212" s="232">
        <v>188</v>
      </c>
      <c r="B212" s="11" t="s">
        <v>174</v>
      </c>
      <c r="C212" s="36">
        <f>'Lucas de Cerqueira F. Almeida'!L36</f>
        <v>0</v>
      </c>
      <c r="D212" s="37">
        <f>'Lucas de Cerqueira F. Almeida'!M36</f>
        <v>0</v>
      </c>
      <c r="E212" s="38"/>
      <c r="H212" s="26"/>
      <c r="I212" s="26"/>
    </row>
    <row r="213" spans="1:9" ht="15" hidden="1" customHeight="1" x14ac:dyDescent="0.2">
      <c r="A213" s="214">
        <v>86</v>
      </c>
      <c r="B213" s="44" t="str">
        <f>'Lucas Harth Balazero'!D$2</f>
        <v>Lucas Harth Balazero</v>
      </c>
      <c r="C213" s="36">
        <f>'Lucas Harth Balazero'!L47</f>
        <v>8</v>
      </c>
      <c r="D213" s="37">
        <f>'Lucas Harth Balazero'!M47</f>
        <v>560</v>
      </c>
      <c r="E213" s="38" t="s">
        <v>515</v>
      </c>
      <c r="F213" s="78">
        <v>44659</v>
      </c>
      <c r="H213" s="26"/>
      <c r="I213" s="26"/>
    </row>
    <row r="214" spans="1:9" ht="15" hidden="1" customHeight="1" x14ac:dyDescent="0.2">
      <c r="A214" s="214">
        <v>87</v>
      </c>
      <c r="B214" s="44" t="str">
        <f>'Lucas Meireles'!D$2</f>
        <v>Lucas Meireles</v>
      </c>
      <c r="C214" s="36">
        <f>'Lucas Meireles'!L36</f>
        <v>2</v>
      </c>
      <c r="E214" s="38" t="s">
        <v>515</v>
      </c>
      <c r="F214" s="26" t="s">
        <v>571</v>
      </c>
      <c r="H214" s="26"/>
      <c r="I214" s="26"/>
    </row>
    <row r="215" spans="1:9" ht="15" hidden="1" customHeight="1" x14ac:dyDescent="0.2">
      <c r="A215" s="214">
        <v>88</v>
      </c>
      <c r="B215" s="44" t="str">
        <f>'Lucas Santos Porto Magalhães'!D$2</f>
        <v>Lucas Santos Porto Magalhães</v>
      </c>
      <c r="C215" s="36">
        <f>'Lucas Santos Porto Magalhães'!L36</f>
        <v>0</v>
      </c>
      <c r="D215" s="37">
        <f>'Lucas Santos Porto Magalhães'!M36</f>
        <v>0</v>
      </c>
      <c r="E215" s="38"/>
      <c r="H215" s="26"/>
      <c r="I215" s="26"/>
    </row>
    <row r="216" spans="1:9" ht="15" hidden="1" customHeight="1" x14ac:dyDescent="0.2">
      <c r="A216" s="214">
        <v>302</v>
      </c>
      <c r="B216" s="44" t="s">
        <v>376</v>
      </c>
      <c r="C216" s="36">
        <f>'Lucas Siquara'!L36</f>
        <v>0</v>
      </c>
      <c r="D216" s="37">
        <f>'Lucas Siquara'!M36</f>
        <v>0</v>
      </c>
      <c r="E216" s="38"/>
      <c r="F216" s="78"/>
      <c r="H216" s="26"/>
      <c r="I216" s="26"/>
    </row>
    <row r="217" spans="1:9" ht="15" hidden="1" customHeight="1" x14ac:dyDescent="0.2">
      <c r="A217" s="214">
        <v>347</v>
      </c>
      <c r="B217" s="44" t="s">
        <v>442</v>
      </c>
      <c r="C217" s="36">
        <f>'Lucca - Ian'!L36</f>
        <v>0</v>
      </c>
      <c r="D217" s="37">
        <f>'Lucca - Ian'!M36</f>
        <v>0</v>
      </c>
      <c r="F217" s="78"/>
    </row>
    <row r="218" spans="1:9" ht="15" hidden="1" customHeight="1" x14ac:dyDescent="0.2">
      <c r="A218" s="228">
        <v>89</v>
      </c>
      <c r="B218" s="44" t="str">
        <f>'Lucca Barretto Ulm'!D$2</f>
        <v>Lucca Barretto Ulm</v>
      </c>
      <c r="C218" s="36">
        <f>'Lucca Barretto Ulm'!L36</f>
        <v>0</v>
      </c>
      <c r="D218" s="37">
        <f>'Lucca Barretto Ulm'!M36</f>
        <v>0</v>
      </c>
      <c r="F218" s="78"/>
    </row>
    <row r="219" spans="1:9" ht="15" hidden="1" customHeight="1" x14ac:dyDescent="0.2">
      <c r="A219" s="214">
        <v>288</v>
      </c>
      <c r="B219" s="44" t="s">
        <v>379</v>
      </c>
      <c r="C219" s="36">
        <f>'Luca Anchieta'!L36</f>
        <v>0</v>
      </c>
      <c r="D219" s="37">
        <f>'Luca Anchieta'!M36</f>
        <v>0</v>
      </c>
      <c r="F219" s="78"/>
      <c r="H219" s="26"/>
      <c r="I219" s="26"/>
    </row>
    <row r="220" spans="1:9" ht="15" hidden="1" customHeight="1" x14ac:dyDescent="0.2">
      <c r="A220" s="214">
        <v>90</v>
      </c>
      <c r="B220" s="44" t="str">
        <f>'Lucca Giannini G.Snoeck'!D2</f>
        <v>Lucca Giannini Garcia Snoeck</v>
      </c>
      <c r="C220" s="36">
        <f>'Lucca Giannini G.Snoeck'!L36</f>
        <v>0</v>
      </c>
      <c r="D220" s="37">
        <f>'Lucca Giannini G.Snoeck'!M36</f>
        <v>0</v>
      </c>
      <c r="E220" s="38"/>
      <c r="H220" s="26"/>
      <c r="I220" s="26"/>
    </row>
    <row r="221" spans="1:9" ht="15" hidden="1" customHeight="1" x14ac:dyDescent="0.2">
      <c r="A221" s="214">
        <v>91</v>
      </c>
      <c r="B221" s="44" t="str">
        <f>'Luciana Pires Tavares'!D$2</f>
        <v>Luciana Pires Tavares</v>
      </c>
      <c r="C221" s="36">
        <f>'Luciana Pires Tavares'!L36</f>
        <v>0</v>
      </c>
      <c r="D221" s="37">
        <f>'Luciana Pires Tavares'!M36</f>
        <v>0</v>
      </c>
      <c r="E221" s="38"/>
      <c r="F221" s="78"/>
    </row>
    <row r="222" spans="1:9" ht="15" hidden="1" customHeight="1" x14ac:dyDescent="0.2">
      <c r="A222" s="214">
        <v>245</v>
      </c>
      <c r="B222" s="44" t="s">
        <v>552</v>
      </c>
      <c r="C222" s="36">
        <f>'Luciano Lorenzo'!L44</f>
        <v>2</v>
      </c>
      <c r="D222" s="37">
        <f>'Luciano Lorenzo'!M44</f>
        <v>140</v>
      </c>
      <c r="E222" s="38" t="s">
        <v>515</v>
      </c>
      <c r="F222" s="78">
        <v>44659</v>
      </c>
    </row>
    <row r="223" spans="1:9" ht="15" hidden="1" customHeight="1" x14ac:dyDescent="0.2">
      <c r="A223" s="214">
        <v>92</v>
      </c>
      <c r="B223" s="44" t="str">
        <f>'Luis Gustavo Malvar Macêdo'!D$2</f>
        <v>Luis Gustavo Malvar Macêdo</v>
      </c>
      <c r="C223" s="36">
        <f>'Luis Gustavo Malvar Macêdo'!L36</f>
        <v>0</v>
      </c>
      <c r="D223" s="37">
        <f>'Luis Gustavo Malvar Macêdo'!M36</f>
        <v>0</v>
      </c>
      <c r="H223" s="26"/>
      <c r="I223" s="26"/>
    </row>
    <row r="224" spans="1:9" hidden="1" x14ac:dyDescent="0.2">
      <c r="A224" s="214">
        <v>93</v>
      </c>
      <c r="B224" s="44" t="str">
        <f>'Luisa Gonçalves Carvalho'!D$2</f>
        <v>Luisa Gonçalves Carvalho</v>
      </c>
      <c r="C224" s="36">
        <f>'Luisa Gonçalves Carvalho'!L36</f>
        <v>0</v>
      </c>
      <c r="D224" s="37">
        <f>'Luisa Gonçalves Carvalho'!M36</f>
        <v>0</v>
      </c>
      <c r="E224" s="38"/>
      <c r="H224" s="26"/>
      <c r="I224" s="26"/>
    </row>
    <row r="225" spans="1:24" hidden="1" x14ac:dyDescent="0.2">
      <c r="A225" s="214">
        <v>94</v>
      </c>
      <c r="B225" s="44" t="str">
        <f>'Luisa H. Pimenta'!D$2</f>
        <v xml:space="preserve">Luisa H. Pimenta </v>
      </c>
      <c r="C225" s="36">
        <f>'Luisa H. Pimenta'!L36</f>
        <v>4</v>
      </c>
      <c r="D225" s="37">
        <f>'Luisa H. Pimenta'!M36</f>
        <v>0</v>
      </c>
      <c r="E225" s="38" t="s">
        <v>515</v>
      </c>
      <c r="H225" s="26"/>
      <c r="I225" s="26"/>
    </row>
    <row r="226" spans="1:24" hidden="1" x14ac:dyDescent="0.2">
      <c r="A226" s="214">
        <v>336</v>
      </c>
      <c r="B226" s="44" t="s">
        <v>428</v>
      </c>
      <c r="C226" s="36">
        <f>'Luisa Rossi'!L36</f>
        <v>0</v>
      </c>
      <c r="D226" s="37">
        <f>'Luisa Rossi'!M36</f>
        <v>0</v>
      </c>
      <c r="E226" s="38"/>
      <c r="H226" s="26"/>
      <c r="I226" s="26"/>
    </row>
    <row r="227" spans="1:24" hidden="1" x14ac:dyDescent="0.2">
      <c r="A227" s="297"/>
      <c r="B227" s="44" t="s">
        <v>559</v>
      </c>
      <c r="C227" s="36">
        <f>'Luiz Felipe Gordiano'!L36</f>
        <v>2</v>
      </c>
      <c r="D227" s="37">
        <f>'Luiz Felipe Gordiano'!M36</f>
        <v>150</v>
      </c>
      <c r="E227" s="38" t="s">
        <v>515</v>
      </c>
      <c r="F227" s="26" t="s">
        <v>572</v>
      </c>
      <c r="H227" s="26"/>
      <c r="I227" s="26"/>
    </row>
    <row r="228" spans="1:24" hidden="1" x14ac:dyDescent="0.2">
      <c r="A228" s="214">
        <v>95</v>
      </c>
      <c r="B228" s="44" t="str">
        <f>'Luiz Carlos de Souza Soares'!D$2</f>
        <v>Luiz Carlos de Souza Soares</v>
      </c>
      <c r="C228" s="36">
        <f>'Luiz Carlos de Souza Soares'!L36</f>
        <v>0</v>
      </c>
      <c r="D228" s="37">
        <f>'Luiz Carlos de Souza Soares'!M36</f>
        <v>0</v>
      </c>
      <c r="E228" s="38"/>
      <c r="H228" s="26"/>
      <c r="I228" s="26"/>
    </row>
    <row r="229" spans="1:24" x14ac:dyDescent="0.2">
      <c r="A229" s="214">
        <v>96</v>
      </c>
      <c r="B229" s="44" t="str">
        <f>'Luiza Costa Abbehusen'!D2</f>
        <v>Luiza Costa Abbehusen</v>
      </c>
      <c r="C229" s="36">
        <f>'Luiza Costa Abbehusen'!L45</f>
        <v>4</v>
      </c>
      <c r="D229" s="37">
        <f>'Luiza Costa Abbehusen'!M45</f>
        <v>280</v>
      </c>
      <c r="E229" s="38" t="s">
        <v>586</v>
      </c>
      <c r="F229" s="78"/>
    </row>
    <row r="230" spans="1:24" hidden="1" x14ac:dyDescent="0.2">
      <c r="A230" s="214">
        <v>316</v>
      </c>
      <c r="B230" s="44" t="s">
        <v>408</v>
      </c>
      <c r="C230" s="36">
        <f>'Luiza Fipaldi'!L36</f>
        <v>0</v>
      </c>
      <c r="D230" s="37">
        <f>'Luiza Fipaldi'!M36</f>
        <v>0</v>
      </c>
      <c r="E230" s="38"/>
      <c r="F230" s="78"/>
    </row>
    <row r="231" spans="1:24" hidden="1" x14ac:dyDescent="0.2">
      <c r="A231" s="214">
        <v>97</v>
      </c>
      <c r="B231" s="44" t="str">
        <f>'Luiza Fonseca Saback'!D2</f>
        <v>Luisa Kirchhof</v>
      </c>
      <c r="C231" s="36">
        <f>'Luiza Fonseca Saback'!L45</f>
        <v>4</v>
      </c>
      <c r="D231" s="37">
        <f>'Luiza Fonseca Saback'!M45</f>
        <v>280</v>
      </c>
      <c r="E231" s="38" t="s">
        <v>515</v>
      </c>
      <c r="F231" s="78">
        <v>44656</v>
      </c>
      <c r="H231" s="26"/>
      <c r="I231" s="26"/>
    </row>
    <row r="232" spans="1:24" hidden="1" x14ac:dyDescent="0.2">
      <c r="A232" s="231">
        <v>349</v>
      </c>
      <c r="B232" s="44" t="s">
        <v>446</v>
      </c>
      <c r="C232" s="36">
        <f>'Luiza Presidio'!L46</f>
        <v>4</v>
      </c>
      <c r="D232" s="37">
        <f>'Luiza Presidio'!M46</f>
        <v>280</v>
      </c>
      <c r="E232" s="38" t="s">
        <v>515</v>
      </c>
      <c r="F232" s="78">
        <v>44659</v>
      </c>
      <c r="H232" s="26"/>
      <c r="I232" s="26"/>
    </row>
    <row r="233" spans="1:24" ht="14.25" hidden="1" customHeight="1" x14ac:dyDescent="0.2">
      <c r="A233" s="214">
        <v>43</v>
      </c>
      <c r="B233" s="44" t="str">
        <f>'Luisa Kirchhof'!D$2</f>
        <v>Luisa Kirchhof</v>
      </c>
      <c r="C233" s="36">
        <f>'Luisa Kirchhof'!L36</f>
        <v>0</v>
      </c>
      <c r="D233" s="37">
        <f>'Luisa Kirchhof'!M36</f>
        <v>0</v>
      </c>
      <c r="E233" s="38"/>
      <c r="F233" s="78"/>
      <c r="H233" s="26"/>
      <c r="I233" s="26"/>
      <c r="X233" s="26" t="s">
        <v>288</v>
      </c>
    </row>
    <row r="234" spans="1:24" hidden="1" x14ac:dyDescent="0.2">
      <c r="A234" s="207">
        <v>42</v>
      </c>
      <c r="B234" s="44" t="str">
        <f>'Fernanda Silva Lemos'!D$2</f>
        <v>Luma Leibreich</v>
      </c>
      <c r="C234" s="36">
        <f>'Fernanda Silva Lemos'!L45</f>
        <v>0</v>
      </c>
      <c r="D234" s="37">
        <f>'Fernanda Silva Lemos'!M45</f>
        <v>0</v>
      </c>
      <c r="E234" s="38"/>
      <c r="F234" s="78"/>
      <c r="O234" s="26" t="s">
        <v>284</v>
      </c>
      <c r="X234" s="26" t="s">
        <v>287</v>
      </c>
    </row>
    <row r="235" spans="1:24" hidden="1" x14ac:dyDescent="0.2">
      <c r="A235" s="214">
        <v>168</v>
      </c>
      <c r="B235" s="44" t="str">
        <f>'Luna Melo Ponzo Ferreira'!D2</f>
        <v>Luna Melo Ponzo Ferreira</v>
      </c>
      <c r="C235" s="36">
        <f>'Luna Melo Ponzo Ferreira'!L36</f>
        <v>0</v>
      </c>
      <c r="D235" s="37">
        <f>'Luna Melo Ponzo Ferreira'!M36</f>
        <v>0</v>
      </c>
      <c r="E235" s="38"/>
      <c r="H235" s="26"/>
      <c r="I235" s="26"/>
    </row>
    <row r="236" spans="1:24" hidden="1" x14ac:dyDescent="0.2">
      <c r="A236" s="242">
        <v>355</v>
      </c>
      <c r="B236" s="44" t="s">
        <v>466</v>
      </c>
      <c r="C236" s="36">
        <f>'Maira Esquerre'!L36</f>
        <v>0</v>
      </c>
      <c r="D236" s="241">
        <f>'Maira Esquerre'!M36</f>
        <v>0</v>
      </c>
      <c r="E236" s="38"/>
      <c r="H236" s="26"/>
      <c r="I236" s="26"/>
    </row>
    <row r="237" spans="1:24" hidden="1" x14ac:dyDescent="0.2">
      <c r="A237" s="214">
        <v>98</v>
      </c>
      <c r="B237" s="44" t="str">
        <f>'Malu ( Anchieta )'!D2</f>
        <v>Malu Menezes</v>
      </c>
      <c r="C237" s="36">
        <f>'Malu ( Anchieta )'!L36</f>
        <v>0</v>
      </c>
      <c r="D237" s="37">
        <f>'Malu ( Anchieta )'!M36</f>
        <v>0</v>
      </c>
      <c r="F237" s="78"/>
      <c r="H237" s="26"/>
      <c r="I237" s="26"/>
    </row>
    <row r="238" spans="1:24" hidden="1" x14ac:dyDescent="0.2">
      <c r="A238" s="232">
        <v>209</v>
      </c>
      <c r="B238" s="11" t="s">
        <v>185</v>
      </c>
      <c r="C238" s="36">
        <f>'Mano Hugo de Oliveira Ferignac'!L36</f>
        <v>0</v>
      </c>
      <c r="D238" s="37">
        <f>'Mano Hugo de Oliveira Ferignac'!M36</f>
        <v>0</v>
      </c>
      <c r="E238" s="38"/>
      <c r="H238" s="26"/>
      <c r="I238" s="26"/>
    </row>
    <row r="239" spans="1:24" hidden="1" x14ac:dyDescent="0.2">
      <c r="A239" s="214">
        <v>99</v>
      </c>
      <c r="B239" s="44" t="str">
        <f>'Manuel Augusto O. C. Figueredo'!D$2</f>
        <v>Manuel Augusto Oliveira Cavalcanti de Figuerêdo</v>
      </c>
      <c r="C239" s="36">
        <f>'Manuel Augusto O. C. Figueredo'!L36</f>
        <v>0</v>
      </c>
      <c r="D239" s="37">
        <f>'Manuel Augusto O. C. Figueredo'!M36</f>
        <v>0</v>
      </c>
      <c r="E239" s="38"/>
      <c r="F239" s="78"/>
    </row>
    <row r="240" spans="1:24" hidden="1" x14ac:dyDescent="0.2">
      <c r="A240" s="214">
        <v>100</v>
      </c>
      <c r="B240" s="44" t="str">
        <f>'Marcela Piñón Braga'!D$2</f>
        <v>Marcela Piñón Braga</v>
      </c>
      <c r="C240" s="36">
        <f>'Marcela Piñón Braga'!L36</f>
        <v>0</v>
      </c>
      <c r="D240" s="37">
        <f>'Marcela Piñón Braga'!M36</f>
        <v>0</v>
      </c>
      <c r="E240" s="38"/>
      <c r="F240" s="78"/>
      <c r="H240" s="82"/>
    </row>
    <row r="241" spans="1:9" hidden="1" x14ac:dyDescent="0.2">
      <c r="A241" s="214">
        <v>254</v>
      </c>
      <c r="B241" s="44" t="s">
        <v>220</v>
      </c>
      <c r="C241" s="36">
        <f>'Marcela Salles'!L47</f>
        <v>7</v>
      </c>
      <c r="D241" s="37">
        <f>'Marcela Salles'!M47</f>
        <v>490</v>
      </c>
      <c r="E241" s="38" t="s">
        <v>515</v>
      </c>
      <c r="F241" s="78">
        <v>44656</v>
      </c>
    </row>
    <row r="242" spans="1:9" hidden="1" x14ac:dyDescent="0.2">
      <c r="A242" s="214">
        <v>101</v>
      </c>
      <c r="B242" s="44" t="str">
        <f>'Marcels Magalhaes'!D$2</f>
        <v>Marcella Abreu</v>
      </c>
      <c r="C242" s="36">
        <f>'Marcels Magalhaes'!L36</f>
        <v>0</v>
      </c>
      <c r="D242" s="37">
        <f>'Marcels Magalhaes'!M36</f>
        <v>0</v>
      </c>
      <c r="E242" s="38"/>
      <c r="H242" s="26"/>
      <c r="I242" s="26"/>
    </row>
    <row r="243" spans="1:9" hidden="1" x14ac:dyDescent="0.2">
      <c r="A243" s="214">
        <v>274</v>
      </c>
      <c r="B243" s="44" t="s">
        <v>321</v>
      </c>
      <c r="C243" s="36">
        <f>'Marcelo Mota'!L36</f>
        <v>0</v>
      </c>
      <c r="D243" s="37">
        <f>'Marcelo Mota'!M36</f>
        <v>0</v>
      </c>
      <c r="F243" s="78"/>
      <c r="H243" s="26"/>
      <c r="I243" s="26"/>
    </row>
    <row r="244" spans="1:9" hidden="1" x14ac:dyDescent="0.2">
      <c r="A244" s="214">
        <v>102</v>
      </c>
      <c r="B244" s="44" t="str">
        <f>'Marcelo Ramalho Hage'!D$2</f>
        <v>Marcelo Ramalho Hage</v>
      </c>
      <c r="C244" s="36">
        <f>'Marcelo Ramalho Hage'!L36</f>
        <v>0</v>
      </c>
      <c r="D244" s="37">
        <f>'Marcelo Ramalho Hage'!M36</f>
        <v>0</v>
      </c>
      <c r="E244" s="38"/>
      <c r="H244" s="26"/>
      <c r="I244" s="26"/>
    </row>
    <row r="245" spans="1:9" hidden="1" x14ac:dyDescent="0.2">
      <c r="A245" s="284"/>
      <c r="B245" s="44" t="s">
        <v>520</v>
      </c>
      <c r="C245" s="36">
        <f>Marcelle!L36</f>
        <v>2</v>
      </c>
      <c r="D245" s="241">
        <f>Marcelle!M36</f>
        <v>140</v>
      </c>
      <c r="E245" s="38" t="s">
        <v>522</v>
      </c>
      <c r="F245" s="26" t="s">
        <v>523</v>
      </c>
      <c r="H245" s="26"/>
      <c r="I245" s="26"/>
    </row>
    <row r="246" spans="1:9" hidden="1" x14ac:dyDescent="0.2">
      <c r="A246" s="214">
        <v>103</v>
      </c>
      <c r="B246" s="44" t="str">
        <f>'Marcos Paulo B. A. de Souza'!D$2</f>
        <v>Marcos Paulo Barbosa Alcântra de Sousa</v>
      </c>
      <c r="C246" s="36">
        <f>'Marcos Paulo B. A. de Souza'!L36</f>
        <v>0</v>
      </c>
      <c r="D246" s="37">
        <f>'Marcos Paulo B. A. de Souza'!M36</f>
        <v>0</v>
      </c>
      <c r="F246" s="78"/>
    </row>
    <row r="247" spans="1:9" hidden="1" x14ac:dyDescent="0.2">
      <c r="A247" s="214">
        <v>176</v>
      </c>
      <c r="B247" s="44" t="s">
        <v>543</v>
      </c>
      <c r="C247" s="36">
        <f>'Maria Clara Lopes'!L46</f>
        <v>6</v>
      </c>
      <c r="D247" s="37">
        <f>'Maria Clara Lopes'!M46</f>
        <v>420</v>
      </c>
      <c r="E247" s="38" t="s">
        <v>515</v>
      </c>
      <c r="F247" s="78">
        <v>44659</v>
      </c>
      <c r="H247" s="26"/>
      <c r="I247" s="26"/>
    </row>
    <row r="248" spans="1:9" hidden="1" x14ac:dyDescent="0.2">
      <c r="A248" s="214">
        <v>104</v>
      </c>
      <c r="B248" s="44" t="str">
        <f>'Maria Clara A. J. Brandão'!D$2</f>
        <v>Maria Clara Andrade Juliano Brandão</v>
      </c>
      <c r="C248" s="36">
        <f>'Maria Clara A. J. Brandão'!L46</f>
        <v>6</v>
      </c>
      <c r="D248" s="37">
        <f>'Maria Clara A. J. Brandão'!M46</f>
        <v>420</v>
      </c>
      <c r="E248" s="38" t="s">
        <v>515</v>
      </c>
      <c r="F248" s="78">
        <v>44658</v>
      </c>
      <c r="H248" s="26"/>
      <c r="I248" s="26"/>
    </row>
    <row r="249" spans="1:9" hidden="1" x14ac:dyDescent="0.2">
      <c r="A249" s="207">
        <v>105</v>
      </c>
      <c r="B249" s="44" t="str">
        <f>'Maria Clara Braga G. Negreiros'!D$2</f>
        <v>Maria Clara Braga Gomes Negreiros</v>
      </c>
      <c r="C249" s="36">
        <f>'Maria Clara Braga G. Negreiros'!L36</f>
        <v>0</v>
      </c>
      <c r="D249" s="37">
        <f>'Maria Clara Braga G. Negreiros'!M36</f>
        <v>0</v>
      </c>
      <c r="E249" s="38"/>
      <c r="H249" s="26"/>
      <c r="I249" s="26"/>
    </row>
    <row r="250" spans="1:9" hidden="1" x14ac:dyDescent="0.2">
      <c r="A250" s="207">
        <v>161</v>
      </c>
      <c r="B250" s="44" t="str">
        <f>'Maria Clara Dourado Chompanidis'!D2</f>
        <v>Maria Clara Dourado Chompanidis</v>
      </c>
      <c r="C250" s="36">
        <f>'Maria Clara Dourado Chompanidis'!L45</f>
        <v>0</v>
      </c>
      <c r="D250" s="37">
        <f>'Maria Clara Dourado Chompanidis'!M45</f>
        <v>0</v>
      </c>
      <c r="E250" s="38"/>
      <c r="H250" s="26"/>
      <c r="I250" s="26"/>
    </row>
    <row r="251" spans="1:9" hidden="1" x14ac:dyDescent="0.2">
      <c r="A251" s="207">
        <v>106</v>
      </c>
      <c r="B251" s="44" t="str">
        <f>'Maria Clara Pereira Barbosa'!D$2</f>
        <v>Maria Clara Pereira Barbosa</v>
      </c>
      <c r="C251" s="36">
        <f>'Maria Clara Pereira Barbosa'!L36</f>
        <v>0</v>
      </c>
      <c r="D251" s="37">
        <f>'Maria Clara Pereira Barbosa'!M36</f>
        <v>0</v>
      </c>
      <c r="E251" s="38"/>
      <c r="F251" s="78"/>
      <c r="H251" s="26"/>
      <c r="I251" s="26"/>
    </row>
    <row r="252" spans="1:9" hidden="1" x14ac:dyDescent="0.2">
      <c r="A252" s="207">
        <v>108</v>
      </c>
      <c r="B252" s="44" t="str">
        <f>'Maria de Fátima Salles Levita '!D$2</f>
        <v>Maria de Fátima Salles Levita</v>
      </c>
      <c r="C252" s="36">
        <f>'Maria de Fátima Salles Levita '!L36</f>
        <v>0</v>
      </c>
      <c r="D252" s="37">
        <f>'Maria de Fátima Salles Levita '!M36</f>
        <v>0</v>
      </c>
      <c r="F252" s="78"/>
    </row>
    <row r="253" spans="1:9" hidden="1" x14ac:dyDescent="0.2">
      <c r="A253" s="207">
        <v>113</v>
      </c>
      <c r="B253" s="44" t="str">
        <f>'Maria de Souza Coelho'!D2</f>
        <v>Maria de Souza Coelho</v>
      </c>
      <c r="C253" s="36">
        <f>'Maria de Souza Coelho'!L48</f>
        <v>0</v>
      </c>
      <c r="D253" s="37">
        <f>'Maria de Souza Coelho'!M48</f>
        <v>0</v>
      </c>
      <c r="E253" s="38"/>
      <c r="F253" s="78"/>
    </row>
    <row r="254" spans="1:9" hidden="1" x14ac:dyDescent="0.2">
      <c r="A254" s="207">
        <v>107</v>
      </c>
      <c r="B254" s="44" t="str">
        <f>'Maria Eduarda Bispo Garcia'!D2</f>
        <v>Maria Eduarda Bispo Garcia</v>
      </c>
      <c r="C254" s="36">
        <f>'Maria Eduarda Bispo Garcia'!L46</f>
        <v>6</v>
      </c>
      <c r="D254" s="37">
        <f>'Maria Eduarda Bispo Garcia'!M46</f>
        <v>360</v>
      </c>
      <c r="E254" s="38" t="s">
        <v>515</v>
      </c>
      <c r="F254" s="78">
        <v>44664</v>
      </c>
      <c r="H254" s="26"/>
      <c r="I254" s="26"/>
    </row>
    <row r="255" spans="1:9" hidden="1" x14ac:dyDescent="0.2">
      <c r="A255" s="207">
        <v>149</v>
      </c>
      <c r="B255" s="44" t="s">
        <v>406</v>
      </c>
      <c r="C255" s="36">
        <f>'Maria Eduarda Sandes'!L45</f>
        <v>4</v>
      </c>
      <c r="D255" s="37">
        <f>'Maria Eduarda Sandes'!M45</f>
        <v>280</v>
      </c>
      <c r="E255" s="38" t="s">
        <v>515</v>
      </c>
      <c r="F255" s="78">
        <v>44656</v>
      </c>
      <c r="H255" s="26"/>
      <c r="I255" s="26"/>
    </row>
    <row r="256" spans="1:9" hidden="1" x14ac:dyDescent="0.2">
      <c r="A256" s="207">
        <v>258</v>
      </c>
      <c r="B256" s="44" t="s">
        <v>227</v>
      </c>
      <c r="C256" s="36">
        <f>'Maria Esquerre'!L46</f>
        <v>6</v>
      </c>
      <c r="D256" s="37">
        <f>'Maria Esquerre'!M46</f>
        <v>420</v>
      </c>
      <c r="E256" s="38" t="s">
        <v>515</v>
      </c>
      <c r="F256" s="78">
        <v>44658</v>
      </c>
    </row>
    <row r="257" spans="1:9" hidden="1" x14ac:dyDescent="0.2">
      <c r="A257" s="207">
        <v>109</v>
      </c>
      <c r="B257" s="44" t="str">
        <f>'Maria Fernanda L. Cohim Ribeiro'!D2</f>
        <v>Maria Fernanda Lima Cohim Ribeiro</v>
      </c>
      <c r="C257" s="36">
        <f>'Maria Fernanda L. Cohim Ribeiro'!L36</f>
        <v>0</v>
      </c>
      <c r="D257" s="37">
        <f>'Maria Fernanda L. Cohim Ribeiro'!M36</f>
        <v>0</v>
      </c>
      <c r="E257" s="38"/>
      <c r="F257" s="78"/>
      <c r="H257" s="26"/>
      <c r="I257" s="26"/>
    </row>
    <row r="258" spans="1:9" x14ac:dyDescent="0.2">
      <c r="A258" s="266">
        <v>365</v>
      </c>
      <c r="B258" s="44" t="s">
        <v>479</v>
      </c>
      <c r="C258" s="36">
        <f>'Maria Fernanda'!L36</f>
        <v>24</v>
      </c>
      <c r="D258" s="241">
        <f>'Maria Fernanda'!M36</f>
        <v>1680</v>
      </c>
      <c r="E258" s="38" t="s">
        <v>252</v>
      </c>
      <c r="F258" s="78"/>
      <c r="H258" s="26"/>
      <c r="I258" s="26"/>
    </row>
    <row r="259" spans="1:9" hidden="1" x14ac:dyDescent="0.2">
      <c r="A259" s="281"/>
      <c r="B259" s="44" t="s">
        <v>512</v>
      </c>
      <c r="C259" s="36">
        <f>'Maria Luiza'!L49</f>
        <v>11</v>
      </c>
      <c r="D259" s="241">
        <f>'Maria Luiza'!M49</f>
        <v>770</v>
      </c>
      <c r="E259" s="38" t="s">
        <v>252</v>
      </c>
      <c r="F259" s="78"/>
      <c r="H259" s="26"/>
      <c r="I259" s="26"/>
    </row>
    <row r="260" spans="1:9" hidden="1" x14ac:dyDescent="0.2">
      <c r="A260" s="207">
        <v>110</v>
      </c>
      <c r="B260" s="44" t="str">
        <f>'Maria Marback Cesare'!D2</f>
        <v>Maria Marback Cesare</v>
      </c>
      <c r="C260" s="36">
        <f>'Maria Marback Cesare'!L36</f>
        <v>20</v>
      </c>
      <c r="D260" s="37">
        <f>'Maria Marback Cesare'!M36</f>
        <v>1400</v>
      </c>
      <c r="E260" s="154" t="s">
        <v>515</v>
      </c>
      <c r="F260" s="78">
        <v>44653</v>
      </c>
    </row>
    <row r="261" spans="1:9" hidden="1" x14ac:dyDescent="0.2">
      <c r="A261" s="232">
        <v>208</v>
      </c>
      <c r="B261" s="11" t="s">
        <v>184</v>
      </c>
      <c r="C261" s="36">
        <f>'Maria Meira Brito'!L36</f>
        <v>0</v>
      </c>
      <c r="D261" s="37">
        <f>'Maria Meira Brito'!M36</f>
        <v>0</v>
      </c>
      <c r="E261" s="38"/>
      <c r="H261" s="26"/>
      <c r="I261" s="26"/>
    </row>
    <row r="262" spans="1:9" hidden="1" x14ac:dyDescent="0.2">
      <c r="A262" s="243">
        <v>354</v>
      </c>
      <c r="B262" s="11" t="s">
        <v>465</v>
      </c>
      <c r="C262" s="36">
        <f>'Maria Mussi'!L36</f>
        <v>22</v>
      </c>
      <c r="D262" s="241">
        <f>'Maria Mussi'!M36</f>
        <v>1540</v>
      </c>
      <c r="E262" s="154" t="s">
        <v>515</v>
      </c>
      <c r="F262" s="78">
        <v>44658</v>
      </c>
      <c r="H262" s="26"/>
      <c r="I262" s="26"/>
    </row>
    <row r="263" spans="1:9" hidden="1" x14ac:dyDescent="0.2">
      <c r="A263" s="204">
        <v>111</v>
      </c>
      <c r="B263" s="44" t="str">
        <f>'Maria Nogueira D. Marques'!D2</f>
        <v>Maria Nogueira Dourado Marques</v>
      </c>
      <c r="C263" s="36">
        <f>'Maria Nogueira D. Marques'!L36</f>
        <v>0</v>
      </c>
      <c r="D263" s="37">
        <f>'Maria Nogueira D. Marques'!M36</f>
        <v>0</v>
      </c>
      <c r="E263" s="38"/>
      <c r="H263" s="26"/>
      <c r="I263" s="26"/>
    </row>
    <row r="264" spans="1:9" hidden="1" x14ac:dyDescent="0.2">
      <c r="A264" s="193">
        <v>112</v>
      </c>
      <c r="B264" s="44" t="str">
        <f>'Maria Paula Andrade Monteiro'!D2</f>
        <v>Maria Paula Andrade Monteiro</v>
      </c>
      <c r="C264" s="36">
        <f>'Maria Paula Andrade Monteiro'!L36</f>
        <v>0</v>
      </c>
      <c r="D264" s="37">
        <f>'Maria Paula Andrade Monteiro'!M36</f>
        <v>0</v>
      </c>
      <c r="E264" s="38"/>
      <c r="H264" s="26"/>
      <c r="I264" s="26"/>
    </row>
    <row r="265" spans="1:9" hidden="1" x14ac:dyDescent="0.2">
      <c r="A265" s="232">
        <v>197</v>
      </c>
      <c r="B265" s="11" t="s">
        <v>176</v>
      </c>
      <c r="C265" s="36">
        <f>'Maria Rocha Ledo'!L36</f>
        <v>0</v>
      </c>
      <c r="D265" s="37">
        <f>'Maria Rocha Ledo'!M36</f>
        <v>0</v>
      </c>
      <c r="F265" s="78"/>
    </row>
    <row r="266" spans="1:9" hidden="1" x14ac:dyDescent="0.2">
      <c r="A266" s="180">
        <v>114</v>
      </c>
      <c r="B266" s="44" t="str">
        <f>'Maria Vilaboim'!D$2</f>
        <v>Maria Vilaboim</v>
      </c>
      <c r="C266" s="36">
        <f>'Maria Vilaboim'!L36</f>
        <v>0</v>
      </c>
      <c r="D266" s="37">
        <f>'Maria Vilaboim'!M36</f>
        <v>0</v>
      </c>
      <c r="E266" s="38"/>
      <c r="F266" s="78"/>
    </row>
    <row r="267" spans="1:9" hidden="1" x14ac:dyDescent="0.2">
      <c r="A267" s="180">
        <v>299</v>
      </c>
      <c r="B267" s="44" t="s">
        <v>395</v>
      </c>
      <c r="C267" s="36">
        <f>'Maria Vitoria'!L52</f>
        <v>9</v>
      </c>
      <c r="D267" s="37">
        <f>'Maria Vitoria'!M52</f>
        <v>630</v>
      </c>
      <c r="E267" s="154" t="s">
        <v>515</v>
      </c>
      <c r="F267" s="78">
        <v>44658</v>
      </c>
    </row>
    <row r="268" spans="1:9" hidden="1" x14ac:dyDescent="0.2">
      <c r="A268" s="232">
        <v>198</v>
      </c>
      <c r="B268" s="11" t="s">
        <v>190</v>
      </c>
      <c r="C268" s="36">
        <f>'Mariana Abreu C. de C. y Costa '!L36</f>
        <v>0</v>
      </c>
      <c r="D268" s="37">
        <f>'Mariana Abreu C. de C. y Costa '!M36</f>
        <v>0</v>
      </c>
      <c r="E268" s="38"/>
      <c r="F268" s="78"/>
      <c r="H268" s="26"/>
      <c r="I268" s="26"/>
    </row>
    <row r="269" spans="1:9" hidden="1" x14ac:dyDescent="0.2">
      <c r="A269" s="180">
        <v>164</v>
      </c>
      <c r="B269" s="44" t="str">
        <f>'Mariana Britto Mesquita'!D2</f>
        <v>Mariana Britto Mesquita</v>
      </c>
      <c r="C269" s="36">
        <f>'Mariana Britto Mesquita'!L36</f>
        <v>0</v>
      </c>
      <c r="D269" s="37">
        <f>'Mariana Britto Mesquita'!M36</f>
        <v>0</v>
      </c>
      <c r="E269" s="38"/>
      <c r="H269" s="26"/>
      <c r="I269" s="26"/>
    </row>
    <row r="270" spans="1:9" hidden="1" x14ac:dyDescent="0.2">
      <c r="A270" s="287"/>
      <c r="B270" s="44" t="s">
        <v>530</v>
      </c>
      <c r="C270" s="36">
        <f>'Mariana Lisboa'!L45</f>
        <v>2</v>
      </c>
      <c r="D270" s="241">
        <f>'Mariana Lisboa'!M45</f>
        <v>140</v>
      </c>
      <c r="E270" s="38" t="s">
        <v>515</v>
      </c>
      <c r="F270" s="78">
        <v>44656</v>
      </c>
      <c r="H270" s="26"/>
      <c r="I270" s="26"/>
    </row>
    <row r="271" spans="1:9" hidden="1" x14ac:dyDescent="0.2">
      <c r="A271" s="180">
        <v>321</v>
      </c>
      <c r="B271" s="44" t="s">
        <v>412</v>
      </c>
      <c r="C271" s="36">
        <f>'Mariana Tachird'!L36</f>
        <v>0</v>
      </c>
      <c r="D271" s="37">
        <f>'Mariana Tachird'!M36</f>
        <v>0</v>
      </c>
      <c r="E271" s="38"/>
      <c r="F271" s="78"/>
    </row>
    <row r="272" spans="1:9" hidden="1" x14ac:dyDescent="0.2">
      <c r="A272" s="33">
        <v>115</v>
      </c>
      <c r="B272" s="44" t="str">
        <f>'Marina Aguiar Pallotta'!D2</f>
        <v>Marina Aguiar Pallotta</v>
      </c>
      <c r="C272" s="36">
        <f>'Marina Aguiar Pallotta'!L36</f>
        <v>0</v>
      </c>
      <c r="D272" s="37">
        <f>'Marina Aguiar Pallotta'!M36</f>
        <v>0</v>
      </c>
      <c r="E272" s="38"/>
      <c r="F272" s="78"/>
    </row>
    <row r="273" spans="1:9" hidden="1" x14ac:dyDescent="0.2">
      <c r="A273" s="201">
        <v>116</v>
      </c>
      <c r="B273" s="44" t="str">
        <f>'Marina Carvalho Reis Rocha'!D2</f>
        <v>Marina Carvalho Reis Rocha</v>
      </c>
      <c r="C273" s="36">
        <f>'Marina Carvalho Reis Rocha'!L36</f>
        <v>0</v>
      </c>
      <c r="D273" s="37">
        <f>'Marina Carvalho Reis Rocha'!M36</f>
        <v>0</v>
      </c>
      <c r="E273" s="38"/>
      <c r="F273" s="78"/>
    </row>
    <row r="274" spans="1:9" hidden="1" x14ac:dyDescent="0.2">
      <c r="A274" s="161">
        <v>311</v>
      </c>
      <c r="B274" s="44" t="s">
        <v>402</v>
      </c>
      <c r="C274" s="36">
        <f>'Marina (ivonélia)'!L36</f>
        <v>0</v>
      </c>
      <c r="D274" s="37">
        <f>'Marina (ivonélia)'!M36</f>
        <v>0</v>
      </c>
      <c r="E274" s="38"/>
      <c r="F274" s="78"/>
    </row>
    <row r="275" spans="1:9" hidden="1" x14ac:dyDescent="0.2">
      <c r="A275" s="176">
        <v>172</v>
      </c>
      <c r="B275" s="44" t="str">
        <f>'Matheus Carvalho'!D2</f>
        <v>Matheus Mota</v>
      </c>
      <c r="C275" s="36">
        <f>'Matheus Carvalho'!L36</f>
        <v>0</v>
      </c>
      <c r="D275" s="37">
        <f>'Matheus Carvalho'!M36</f>
        <v>0</v>
      </c>
      <c r="E275" s="38"/>
      <c r="H275" s="26"/>
      <c r="I275" s="26"/>
    </row>
    <row r="276" spans="1:9" hidden="1" x14ac:dyDescent="0.2">
      <c r="A276" s="232">
        <v>187</v>
      </c>
      <c r="B276" s="11" t="s">
        <v>173</v>
      </c>
      <c r="C276" s="36">
        <f>'Matheus de Cerqueira F. Almeida'!L36</f>
        <v>0</v>
      </c>
      <c r="D276" s="37">
        <f>'Matheus de Cerqueira F. Almeida'!M36</f>
        <v>0</v>
      </c>
      <c r="E276" s="38"/>
      <c r="H276" s="26"/>
      <c r="I276" s="26"/>
    </row>
    <row r="277" spans="1:9" hidden="1" x14ac:dyDescent="0.2">
      <c r="A277" s="180">
        <v>152</v>
      </c>
      <c r="B277" s="44" t="str">
        <f>'Matheus Dumet'!D2</f>
        <v>Matheus Dumet</v>
      </c>
      <c r="C277" s="36">
        <f>'Matheus Dumet'!L54</f>
        <v>22</v>
      </c>
      <c r="D277" s="37">
        <f>'Matheus Dumet'!M54</f>
        <v>1540</v>
      </c>
      <c r="E277" s="38" t="s">
        <v>515</v>
      </c>
      <c r="F277" s="78">
        <v>44658</v>
      </c>
    </row>
    <row r="278" spans="1:9" hidden="1" x14ac:dyDescent="0.2">
      <c r="A278" s="232">
        <v>204</v>
      </c>
      <c r="B278" s="11" t="s">
        <v>182</v>
      </c>
      <c r="C278" s="36">
        <f>'Matheus Loureiro Campos'!L36</f>
        <v>0</v>
      </c>
      <c r="D278" s="37">
        <f>'Matheus Loureiro Campos'!M36</f>
        <v>0</v>
      </c>
      <c r="E278" s="38"/>
      <c r="H278" s="26"/>
      <c r="I278" s="26"/>
    </row>
    <row r="279" spans="1:9" hidden="1" x14ac:dyDescent="0.2">
      <c r="A279" s="282"/>
      <c r="B279" s="11" t="s">
        <v>509</v>
      </c>
      <c r="C279" s="36">
        <f>'Matheus Viana'!L45</f>
        <v>4</v>
      </c>
      <c r="D279" s="241">
        <f>'Matheus Viana'!M45</f>
        <v>280</v>
      </c>
      <c r="E279" s="38" t="s">
        <v>515</v>
      </c>
      <c r="F279" s="78">
        <v>44656</v>
      </c>
      <c r="H279" s="26"/>
      <c r="I279" s="26"/>
    </row>
    <row r="280" spans="1:9" hidden="1" x14ac:dyDescent="0.2">
      <c r="A280" s="180">
        <v>171</v>
      </c>
      <c r="B280" s="44" t="str">
        <f>'Miguel Abud'!D2</f>
        <v>Miguel Abud</v>
      </c>
      <c r="C280" s="36">
        <f>'Miguel Abud'!L36</f>
        <v>0</v>
      </c>
      <c r="D280" s="37">
        <f>'Miguel Abud'!M36</f>
        <v>0</v>
      </c>
      <c r="E280" s="38"/>
      <c r="H280" s="26"/>
      <c r="I280" s="26"/>
    </row>
    <row r="281" spans="1:9" hidden="1" x14ac:dyDescent="0.2">
      <c r="A281" s="166">
        <v>117</v>
      </c>
      <c r="B281" s="44" t="str">
        <f>'Miguel Texeira'!D2</f>
        <v>Miguel Texeira</v>
      </c>
      <c r="C281" s="36">
        <f>'Miguel Texeira'!L36</f>
        <v>0</v>
      </c>
      <c r="D281" s="37">
        <f>'Miguel Texeira'!M36</f>
        <v>0</v>
      </c>
      <c r="E281" s="38"/>
      <c r="H281" s="26"/>
      <c r="I281" s="26"/>
    </row>
    <row r="282" spans="1:9" hidden="1" x14ac:dyDescent="0.2">
      <c r="A282" s="232">
        <v>205</v>
      </c>
      <c r="B282" s="11" t="s">
        <v>169</v>
      </c>
      <c r="C282" s="36">
        <f>Moisés!L36</f>
        <v>0</v>
      </c>
      <c r="D282" s="37">
        <f>Moisés!M36</f>
        <v>0</v>
      </c>
      <c r="E282" s="38"/>
      <c r="H282" s="26"/>
      <c r="I282" s="26"/>
    </row>
    <row r="283" spans="1:9" hidden="1" x14ac:dyDescent="0.2">
      <c r="A283" s="214">
        <v>119</v>
      </c>
      <c r="B283" s="44" t="str">
        <f>'Natália Luiza Lima Souza'!D2</f>
        <v>Natália Luiza Lima Souza</v>
      </c>
      <c r="C283" s="36">
        <f>'Natália Luiza Lima Souza'!L36</f>
        <v>0</v>
      </c>
      <c r="D283" s="37">
        <f>'Natália Luiza Lima Souza'!M36</f>
        <v>0</v>
      </c>
      <c r="F283" s="78"/>
      <c r="H283" s="26"/>
      <c r="I283" s="26"/>
    </row>
    <row r="284" spans="1:9" hidden="1" x14ac:dyDescent="0.2">
      <c r="A284" s="33">
        <v>118</v>
      </c>
      <c r="B284" s="44" t="str">
        <f>'Natália Sampaio Vilaboim'!D2</f>
        <v>Natália Sampaio Vilaboim</v>
      </c>
      <c r="C284" s="36">
        <f>'Natália Sampaio Vilaboim'!L36</f>
        <v>0</v>
      </c>
      <c r="D284" s="37">
        <f>'Natália Sampaio Vilaboim'!M36</f>
        <v>0</v>
      </c>
      <c r="E284" s="38"/>
      <c r="H284" s="26"/>
      <c r="I284" s="26"/>
    </row>
    <row r="285" spans="1:9" hidden="1" x14ac:dyDescent="0.2">
      <c r="A285" s="245">
        <v>362</v>
      </c>
      <c r="B285" s="44" t="s">
        <v>476</v>
      </c>
      <c r="C285" s="36">
        <f>Natan!L47</f>
        <v>4</v>
      </c>
      <c r="D285" s="241">
        <f>Natan!M47</f>
        <v>280</v>
      </c>
      <c r="E285" s="38" t="s">
        <v>515</v>
      </c>
      <c r="F285" s="78">
        <v>44658</v>
      </c>
      <c r="H285" s="26"/>
      <c r="I285" s="26"/>
    </row>
    <row r="286" spans="1:9" hidden="1" x14ac:dyDescent="0.2">
      <c r="A286" s="33">
        <v>120</v>
      </c>
      <c r="B286" s="44" t="str">
        <f>'Nina Campos Ramos'!D2</f>
        <v>Nina Souza Texeira</v>
      </c>
      <c r="C286" s="36">
        <f>'Nina Campos Ramos'!L44</f>
        <v>1</v>
      </c>
      <c r="D286" s="37">
        <f>'Nina Campos Ramos'!M44</f>
        <v>40</v>
      </c>
      <c r="E286" s="38" t="s">
        <v>515</v>
      </c>
      <c r="F286" s="78">
        <v>44658</v>
      </c>
    </row>
    <row r="287" spans="1:9" hidden="1" x14ac:dyDescent="0.2">
      <c r="A287" s="297"/>
      <c r="B287" s="44" t="s">
        <v>553</v>
      </c>
      <c r="C287" s="36">
        <f>'Paula Oliveira'!L44</f>
        <v>2</v>
      </c>
      <c r="D287" s="37">
        <f>'Paula Oliveira'!M44</f>
        <v>140</v>
      </c>
      <c r="E287" s="38" t="s">
        <v>515</v>
      </c>
      <c r="F287" s="78">
        <v>44660</v>
      </c>
    </row>
    <row r="288" spans="1:9" hidden="1" x14ac:dyDescent="0.2">
      <c r="A288" s="290"/>
      <c r="B288" s="44" t="s">
        <v>536</v>
      </c>
      <c r="C288" s="36">
        <f>'Paula Pinheiro'!L44</f>
        <v>2</v>
      </c>
      <c r="D288" s="241">
        <f>'Paula Pinheiro'!M44</f>
        <v>160</v>
      </c>
      <c r="E288" s="38" t="s">
        <v>515</v>
      </c>
      <c r="F288" s="78">
        <v>44658</v>
      </c>
    </row>
    <row r="289" spans="1:9" hidden="1" x14ac:dyDescent="0.2">
      <c r="A289" s="166">
        <v>156</v>
      </c>
      <c r="B289" s="44" t="str">
        <f>'Paloma Pereira Brito'!D2</f>
        <v>Paloma Pereira Brito</v>
      </c>
      <c r="C289" s="36">
        <f>'Paloma Pereira Brito'!L36</f>
        <v>0</v>
      </c>
      <c r="D289" s="37">
        <f>'Paloma Pereira Brito'!M36</f>
        <v>0</v>
      </c>
      <c r="E289" s="38"/>
      <c r="H289" s="26"/>
      <c r="I289" s="26"/>
    </row>
    <row r="290" spans="1:9" hidden="1" x14ac:dyDescent="0.2">
      <c r="A290" s="207">
        <v>296</v>
      </c>
      <c r="B290" s="44" t="s">
        <v>358</v>
      </c>
      <c r="C290" s="36">
        <f>'Paulo Souto'!L36</f>
        <v>0</v>
      </c>
      <c r="D290" s="37">
        <f>'Paulo Souto'!M36</f>
        <v>0</v>
      </c>
      <c r="F290" s="78"/>
      <c r="H290" s="26"/>
      <c r="I290" s="26"/>
    </row>
    <row r="291" spans="1:9" hidden="1" x14ac:dyDescent="0.2">
      <c r="A291" s="207">
        <v>121</v>
      </c>
      <c r="B291" s="44" t="str">
        <f>'Pedro Britto Cardoso'!D2</f>
        <v>Pedro Britto Cardoso</v>
      </c>
      <c r="C291" s="36">
        <f>'Pedro Britto Cardoso'!L44</f>
        <v>2</v>
      </c>
      <c r="D291" s="37">
        <f>'Pedro Britto Cardoso'!M44</f>
        <v>140</v>
      </c>
      <c r="E291" s="38" t="s">
        <v>515</v>
      </c>
      <c r="F291" s="26" t="s">
        <v>581</v>
      </c>
    </row>
    <row r="292" spans="1:9" hidden="1" x14ac:dyDescent="0.2">
      <c r="A292" s="204">
        <v>251</v>
      </c>
      <c r="B292" s="44" t="str">
        <f>'Pedro Henrique Carvalho'!D2</f>
        <v>Pedro Henrique de Carvalho Vieira</v>
      </c>
      <c r="C292" s="36">
        <f>'Pedro Henrique Carvalho'!L36</f>
        <v>2</v>
      </c>
      <c r="E292" s="38" t="s">
        <v>515</v>
      </c>
      <c r="F292" s="78" t="s">
        <v>584</v>
      </c>
      <c r="H292" s="26"/>
      <c r="I292" s="26"/>
    </row>
    <row r="293" spans="1:9" hidden="1" x14ac:dyDescent="0.2">
      <c r="A293" s="214">
        <v>282</v>
      </c>
      <c r="B293" s="44" t="s">
        <v>328</v>
      </c>
      <c r="C293" s="36">
        <f>'Pedro Gusmão'!L36</f>
        <v>0</v>
      </c>
      <c r="D293" s="37">
        <f>'Pedro Gusmão'!M36</f>
        <v>0</v>
      </c>
      <c r="F293" s="78"/>
      <c r="H293" s="26"/>
      <c r="I293" s="26"/>
    </row>
    <row r="294" spans="1:9" hidden="1" x14ac:dyDescent="0.2">
      <c r="A294" s="33">
        <v>122</v>
      </c>
      <c r="B294" s="44" t="str">
        <f>'Pedro H. de Almeida Dias '!D2</f>
        <v>Pedro Henrique de Almeida Dias</v>
      </c>
      <c r="C294" s="36">
        <f>'Pedro H. de Almeida Dias '!L36</f>
        <v>0</v>
      </c>
      <c r="D294" s="37">
        <f>'Pedro H. de Almeida Dias '!M36</f>
        <v>0</v>
      </c>
      <c r="E294" s="38"/>
      <c r="F294" s="78"/>
    </row>
    <row r="295" spans="1:9" hidden="1" x14ac:dyDescent="0.2">
      <c r="A295" s="193">
        <v>123</v>
      </c>
      <c r="B295" s="44" t="str">
        <f>'Pedro Henrique Moreira Rios'!D2</f>
        <v>Pedro Henrique Moreira Rios</v>
      </c>
      <c r="C295" s="36">
        <f>'Pedro Henrique Moreira Rios'!L36</f>
        <v>0</v>
      </c>
      <c r="D295" s="37">
        <f>'Pedro Henrique Moreira Rios'!M36</f>
        <v>0</v>
      </c>
      <c r="E295" s="38"/>
      <c r="H295" s="26"/>
      <c r="I295" s="26"/>
    </row>
    <row r="296" spans="1:9" hidden="1" x14ac:dyDescent="0.2">
      <c r="A296" s="207">
        <v>124</v>
      </c>
      <c r="B296" s="44" t="str">
        <f>'Pedro Henrique P.R. Nascimento'!D2</f>
        <v>Pedro Henrique Perez Rubim Nascimento</v>
      </c>
      <c r="C296" s="36">
        <f>'Pedro Henrique P.R. Nascimento'!L36</f>
        <v>0</v>
      </c>
      <c r="D296" s="37">
        <f>'Pedro Henrique P.R. Nascimento'!M36</f>
        <v>0</v>
      </c>
      <c r="E296" s="38"/>
      <c r="H296" s="26"/>
      <c r="I296" s="26"/>
    </row>
    <row r="297" spans="1:9" hidden="1" x14ac:dyDescent="0.2">
      <c r="A297" s="207">
        <v>125</v>
      </c>
      <c r="B297" s="44" t="str">
        <f>'Pedro Lacerda d''Afonsêca Santan'!D2</f>
        <v>Priscila</v>
      </c>
      <c r="C297" s="36">
        <f>'Pedro Lacerda d''Afonsêca Santan'!L36</f>
        <v>2</v>
      </c>
      <c r="D297" s="37">
        <f>'Pedro Lacerda d''Afonsêca Santan'!M36</f>
        <v>140</v>
      </c>
      <c r="E297" s="38" t="s">
        <v>515</v>
      </c>
      <c r="F297" s="26" t="s">
        <v>573</v>
      </c>
      <c r="H297" s="26"/>
      <c r="I297" s="26"/>
    </row>
    <row r="298" spans="1:9" hidden="1" x14ac:dyDescent="0.2">
      <c r="A298" s="232">
        <v>304</v>
      </c>
      <c r="B298" s="11" t="s">
        <v>386</v>
      </c>
      <c r="C298" s="36">
        <f>Pedro!L36</f>
        <v>0</v>
      </c>
      <c r="D298" s="37">
        <f>Pedro!M36</f>
        <v>0</v>
      </c>
      <c r="E298" s="38"/>
      <c r="F298" s="78"/>
      <c r="H298" s="26"/>
      <c r="I298" s="26"/>
    </row>
    <row r="299" spans="1:9" hidden="1" x14ac:dyDescent="0.2">
      <c r="A299" s="232">
        <v>318</v>
      </c>
      <c r="B299" s="11" t="s">
        <v>410</v>
      </c>
      <c r="C299" s="36">
        <f>'Pedro Paulo Coelho'!L46</f>
        <v>6</v>
      </c>
      <c r="D299" s="37">
        <f>'Pedro Paulo Coelho'!M46</f>
        <v>420</v>
      </c>
      <c r="E299" s="38" t="s">
        <v>515</v>
      </c>
      <c r="F299" s="78">
        <v>44658</v>
      </c>
      <c r="H299" s="26"/>
      <c r="I299" s="26"/>
    </row>
    <row r="300" spans="1:9" hidden="1" x14ac:dyDescent="0.2">
      <c r="A300" s="232">
        <v>306</v>
      </c>
      <c r="B300" s="11" t="s">
        <v>389</v>
      </c>
      <c r="C300" s="36">
        <f>'Pedro Piñón'!L36</f>
        <v>0</v>
      </c>
      <c r="D300" s="37">
        <f>'Pedro Piñón'!M36</f>
        <v>0</v>
      </c>
      <c r="E300" s="38"/>
      <c r="F300" s="78"/>
      <c r="H300" s="26"/>
      <c r="I300" s="26"/>
    </row>
    <row r="301" spans="1:9" hidden="1" x14ac:dyDescent="0.2">
      <c r="A301" s="232">
        <v>310</v>
      </c>
      <c r="B301" s="11" t="s">
        <v>396</v>
      </c>
      <c r="C301" s="36">
        <f>'Pedro Sandes'!L36</f>
        <v>0</v>
      </c>
      <c r="D301" s="37">
        <f>'Pedro Sandes'!M36</f>
        <v>0</v>
      </c>
      <c r="E301" s="38"/>
      <c r="H301" s="26"/>
      <c r="I301" s="26"/>
    </row>
    <row r="302" spans="1:9" hidden="1" x14ac:dyDescent="0.2">
      <c r="A302" s="193">
        <v>126</v>
      </c>
      <c r="B302" s="44" t="str">
        <f>'Pedro Vitor D.L.Arcoverde'!D2</f>
        <v>Pedro Vitor Dantas Lima Arcoverde</v>
      </c>
      <c r="C302" s="36">
        <f>'Pedro Vitor D.L.Arcoverde'!L36</f>
        <v>0</v>
      </c>
      <c r="D302" s="37">
        <f>'Pedro Vitor D.L.Arcoverde'!M36</f>
        <v>0</v>
      </c>
      <c r="E302" s="38"/>
      <c r="H302" s="26"/>
      <c r="I302" s="26"/>
    </row>
    <row r="303" spans="1:9" hidden="1" x14ac:dyDescent="0.2">
      <c r="A303" s="293"/>
      <c r="B303" s="44" t="s">
        <v>545</v>
      </c>
      <c r="C303" s="36">
        <f>'Rafael Balazeiro'!R36</f>
        <v>4</v>
      </c>
      <c r="D303" s="37">
        <f>'Rafael Balazeiro'!S36</f>
        <v>320</v>
      </c>
      <c r="E303" s="38" t="s">
        <v>515</v>
      </c>
      <c r="H303" s="26"/>
      <c r="I303" s="26"/>
    </row>
    <row r="304" spans="1:9" hidden="1" x14ac:dyDescent="0.2">
      <c r="A304" s="207">
        <v>319</v>
      </c>
      <c r="B304" s="44" t="s">
        <v>535</v>
      </c>
      <c r="C304" s="36">
        <f>'Rafael Porto'!L36</f>
        <v>4</v>
      </c>
      <c r="D304" s="37">
        <f>'Rafael Porto'!M36</f>
        <v>280</v>
      </c>
      <c r="E304" s="38" t="s">
        <v>515</v>
      </c>
      <c r="F304" s="78"/>
      <c r="H304" s="26"/>
      <c r="I304" s="26"/>
    </row>
    <row r="305" spans="1:9" hidden="1" x14ac:dyDescent="0.2">
      <c r="A305" s="214">
        <v>273</v>
      </c>
      <c r="B305" s="44" t="s">
        <v>244</v>
      </c>
      <c r="C305" s="36">
        <f>'Rafael Gordilho'!L49</f>
        <v>12</v>
      </c>
      <c r="D305" s="37">
        <f>'Rafael Gordilho'!M49</f>
        <v>840</v>
      </c>
      <c r="E305" s="38" t="s">
        <v>515</v>
      </c>
      <c r="F305" s="78">
        <v>44658</v>
      </c>
      <c r="H305" s="26"/>
      <c r="I305" s="26"/>
    </row>
    <row r="306" spans="1:9" x14ac:dyDescent="0.2">
      <c r="A306" s="204">
        <v>167</v>
      </c>
      <c r="B306" s="44" t="str">
        <f>'Rafael Hugo'!D2</f>
        <v>Rafael Hugo</v>
      </c>
      <c r="C306" s="36">
        <f>'Rafael Hugo'!L45</f>
        <v>2.5</v>
      </c>
      <c r="D306" s="37">
        <v>490</v>
      </c>
      <c r="E306" s="38" t="s">
        <v>583</v>
      </c>
      <c r="F306" s="78" t="s">
        <v>585</v>
      </c>
      <c r="H306" s="26"/>
      <c r="I306" s="26"/>
    </row>
    <row r="307" spans="1:9" hidden="1" x14ac:dyDescent="0.2">
      <c r="A307" s="214">
        <v>272</v>
      </c>
      <c r="B307" s="44" t="s">
        <v>316</v>
      </c>
      <c r="C307" s="36">
        <f>'Rafael Palmeira'!L36</f>
        <v>0</v>
      </c>
      <c r="D307" s="37">
        <f>'Rafael Palmeira'!M36</f>
        <v>0</v>
      </c>
      <c r="H307" s="26"/>
      <c r="I307" s="26"/>
    </row>
    <row r="308" spans="1:9" hidden="1" x14ac:dyDescent="0.2">
      <c r="A308" s="232">
        <v>290</v>
      </c>
      <c r="B308" s="11" t="s">
        <v>350</v>
      </c>
      <c r="C308" s="36">
        <f>'Rafaela isba'!L36</f>
        <v>0</v>
      </c>
      <c r="D308" s="37">
        <f>'Rafaela isba'!M36</f>
        <v>0</v>
      </c>
      <c r="E308" s="38"/>
      <c r="H308" s="26"/>
      <c r="I308" s="26"/>
    </row>
    <row r="309" spans="1:9" hidden="1" x14ac:dyDescent="0.2">
      <c r="A309" s="232">
        <v>268</v>
      </c>
      <c r="B309" s="11" t="s">
        <v>312</v>
      </c>
      <c r="C309" s="36">
        <f>'Rafaela Gonzaga'!L36</f>
        <v>0</v>
      </c>
      <c r="D309" s="37">
        <f>'Rafaela Gonzaga'!M36</f>
        <v>0</v>
      </c>
      <c r="F309" s="78"/>
      <c r="H309" s="26"/>
      <c r="I309" s="26"/>
    </row>
    <row r="310" spans="1:9" hidden="1" x14ac:dyDescent="0.2">
      <c r="A310" s="232">
        <v>189</v>
      </c>
      <c r="B310" s="11" t="s">
        <v>165</v>
      </c>
      <c r="C310" s="36">
        <f>'Rafaela Perlingeiro N. dos S.'!L51</f>
        <v>15</v>
      </c>
      <c r="D310" s="37">
        <f>'Rafaela Perlingeiro N. dos S.'!M51</f>
        <v>1050</v>
      </c>
      <c r="E310" s="154" t="s">
        <v>515</v>
      </c>
      <c r="F310" s="78">
        <v>44656</v>
      </c>
    </row>
    <row r="311" spans="1:9" hidden="1" x14ac:dyDescent="0.2">
      <c r="A311" s="193">
        <v>127</v>
      </c>
      <c r="B311" s="44" t="str">
        <f>'Rafaela Vazquez S.Solis'!D2</f>
        <v>Rafaela Vazquez Suarez Solis</v>
      </c>
      <c r="C311" s="36">
        <f>'Rafaela Vazquez S.Solis'!L36</f>
        <v>0</v>
      </c>
      <c r="D311" s="37">
        <f>'Rafaela Vazquez S.Solis'!M36</f>
        <v>0</v>
      </c>
      <c r="E311" s="38"/>
      <c r="H311" s="26"/>
      <c r="I311" s="26"/>
    </row>
    <row r="312" spans="1:9" hidden="1" x14ac:dyDescent="0.2">
      <c r="A312" s="232">
        <v>216</v>
      </c>
      <c r="B312" s="11" t="s">
        <v>204</v>
      </c>
      <c r="C312" s="36">
        <f>'Rafaela Fonseca Macedo Santos'!L36</f>
        <v>0</v>
      </c>
      <c r="D312" s="37">
        <f>'Rafaela Fonseca Macedo Santos'!M36</f>
        <v>0</v>
      </c>
      <c r="F312" s="78"/>
      <c r="H312" s="26"/>
      <c r="I312" s="26"/>
    </row>
    <row r="313" spans="1:9" hidden="1" x14ac:dyDescent="0.2">
      <c r="A313" s="180">
        <v>128</v>
      </c>
      <c r="B313" s="44" t="str">
        <f>'Raíssa Dantas M.Cerqueira'!D2</f>
        <v>Raissa Dantas Mattos Cerqueira</v>
      </c>
      <c r="C313" s="36">
        <f>'Raíssa Dantas M.Cerqueira'!L36</f>
        <v>0</v>
      </c>
      <c r="D313" s="37">
        <f>'Raíssa Dantas M.Cerqueira'!M36</f>
        <v>0</v>
      </c>
      <c r="E313" s="38"/>
      <c r="H313" s="26"/>
      <c r="I313" s="26"/>
    </row>
    <row r="314" spans="1:9" hidden="1" x14ac:dyDescent="0.2">
      <c r="A314" s="161">
        <v>129</v>
      </c>
      <c r="B314" s="44" t="str">
        <f>'Raíssa Rocha Nicacio'!D2</f>
        <v>Raíssa Rocha Nicacio</v>
      </c>
      <c r="C314" s="36">
        <f>'Raíssa Rocha Nicacio'!L36</f>
        <v>0</v>
      </c>
      <c r="D314" s="37">
        <f>'Raíssa Rocha Nicacio'!M36</f>
        <v>0</v>
      </c>
      <c r="E314" s="38"/>
      <c r="H314" s="26"/>
      <c r="I314" s="26"/>
    </row>
    <row r="315" spans="1:9" hidden="1" x14ac:dyDescent="0.2">
      <c r="A315" s="232">
        <v>190</v>
      </c>
      <c r="B315" s="11" t="s">
        <v>175</v>
      </c>
      <c r="C315" s="36">
        <f>'Raphael S. Mendonça Azevedo'!L36</f>
        <v>0</v>
      </c>
      <c r="D315" s="37">
        <f>'Raphael S. Mendonça Azevedo'!M36</f>
        <v>0</v>
      </c>
      <c r="E315" s="38"/>
      <c r="H315" s="26"/>
      <c r="I315" s="26"/>
    </row>
    <row r="316" spans="1:9" hidden="1" x14ac:dyDescent="0.2">
      <c r="A316" s="207">
        <v>130</v>
      </c>
      <c r="B316" s="44" t="str">
        <f>'Raquel Rodrigues L.de M.Reis'!D2</f>
        <v>Raquel Rodrigues Leite de Moraes Reis</v>
      </c>
      <c r="C316" s="36">
        <f>'Raquel Rodrigues L.de M.Reis'!L51</f>
        <v>16</v>
      </c>
      <c r="D316" s="37">
        <f>'Raquel Rodrigues L.de M.Reis'!M51</f>
        <v>1120</v>
      </c>
      <c r="E316" s="156" t="s">
        <v>515</v>
      </c>
      <c r="F316" s="78">
        <v>44656</v>
      </c>
      <c r="H316" s="26"/>
      <c r="I316" s="26"/>
    </row>
    <row r="317" spans="1:9" hidden="1" x14ac:dyDescent="0.2">
      <c r="A317" s="245">
        <v>360</v>
      </c>
      <c r="B317" s="44" t="s">
        <v>473</v>
      </c>
      <c r="C317" s="36">
        <f>Rebeca!L36</f>
        <v>18</v>
      </c>
      <c r="D317" s="241">
        <f>Rebeca!M36</f>
        <v>1260</v>
      </c>
      <c r="E317" s="156"/>
      <c r="F317" s="78"/>
      <c r="H317" s="26"/>
      <c r="I317" s="26"/>
    </row>
    <row r="318" spans="1:9" hidden="1" x14ac:dyDescent="0.2">
      <c r="A318" s="207">
        <v>300</v>
      </c>
      <c r="B318" s="44" t="s">
        <v>373</v>
      </c>
      <c r="C318" s="36">
        <f>'Rebeca Tavares'!L48</f>
        <v>5</v>
      </c>
      <c r="D318" s="37">
        <f>'Rebeca Tavares'!M48</f>
        <v>350</v>
      </c>
      <c r="E318" s="156" t="s">
        <v>515</v>
      </c>
      <c r="F318" s="78">
        <v>44656</v>
      </c>
      <c r="H318" s="26"/>
      <c r="I318" s="26"/>
    </row>
    <row r="319" spans="1:9" hidden="1" x14ac:dyDescent="0.2">
      <c r="A319" s="207">
        <v>165</v>
      </c>
      <c r="B319" s="44" t="str">
        <f>'Renato Fraga'!D2</f>
        <v>Renato Fraga</v>
      </c>
      <c r="C319" s="36">
        <f>'Renato Fraga'!L36</f>
        <v>4</v>
      </c>
      <c r="D319" s="37">
        <f>'Renato Fraga'!M36</f>
        <v>0</v>
      </c>
      <c r="E319" s="38" t="s">
        <v>515</v>
      </c>
      <c r="H319" s="26"/>
      <c r="I319" s="26"/>
    </row>
    <row r="320" spans="1:9" hidden="1" x14ac:dyDescent="0.2">
      <c r="A320" s="204">
        <v>131</v>
      </c>
      <c r="B320" s="44" t="str">
        <f>'Rian Lima'!D2</f>
        <v>Rian Lima</v>
      </c>
      <c r="C320" s="36">
        <f>'Rian Lima'!L36</f>
        <v>0</v>
      </c>
      <c r="D320" s="37">
        <f>'Rian Lima'!M36</f>
        <v>0</v>
      </c>
      <c r="E320" s="38"/>
      <c r="H320" s="26"/>
      <c r="I320" s="26"/>
    </row>
    <row r="321" spans="1:9" hidden="1" x14ac:dyDescent="0.2">
      <c r="A321" s="214">
        <v>132</v>
      </c>
      <c r="B321" s="44" t="str">
        <f>'Ricardo de Souza Coutinho'!D2</f>
        <v>Ricardo de Souza Coutinho</v>
      </c>
      <c r="C321" s="36">
        <f>'Ricardo de Souza Coutinho'!L36</f>
        <v>0</v>
      </c>
      <c r="D321" s="37">
        <f>'Ricardo de Souza Coutinho'!M36</f>
        <v>0</v>
      </c>
      <c r="E321" s="38"/>
      <c r="H321" s="26"/>
      <c r="I321" s="26"/>
    </row>
    <row r="322" spans="1:9" hidden="1" x14ac:dyDescent="0.2">
      <c r="A322" s="293"/>
      <c r="B322" s="44" t="s">
        <v>577</v>
      </c>
      <c r="C322" s="36">
        <f>'Ricardo Pastori'!L48</f>
        <v>8</v>
      </c>
      <c r="D322" s="37">
        <f>'Ricardo Pastori'!M48</f>
        <v>480</v>
      </c>
      <c r="E322" s="38" t="s">
        <v>515</v>
      </c>
      <c r="F322" s="78">
        <v>44658</v>
      </c>
      <c r="H322" s="26"/>
      <c r="I322" s="26"/>
    </row>
    <row r="323" spans="1:9" hidden="1" x14ac:dyDescent="0.2">
      <c r="A323" s="33">
        <v>166</v>
      </c>
      <c r="B323" s="44" t="str">
        <f>'Rodrigo Lyrio'!D2</f>
        <v>Rodrigo Lyrio</v>
      </c>
      <c r="C323" s="36">
        <f>'Rodrigo Lyrio'!L36</f>
        <v>2</v>
      </c>
      <c r="E323" s="154" t="s">
        <v>515</v>
      </c>
      <c r="F323" s="78"/>
    </row>
    <row r="324" spans="1:9" hidden="1" x14ac:dyDescent="0.2">
      <c r="A324" s="214">
        <v>133</v>
      </c>
      <c r="B324" s="44" t="str">
        <f>'Rodrigo Sandes de Araújo'!D2</f>
        <v>Rodrigo Sandes de Araújo</v>
      </c>
      <c r="C324" s="36">
        <f>'Rodrigo Sandes de Araújo'!L36</f>
        <v>0</v>
      </c>
      <c r="D324" s="37">
        <f>'Rodrigo Sandes de Araújo'!M36</f>
        <v>0</v>
      </c>
      <c r="E324" s="38"/>
      <c r="H324" s="26"/>
      <c r="I324" s="26"/>
    </row>
    <row r="325" spans="1:9" hidden="1" x14ac:dyDescent="0.2">
      <c r="A325" s="33">
        <v>134</v>
      </c>
      <c r="B325" s="44" t="str">
        <f>'Ruth Maria P.Figueredo'!D2</f>
        <v>Ruth Maria Pinheiro Figueredo</v>
      </c>
      <c r="C325" s="36">
        <f>'Ruth Maria P.Figueredo'!L36</f>
        <v>0</v>
      </c>
      <c r="D325" s="37">
        <f>'Ruth Maria P.Figueredo'!M36</f>
        <v>0</v>
      </c>
      <c r="E325" s="38"/>
      <c r="H325" s="26"/>
      <c r="I325" s="26"/>
    </row>
    <row r="326" spans="1:9" hidden="1" x14ac:dyDescent="0.2">
      <c r="A326" s="225">
        <v>345</v>
      </c>
      <c r="B326" s="44" t="s">
        <v>440</v>
      </c>
      <c r="C326" s="36">
        <f>'Sara Monteiro'!L36</f>
        <v>0</v>
      </c>
      <c r="D326" s="37">
        <f>'Sara Monteiro'!M36</f>
        <v>0</v>
      </c>
      <c r="E326" s="156"/>
      <c r="F326" s="78"/>
      <c r="H326" s="26"/>
      <c r="I326" s="26"/>
    </row>
    <row r="327" spans="1:9" hidden="1" x14ac:dyDescent="0.2">
      <c r="A327" s="193">
        <v>242</v>
      </c>
      <c r="B327" s="44" t="s">
        <v>209</v>
      </c>
      <c r="C327" s="36">
        <f>'Sérgio Lamberti'!L46</f>
        <v>3</v>
      </c>
      <c r="D327" s="37">
        <f>'Sérgio Lamberti'!M46</f>
        <v>210</v>
      </c>
      <c r="E327" s="156" t="s">
        <v>515</v>
      </c>
      <c r="F327" s="78">
        <v>44657</v>
      </c>
    </row>
    <row r="328" spans="1:9" hidden="1" x14ac:dyDescent="0.2">
      <c r="A328" s="33">
        <v>135</v>
      </c>
      <c r="B328" s="44" t="str">
        <f>'Sofia Almeida Correia de Araújo'!D2</f>
        <v>Sofia Almeida Correia de Araújo</v>
      </c>
      <c r="C328" s="36">
        <f>'Sofia Almeida Correia de Araújo'!L36</f>
        <v>0</v>
      </c>
      <c r="D328" s="37">
        <f>'Sofia Almeida Correia de Araújo'!M36</f>
        <v>0</v>
      </c>
      <c r="F328" s="78"/>
    </row>
    <row r="329" spans="1:9" hidden="1" x14ac:dyDescent="0.2">
      <c r="A329" s="214">
        <v>136</v>
      </c>
      <c r="B329" s="44" t="str">
        <f>'Sofia Ferreira C.Oliveira'!D2</f>
        <v>Sofia Ferreira Carvalho Oliveira</v>
      </c>
      <c r="C329" s="36">
        <f>'Sofia Ferreira C.Oliveira'!L50</f>
        <v>14</v>
      </c>
      <c r="D329" s="37">
        <f>'Sofia Ferreira C.Oliveira'!M50</f>
        <v>980</v>
      </c>
      <c r="E329" s="156" t="s">
        <v>515</v>
      </c>
      <c r="F329" s="78">
        <v>44652</v>
      </c>
      <c r="H329" s="26"/>
      <c r="I329" s="26"/>
    </row>
    <row r="330" spans="1:9" hidden="1" x14ac:dyDescent="0.2">
      <c r="A330" s="180">
        <v>137</v>
      </c>
      <c r="B330" s="44" t="str">
        <f>'Sofia Gallo P.Nachef'!D2</f>
        <v>Sofia Gallo Pedreira Nachef</v>
      </c>
      <c r="C330" s="36">
        <f>'Sofia Gallo P.Nachef'!L36</f>
        <v>0</v>
      </c>
      <c r="D330" s="37">
        <f>'Sofia Gallo P.Nachef'!M36</f>
        <v>0</v>
      </c>
      <c r="E330" s="38"/>
      <c r="H330" s="26"/>
      <c r="I330" s="26"/>
    </row>
    <row r="331" spans="1:9" hidden="1" x14ac:dyDescent="0.2">
      <c r="A331" s="33">
        <v>138</v>
      </c>
      <c r="B331" s="44" t="str">
        <f>'Sofia Nascimento Bittencout'!D2</f>
        <v>Sofia Nascimento Bittencout</v>
      </c>
      <c r="C331" s="36">
        <f>'Sofia Nascimento Bittencout'!L49</f>
        <v>12</v>
      </c>
      <c r="D331" s="37">
        <v>700</v>
      </c>
      <c r="E331" s="156" t="s">
        <v>515</v>
      </c>
      <c r="F331" s="78">
        <v>44658</v>
      </c>
      <c r="H331" s="26"/>
      <c r="I331" s="26"/>
    </row>
    <row r="332" spans="1:9" hidden="1" x14ac:dyDescent="0.2">
      <c r="A332" s="214">
        <v>139</v>
      </c>
      <c r="B332" s="44" t="str">
        <f>'Sofia Sarmento Barbosa'!D2</f>
        <v>Sofia Sarmento Barbosa</v>
      </c>
      <c r="C332" s="36">
        <f>'Sofia Sarmento Barbosa'!L36</f>
        <v>0</v>
      </c>
      <c r="D332" s="37">
        <f>'Sofia Sarmento Barbosa'!M36</f>
        <v>0</v>
      </c>
      <c r="E332" s="38"/>
      <c r="F332" s="78"/>
    </row>
    <row r="333" spans="1:9" hidden="1" x14ac:dyDescent="0.2">
      <c r="A333" s="207">
        <v>241</v>
      </c>
      <c r="B333" s="44" t="s">
        <v>587</v>
      </c>
      <c r="C333" s="36">
        <f>'Sophia Fahel'!L45</f>
        <v>4</v>
      </c>
      <c r="D333" s="37">
        <f>'Sophia Fahel'!M45</f>
        <v>200</v>
      </c>
      <c r="E333" s="38" t="s">
        <v>515</v>
      </c>
      <c r="F333" s="78">
        <v>44662</v>
      </c>
    </row>
    <row r="334" spans="1:9" hidden="1" x14ac:dyDescent="0.2">
      <c r="A334" s="207">
        <v>140</v>
      </c>
      <c r="B334" s="44" t="str">
        <f>'Sophia Izelli Domiciano'!D2</f>
        <v>Sophia Izelli Domiciano</v>
      </c>
      <c r="C334" s="36">
        <f>'Sophia Izelli Domiciano'!L36</f>
        <v>0</v>
      </c>
      <c r="D334" s="37">
        <f>'Sophia Izelli Domiciano'!M36</f>
        <v>0</v>
      </c>
      <c r="E334" s="38"/>
      <c r="H334" s="26"/>
      <c r="I334" s="26"/>
    </row>
    <row r="335" spans="1:9" hidden="1" x14ac:dyDescent="0.2">
      <c r="A335" s="207">
        <v>141</v>
      </c>
      <c r="B335" s="44" t="str">
        <f>'Sophia Suzarte Edington'!D2</f>
        <v>Sophia Suzarte Ediington</v>
      </c>
      <c r="C335" s="36">
        <f>'Sophia Suzarte Edington'!L36</f>
        <v>0</v>
      </c>
      <c r="D335" s="37">
        <f>'Sophia Suzarte Edington'!M36</f>
        <v>0</v>
      </c>
      <c r="E335" s="38"/>
      <c r="H335" s="26"/>
      <c r="I335" s="26"/>
    </row>
    <row r="336" spans="1:9" hidden="1" x14ac:dyDescent="0.2">
      <c r="A336" s="305">
        <v>380</v>
      </c>
      <c r="B336" s="44" t="s">
        <v>587</v>
      </c>
      <c r="C336" s="36">
        <v>4</v>
      </c>
      <c r="D336" s="37">
        <v>200</v>
      </c>
      <c r="E336" s="38" t="s">
        <v>515</v>
      </c>
      <c r="F336" s="78">
        <v>44662</v>
      </c>
      <c r="H336" s="26"/>
      <c r="I336" s="26"/>
    </row>
    <row r="337" spans="1:9" hidden="1" x14ac:dyDescent="0.2">
      <c r="A337" s="232">
        <v>206</v>
      </c>
      <c r="B337" s="11" t="s">
        <v>170</v>
      </c>
      <c r="C337" s="36">
        <f>'Sophia Valadares Barnuevo'!L51</f>
        <v>21</v>
      </c>
      <c r="D337" s="37">
        <f>'Sophia Valadares Barnuevo'!M51</f>
        <v>1470</v>
      </c>
      <c r="E337" s="156" t="s">
        <v>515</v>
      </c>
      <c r="F337" s="78">
        <v>44659</v>
      </c>
      <c r="H337" s="26"/>
      <c r="I337" s="26"/>
    </row>
    <row r="338" spans="1:9" hidden="1" x14ac:dyDescent="0.2">
      <c r="A338" s="267">
        <v>366</v>
      </c>
      <c r="B338" s="11" t="s">
        <v>480</v>
      </c>
      <c r="C338" s="36">
        <f>Tabatha!L53</f>
        <v>23</v>
      </c>
      <c r="D338" s="241">
        <f>Tabatha!M53</f>
        <v>1610</v>
      </c>
      <c r="E338" s="156" t="s">
        <v>515</v>
      </c>
      <c r="F338" s="78">
        <v>44656</v>
      </c>
      <c r="H338" s="26"/>
      <c r="I338" s="26"/>
    </row>
    <row r="339" spans="1:9" hidden="1" x14ac:dyDescent="0.2">
      <c r="A339" s="204">
        <v>142</v>
      </c>
      <c r="B339" s="44" t="str">
        <f>'Taiana Silva Liguori de Aragão'!D2</f>
        <v>Taiana Silva Liguori de Aragão</v>
      </c>
      <c r="C339" s="36">
        <f>'Taiana Silva Liguori de Aragão'!L36</f>
        <v>0</v>
      </c>
      <c r="D339" s="37">
        <f>'Taiana Silva Liguori de Aragão'!M36</f>
        <v>0</v>
      </c>
      <c r="E339" s="38"/>
      <c r="H339" s="26"/>
      <c r="I339" s="26"/>
    </row>
    <row r="340" spans="1:9" hidden="1" x14ac:dyDescent="0.2">
      <c r="A340" s="33">
        <v>267</v>
      </c>
      <c r="B340" s="44" t="s">
        <v>310</v>
      </c>
      <c r="C340" s="36">
        <f>'Tainá Andrade'!L36</f>
        <v>0</v>
      </c>
      <c r="D340" s="37">
        <f>'Tainá Andrade'!M36</f>
        <v>0</v>
      </c>
      <c r="F340" s="78"/>
      <c r="H340" s="26"/>
      <c r="I340" s="26"/>
    </row>
    <row r="341" spans="1:9" hidden="1" x14ac:dyDescent="0.2">
      <c r="A341" s="220">
        <v>339</v>
      </c>
      <c r="B341" s="44" t="s">
        <v>435</v>
      </c>
      <c r="C341" s="36">
        <f>Theo!L36</f>
        <v>0</v>
      </c>
      <c r="D341" s="37">
        <f>Theo!M36</f>
        <v>0</v>
      </c>
      <c r="F341" s="78"/>
      <c r="H341" s="26"/>
      <c r="I341" s="26"/>
    </row>
    <row r="342" spans="1:9" hidden="1" x14ac:dyDescent="0.2">
      <c r="A342" s="207">
        <v>265</v>
      </c>
      <c r="B342" s="44" t="s">
        <v>260</v>
      </c>
      <c r="C342" s="36">
        <f>Tati!L44</f>
        <v>1</v>
      </c>
      <c r="D342" s="37">
        <f>Tati!M44</f>
        <v>70</v>
      </c>
      <c r="E342" s="38" t="s">
        <v>515</v>
      </c>
      <c r="F342" s="26" t="s">
        <v>575</v>
      </c>
      <c r="H342" s="26"/>
      <c r="I342" s="26"/>
    </row>
    <row r="343" spans="1:9" hidden="1" x14ac:dyDescent="0.2">
      <c r="A343" s="207">
        <v>179</v>
      </c>
      <c r="B343" s="44" t="str">
        <f>'Thiago Pimenta'!D2</f>
        <v>Thiago Marçal</v>
      </c>
      <c r="C343" s="36">
        <f>'Thiago Pimenta'!L55</f>
        <v>24</v>
      </c>
      <c r="D343" s="37">
        <v>1512</v>
      </c>
      <c r="E343" s="38" t="s">
        <v>515</v>
      </c>
      <c r="F343" s="78">
        <v>44658</v>
      </c>
      <c r="H343" s="26"/>
      <c r="I343" s="26"/>
    </row>
    <row r="344" spans="1:9" hidden="1" x14ac:dyDescent="0.2">
      <c r="A344" s="204">
        <v>143</v>
      </c>
      <c r="B344" s="44" t="str">
        <f>'Tiago Gil Braz Souza'!D2</f>
        <v>Tiago Gil Braz Souza</v>
      </c>
      <c r="C344" s="36">
        <f>'Tiago Gil Braz Souza'!L36</f>
        <v>0</v>
      </c>
      <c r="D344" s="37">
        <f>'Tiago Gil Braz Souza'!M36</f>
        <v>0</v>
      </c>
      <c r="E344" s="38"/>
      <c r="H344" s="26"/>
      <c r="I344" s="26"/>
    </row>
    <row r="345" spans="1:9" hidden="1" x14ac:dyDescent="0.2">
      <c r="A345" s="281"/>
      <c r="B345" s="44" t="s">
        <v>529</v>
      </c>
      <c r="C345" s="36">
        <f>'Valentina Deltoro'!L47</f>
        <v>8</v>
      </c>
      <c r="D345" s="241">
        <f>'Valentina Deltoro'!M47</f>
        <v>560</v>
      </c>
      <c r="E345" s="38" t="s">
        <v>515</v>
      </c>
      <c r="F345" s="26" t="s">
        <v>582</v>
      </c>
      <c r="H345" s="26"/>
      <c r="I345" s="26"/>
    </row>
    <row r="346" spans="1:9" hidden="1" x14ac:dyDescent="0.2">
      <c r="A346" s="207">
        <v>297</v>
      </c>
      <c r="B346" s="44" t="s">
        <v>359</v>
      </c>
      <c r="C346" s="36">
        <f>'Valentina Souto'!L36</f>
        <v>0</v>
      </c>
      <c r="D346" s="37">
        <f>'Valentina Souto'!M36</f>
        <v>0</v>
      </c>
      <c r="F346" s="78"/>
      <c r="H346" s="26"/>
      <c r="I346" s="26"/>
    </row>
    <row r="347" spans="1:9" hidden="1" x14ac:dyDescent="0.2">
      <c r="A347" s="207">
        <v>150</v>
      </c>
      <c r="B347" s="44" t="str">
        <f>'Victor Cancio Villas Boas'!D2</f>
        <v>Victor Cancio Villas Boas</v>
      </c>
      <c r="C347" s="36">
        <f>'Victor Cancio Villas Boas'!L36</f>
        <v>0</v>
      </c>
      <c r="D347" s="37">
        <f>'Victor Cancio Villas Boas'!M36</f>
        <v>0</v>
      </c>
      <c r="E347" s="38"/>
      <c r="F347" s="78"/>
      <c r="H347" s="26"/>
      <c r="I347" s="26"/>
    </row>
    <row r="348" spans="1:9" hidden="1" x14ac:dyDescent="0.2">
      <c r="A348" s="231">
        <v>350</v>
      </c>
      <c r="B348" s="44" t="s">
        <v>447</v>
      </c>
      <c r="C348" s="36">
        <f>'Victor Leal'!L36</f>
        <v>0</v>
      </c>
      <c r="D348" s="37">
        <f>'Victor Leal'!M36</f>
        <v>0</v>
      </c>
      <c r="E348" s="38"/>
      <c r="F348" s="78"/>
      <c r="H348" s="26"/>
      <c r="I348" s="26"/>
    </row>
    <row r="349" spans="1:9" hidden="1" x14ac:dyDescent="0.2">
      <c r="A349" s="214">
        <v>144</v>
      </c>
      <c r="B349" s="44" t="str">
        <f>'Vinicius da H.Guerrieri Paula '!D2</f>
        <v>Vinicius da Hora Guerrieride Paula</v>
      </c>
      <c r="C349" s="36">
        <f>'Vinicius da H.Guerrieri Paula '!L36</f>
        <v>0</v>
      </c>
      <c r="D349" s="37">
        <f>'Vinicius da H.Guerrieri Paula '!M36</f>
        <v>0</v>
      </c>
      <c r="E349" s="38"/>
      <c r="H349" s="26"/>
      <c r="I349" s="26"/>
    </row>
    <row r="350" spans="1:9" hidden="1" x14ac:dyDescent="0.2">
      <c r="A350" s="232">
        <v>192</v>
      </c>
      <c r="B350" s="11" t="s">
        <v>167</v>
      </c>
      <c r="C350" s="36">
        <f>'Vito Antoniazzi Diniz'!L36</f>
        <v>0</v>
      </c>
      <c r="D350" s="37">
        <f>'Vito Antoniazzi Diniz'!M36</f>
        <v>0</v>
      </c>
      <c r="E350" s="38"/>
      <c r="H350" s="26"/>
      <c r="I350" s="26"/>
    </row>
    <row r="351" spans="1:9" hidden="1" x14ac:dyDescent="0.2">
      <c r="A351" s="232">
        <v>210</v>
      </c>
      <c r="B351" s="11" t="s">
        <v>186</v>
      </c>
      <c r="C351" s="36">
        <f>'Vitor Aniz Cabral Almeida'!L36</f>
        <v>0</v>
      </c>
      <c r="D351" s="37">
        <f>'Vitor Aniz Cabral Almeida'!M36</f>
        <v>0</v>
      </c>
      <c r="E351" s="38"/>
      <c r="H351" s="26"/>
      <c r="I351" s="26"/>
    </row>
    <row r="352" spans="1:9" hidden="1" x14ac:dyDescent="0.2">
      <c r="A352" s="207">
        <v>235</v>
      </c>
      <c r="B352" s="44" t="s">
        <v>203</v>
      </c>
      <c r="C352" s="36">
        <f>'Vitor Gordilho'!L36</f>
        <v>0</v>
      </c>
      <c r="D352" s="37">
        <f>'Vitor Gordilho'!M36</f>
        <v>0</v>
      </c>
      <c r="F352" s="78"/>
    </row>
    <row r="353" spans="1:15" hidden="1" x14ac:dyDescent="0.2">
      <c r="A353" s="232">
        <v>207</v>
      </c>
      <c r="B353" s="11" t="s">
        <v>183</v>
      </c>
      <c r="C353" s="36">
        <f>'Vitor Rodrigues Brandão'!L36</f>
        <v>0</v>
      </c>
      <c r="D353" s="37">
        <f>'Vitor Rodrigues Brandão'!M36</f>
        <v>0</v>
      </c>
      <c r="E353" s="38"/>
      <c r="H353" s="26"/>
      <c r="I353" s="26"/>
    </row>
    <row r="354" spans="1:15" x14ac:dyDescent="0.2">
      <c r="A354" s="193">
        <v>145</v>
      </c>
      <c r="B354" s="44" t="str">
        <f>'Vitor Vieira Chalhub'!D2</f>
        <v>Vitor Vieira Chalhub</v>
      </c>
      <c r="C354" s="36">
        <f>'Vitor Vieira Chalhub'!L57</f>
        <v>21.5</v>
      </c>
      <c r="D354" s="37">
        <f>'Vitor Vieira Chalhub'!M57</f>
        <v>1505</v>
      </c>
      <c r="E354" s="156" t="s">
        <v>589</v>
      </c>
      <c r="F354" s="78"/>
    </row>
    <row r="355" spans="1:15" hidden="1" x14ac:dyDescent="0.2">
      <c r="A355" s="166">
        <v>266</v>
      </c>
      <c r="B355" s="44" t="s">
        <v>534</v>
      </c>
      <c r="C355" s="36">
        <f>'Vitória Neese'!L46</f>
        <v>5</v>
      </c>
      <c r="D355" s="37">
        <f>'Vitória Neese'!M46</f>
        <v>350</v>
      </c>
      <c r="E355" s="154" t="s">
        <v>515</v>
      </c>
      <c r="F355" s="78">
        <v>44660</v>
      </c>
    </row>
    <row r="356" spans="1:15" hidden="1" x14ac:dyDescent="0.2">
      <c r="A356" s="297"/>
      <c r="B356" s="44" t="s">
        <v>554</v>
      </c>
      <c r="C356" s="36">
        <f>'Victoria Valadares'!L36</f>
        <v>2</v>
      </c>
      <c r="E356" s="154" t="s">
        <v>515</v>
      </c>
      <c r="F356" s="78" t="s">
        <v>576</v>
      </c>
    </row>
    <row r="357" spans="1:15" hidden="1" x14ac:dyDescent="0.2">
      <c r="A357" s="180">
        <v>280</v>
      </c>
      <c r="B357" s="44" t="str">
        <f>'Yasmin Gordilho'!D2</f>
        <v xml:space="preserve">Victor Hugo </v>
      </c>
      <c r="C357" s="36">
        <f>'Yasmin Gordilho'!L36</f>
        <v>4</v>
      </c>
      <c r="E357" s="154" t="s">
        <v>515</v>
      </c>
      <c r="F357" s="78" t="s">
        <v>568</v>
      </c>
      <c r="H357" s="26"/>
      <c r="I357" s="26"/>
    </row>
    <row r="358" spans="1:15" hidden="1" x14ac:dyDescent="0.2">
      <c r="A358" s="166">
        <v>155</v>
      </c>
      <c r="B358" s="44" t="str">
        <f>Yohanna!D2</f>
        <v>Manoel</v>
      </c>
      <c r="C358" s="36">
        <f>Yohanna!L36</f>
        <v>0</v>
      </c>
      <c r="D358" s="37">
        <f>Yohanna!M36</f>
        <v>0</v>
      </c>
      <c r="E358" s="38"/>
      <c r="F358" s="78"/>
    </row>
    <row r="359" spans="1:15" hidden="1" x14ac:dyDescent="0.2">
      <c r="A359" s="231">
        <v>147</v>
      </c>
      <c r="B359" s="44" t="str">
        <f>'Zenildo Perez Uanus Rodrigues'!D2</f>
        <v>Zenildo Perez Uanus Rodrigues</v>
      </c>
      <c r="C359" s="36">
        <f>'Zenildo Perez Uanus Rodrigues'!L36</f>
        <v>0</v>
      </c>
      <c r="D359" s="37">
        <f>'Zenildo Perez Uanus Rodrigues'!M36</f>
        <v>0</v>
      </c>
      <c r="F359" s="78"/>
    </row>
    <row r="360" spans="1:15" x14ac:dyDescent="0.2">
      <c r="A360" s="180"/>
      <c r="B360" s="44"/>
      <c r="C360" s="36"/>
      <c r="F360" s="78"/>
    </row>
    <row r="361" spans="1:15" x14ac:dyDescent="0.2">
      <c r="A361" s="167"/>
      <c r="B361" s="65"/>
      <c r="O361" s="26" t="s">
        <v>295</v>
      </c>
    </row>
    <row r="362" spans="1:15" x14ac:dyDescent="0.2">
      <c r="A362" s="167"/>
      <c r="B362" s="160"/>
    </row>
    <row r="363" spans="1:15" x14ac:dyDescent="0.2">
      <c r="A363" s="162"/>
      <c r="B363" s="160"/>
      <c r="O363" s="26" t="s">
        <v>294</v>
      </c>
    </row>
    <row r="364" spans="1:15" hidden="1" x14ac:dyDescent="0.2">
      <c r="A364" s="161"/>
      <c r="B364" s="44"/>
      <c r="C364" s="34">
        <f>SUM(C4:C363)</f>
        <v>1143.5</v>
      </c>
      <c r="D364" s="38">
        <f>SUM(D3:D363)</f>
        <v>77525</v>
      </c>
    </row>
    <row r="365" spans="1:15" x14ac:dyDescent="0.2">
      <c r="A365" s="1"/>
      <c r="B365" s="64"/>
      <c r="E365" s="157"/>
    </row>
    <row r="366" spans="1:15" x14ac:dyDescent="0.2">
      <c r="A366" s="1"/>
      <c r="B366" s="66"/>
      <c r="O366" s="78"/>
    </row>
    <row r="367" spans="1:15" x14ac:dyDescent="0.2">
      <c r="A367" s="1"/>
      <c r="B367" s="66"/>
      <c r="O367" s="78"/>
    </row>
    <row r="368" spans="1:15" x14ac:dyDescent="0.2">
      <c r="A368" s="1"/>
      <c r="B368" s="66"/>
      <c r="O368" s="78"/>
    </row>
    <row r="369" spans="1:15" x14ac:dyDescent="0.2">
      <c r="O369" s="78" t="s">
        <v>296</v>
      </c>
    </row>
    <row r="371" spans="1:15" x14ac:dyDescent="0.2">
      <c r="O371" s="26" t="s">
        <v>297</v>
      </c>
    </row>
    <row r="373" spans="1:15" x14ac:dyDescent="0.2">
      <c r="O373" s="78" t="s">
        <v>298</v>
      </c>
    </row>
    <row r="374" spans="1:15" x14ac:dyDescent="0.2">
      <c r="B374" s="33" t="s">
        <v>266</v>
      </c>
      <c r="D374" s="38" t="s">
        <v>228</v>
      </c>
      <c r="E374" s="309" t="s">
        <v>267</v>
      </c>
      <c r="F374" s="310"/>
      <c r="G374" s="310"/>
      <c r="H374" s="310"/>
      <c r="I374" s="26" t="s">
        <v>15</v>
      </c>
      <c r="J374" s="26" t="s">
        <v>268</v>
      </c>
      <c r="O374" s="78"/>
    </row>
    <row r="375" spans="1:15" x14ac:dyDescent="0.2">
      <c r="B375" s="26" t="s">
        <v>241</v>
      </c>
      <c r="C375" s="262" t="s">
        <v>228</v>
      </c>
      <c r="D375" s="96" t="s">
        <v>240</v>
      </c>
      <c r="E375" s="158" t="s">
        <v>239</v>
      </c>
      <c r="H375" s="38"/>
      <c r="I375" s="97">
        <v>6</v>
      </c>
      <c r="J375" s="37">
        <v>330</v>
      </c>
      <c r="O375" s="78" t="s">
        <v>299</v>
      </c>
    </row>
    <row r="376" spans="1:15" x14ac:dyDescent="0.2">
      <c r="B376" s="44" t="s">
        <v>269</v>
      </c>
      <c r="C376" s="307" t="s">
        <v>228</v>
      </c>
      <c r="D376" s="308" t="s">
        <v>231</v>
      </c>
      <c r="E376" s="312" t="s">
        <v>232</v>
      </c>
      <c r="F376" s="313"/>
      <c r="G376" s="313"/>
      <c r="H376" s="313"/>
      <c r="I376" s="98">
        <v>11</v>
      </c>
      <c r="J376" s="38">
        <v>770</v>
      </c>
      <c r="O376" s="78"/>
    </row>
    <row r="377" spans="1:15" x14ac:dyDescent="0.2">
      <c r="B377" s="44" t="s">
        <v>270</v>
      </c>
      <c r="C377" s="307"/>
      <c r="D377" s="308"/>
      <c r="E377" s="312"/>
      <c r="F377" s="313"/>
      <c r="G377" s="313"/>
      <c r="H377" s="313"/>
      <c r="I377" s="98">
        <v>8</v>
      </c>
      <c r="J377" s="38">
        <v>550</v>
      </c>
      <c r="O377" s="26" t="s">
        <v>300</v>
      </c>
    </row>
    <row r="378" spans="1:15" x14ac:dyDescent="0.2">
      <c r="B378" s="44" t="s">
        <v>211</v>
      </c>
      <c r="C378" s="263" t="s">
        <v>228</v>
      </c>
      <c r="D378" s="96" t="s">
        <v>235</v>
      </c>
      <c r="E378" s="158" t="s">
        <v>236</v>
      </c>
      <c r="H378" s="38"/>
      <c r="I378" s="98">
        <v>4</v>
      </c>
      <c r="J378" s="38">
        <v>280</v>
      </c>
      <c r="O378" s="78"/>
    </row>
    <row r="379" spans="1:15" x14ac:dyDescent="0.2">
      <c r="A379" s="26"/>
      <c r="B379" s="44" t="s">
        <v>271</v>
      </c>
      <c r="C379" s="307" t="s">
        <v>228</v>
      </c>
      <c r="D379" s="308" t="s">
        <v>229</v>
      </c>
      <c r="E379" s="309" t="s">
        <v>230</v>
      </c>
      <c r="F379" s="310"/>
      <c r="G379" s="310"/>
      <c r="H379" s="310"/>
      <c r="I379" s="98">
        <v>6</v>
      </c>
      <c r="J379" s="38">
        <v>420</v>
      </c>
      <c r="O379" s="26" t="s">
        <v>301</v>
      </c>
    </row>
    <row r="380" spans="1:15" x14ac:dyDescent="0.2">
      <c r="A380" s="26"/>
      <c r="B380" s="44" t="s">
        <v>201</v>
      </c>
      <c r="C380" s="307"/>
      <c r="D380" s="308"/>
      <c r="E380" s="309"/>
      <c r="F380" s="310"/>
      <c r="G380" s="310"/>
      <c r="H380" s="310"/>
      <c r="I380" s="98">
        <v>7</v>
      </c>
      <c r="J380" s="38">
        <v>490</v>
      </c>
    </row>
    <row r="381" spans="1:15" x14ac:dyDescent="0.2">
      <c r="A381" s="26"/>
      <c r="B381" s="44" t="s">
        <v>272</v>
      </c>
      <c r="C381" s="307" t="s">
        <v>228</v>
      </c>
      <c r="D381" s="308" t="s">
        <v>237</v>
      </c>
      <c r="E381" s="309" t="s">
        <v>238</v>
      </c>
      <c r="F381" s="310"/>
      <c r="G381" s="310"/>
      <c r="H381" s="310"/>
      <c r="I381" s="98">
        <v>19</v>
      </c>
      <c r="J381" s="38">
        <v>1390</v>
      </c>
      <c r="O381" s="78" t="s">
        <v>302</v>
      </c>
    </row>
    <row r="382" spans="1:15" x14ac:dyDescent="0.2">
      <c r="A382" s="26"/>
      <c r="B382" s="44" t="s">
        <v>273</v>
      </c>
      <c r="C382" s="307"/>
      <c r="D382" s="308"/>
      <c r="E382" s="309"/>
      <c r="F382" s="310"/>
      <c r="G382" s="310"/>
      <c r="H382" s="310"/>
      <c r="I382" s="98">
        <v>14</v>
      </c>
      <c r="J382" s="38">
        <v>980</v>
      </c>
      <c r="O382" s="78"/>
    </row>
    <row r="383" spans="1:15" x14ac:dyDescent="0.2">
      <c r="A383" s="26"/>
      <c r="B383" s="44" t="s">
        <v>274</v>
      </c>
      <c r="C383" s="263" t="s">
        <v>228</v>
      </c>
      <c r="D383" s="104" t="s">
        <v>275</v>
      </c>
      <c r="E383" s="159" t="s">
        <v>276</v>
      </c>
      <c r="H383" s="38"/>
      <c r="I383" s="98">
        <v>14</v>
      </c>
      <c r="J383" s="38">
        <v>910</v>
      </c>
      <c r="O383" s="26" t="s">
        <v>303</v>
      </c>
    </row>
    <row r="384" spans="1:15" x14ac:dyDescent="0.2">
      <c r="A384" s="26"/>
      <c r="B384" s="26" t="s">
        <v>170</v>
      </c>
      <c r="C384" s="264" t="s">
        <v>228</v>
      </c>
      <c r="D384" s="38" t="s">
        <v>233</v>
      </c>
      <c r="E384" s="159" t="s">
        <v>234</v>
      </c>
      <c r="F384" s="33"/>
      <c r="G384" s="33"/>
      <c r="H384" s="33"/>
      <c r="I384" s="98">
        <v>2</v>
      </c>
      <c r="J384" s="38">
        <v>140</v>
      </c>
    </row>
    <row r="385" spans="1:15" x14ac:dyDescent="0.2">
      <c r="A385" s="26"/>
      <c r="B385" s="99" t="s">
        <v>265</v>
      </c>
      <c r="D385" s="38" t="s">
        <v>277</v>
      </c>
      <c r="E385" s="158">
        <v>308</v>
      </c>
      <c r="F385" s="38">
        <v>20730</v>
      </c>
      <c r="H385" s="38" t="s">
        <v>278</v>
      </c>
      <c r="I385" s="26">
        <v>91</v>
      </c>
      <c r="J385" s="38">
        <v>6260</v>
      </c>
      <c r="O385" s="26" t="s">
        <v>304</v>
      </c>
    </row>
    <row r="387" spans="1:15" x14ac:dyDescent="0.2">
      <c r="A387" s="26"/>
      <c r="O387" s="26" t="s">
        <v>305</v>
      </c>
    </row>
    <row r="389" spans="1:15" x14ac:dyDescent="0.2">
      <c r="A389" s="26"/>
      <c r="O389" s="26" t="s">
        <v>306</v>
      </c>
    </row>
    <row r="390" spans="1:15" x14ac:dyDescent="0.2">
      <c r="A390" s="26"/>
      <c r="O390" s="78" t="s">
        <v>307</v>
      </c>
    </row>
    <row r="391" spans="1:15" x14ac:dyDescent="0.2">
      <c r="A391" s="26"/>
      <c r="O391" s="26" t="s">
        <v>308</v>
      </c>
    </row>
  </sheetData>
  <sheetProtection selectLockedCells="1"/>
  <autoFilter ref="A2:X369" xr:uid="{78306130-ED9D-47E9-9B40-B35562AD49FD}">
    <filterColumn colId="2">
      <filters blank="1">
        <filter val="14"/>
        <filter val="2"/>
        <filter val="22"/>
        <filter val="24"/>
        <filter val="3"/>
        <filter val="4"/>
        <filter val="6"/>
      </filters>
    </filterColumn>
    <filterColumn colId="4">
      <filters blank="1">
        <filter val="C"/>
        <filter val="C2"/>
        <filter val="C3"/>
        <filter val="C4"/>
        <filter val="C5"/>
      </filters>
    </filterColumn>
    <sortState xmlns:xlrd2="http://schemas.microsoft.com/office/spreadsheetml/2017/richdata2" ref="A3:X369">
      <sortCondition ref="B2:B369"/>
    </sortState>
  </autoFilter>
  <mergeCells count="11">
    <mergeCell ref="A1:B1"/>
    <mergeCell ref="E374:H374"/>
    <mergeCell ref="C376:C377"/>
    <mergeCell ref="D376:D377"/>
    <mergeCell ref="E376:H377"/>
    <mergeCell ref="C379:C380"/>
    <mergeCell ref="D379:D380"/>
    <mergeCell ref="E379:H380"/>
    <mergeCell ref="C381:C382"/>
    <mergeCell ref="D381:D382"/>
    <mergeCell ref="E381:H382"/>
  </mergeCells>
  <phoneticPr fontId="9" type="noConversion"/>
  <hyperlinks>
    <hyperlink ref="B5" location="'Alan Figueredo'!A1" display="'Alan Figueredo'!A1" xr:uid="{00000000-0004-0000-0000-000000000000}"/>
    <hyperlink ref="B9" location="'Alice Sobreira'!A1" display="'Alice Sobreira'!A1" xr:uid="{00000000-0004-0000-0000-000001000000}"/>
    <hyperlink ref="B11" location="'Amanda Gusmão'!A1" display="'Amanda Gusmão'!A1" xr:uid="{00000000-0004-0000-0000-000002000000}"/>
    <hyperlink ref="B12" location="'Amanda Dória'!A1" display="'Amanda Dória'!A1" xr:uid="{00000000-0004-0000-0000-000003000000}"/>
    <hyperlink ref="B16" location="'Ana Carolina Franco'!A1" display="'Ana Carolina Franco'!A1" xr:uid="{00000000-0004-0000-0000-000004000000}"/>
    <hyperlink ref="B19" location="'Ana Clara P.R.Nascimento'!A1" display="'Ana Clara P.R.Nascimento'!A1" xr:uid="{00000000-0004-0000-0000-000005000000}"/>
    <hyperlink ref="B18" location="'Ana Clara Fernandes'!A1" display="'Ana Clara Fernandes'!A1" xr:uid="{00000000-0004-0000-0000-000006000000}"/>
    <hyperlink ref="B25" location="'Ana Vitória M Guimarães '!A1" display="'Ana Vitória M Guimarães '!A1" xr:uid="{00000000-0004-0000-0000-000007000000}"/>
    <hyperlink ref="B27" location="'Anna Clara Tourinho'!A1" display="'Anna Clara Tourinho'!A1" xr:uid="{00000000-0004-0000-0000-000008000000}"/>
    <hyperlink ref="B28" location="'Antônio Frederico S.M.P Bastos'!A1" display="'Antônio Frederico S.M.P Bastos'!A1" xr:uid="{00000000-0004-0000-0000-000009000000}"/>
    <hyperlink ref="B30" location="'Antônio Pinheiro Barbosa'!A1" display="'Antônio Pinheiro Barbosa'!A1" xr:uid="{00000000-0004-0000-0000-00000A000000}"/>
    <hyperlink ref="B34" location="'Arthur Venâncio C.Lima'!A1" display="'Arthur Venâncio C.Lima'!A1" xr:uid="{00000000-0004-0000-0000-00000B000000}"/>
    <hyperlink ref="B33" location="'Arthur Soares Gonçalves'!A1" display="'Arthur Soares Gonçalves'!A1" xr:uid="{00000000-0004-0000-0000-00000C000000}"/>
    <hyperlink ref="B39" location="'Beatriz M.Bahia de Araujo'!A1" display="'Beatriz M.Bahia de Araujo'!A1" xr:uid="{00000000-0004-0000-0000-00000D000000}"/>
    <hyperlink ref="B40" location="'Beatriz Camila Oliveira Aquino'!A1" display="'Beatriz Camila Oliveira Aquino'!A1" xr:uid="{00000000-0004-0000-0000-00000E000000}"/>
    <hyperlink ref="B43" location="'Bernardo Brito Duder Peixoto'!A1" display="'Bernardo Brito Duder Peixoto'!A1" xr:uid="{00000000-0004-0000-0000-00000F000000}"/>
    <hyperlink ref="B46" location="'Bernardo Cerqueira Barreto'!A1" display="'Bernardo Cerqueira Barreto'!A1" xr:uid="{00000000-0004-0000-0000-000010000000}"/>
    <hyperlink ref="B44" location="'Bernardo Fretas'!A1" display="'Bernardo Fretas'!A1" xr:uid="{00000000-0004-0000-0000-000011000000}"/>
    <hyperlink ref="B47" location="'Bernardo Garcia de Sá'!A1" display="'Bernardo Garcia de Sá'!A1" xr:uid="{00000000-0004-0000-0000-000012000000}"/>
    <hyperlink ref="B48" location="'Bernardo Lordêllo Santos'!A1" display="'Bernardo Lordêllo Santos'!A1" xr:uid="{00000000-0004-0000-0000-000013000000}"/>
    <hyperlink ref="B72" location="' Bia Picon Porciúncula'!A1" display="' Bia Picon Porciúncula'!A1" xr:uid="{00000000-0004-0000-0000-000014000000}"/>
    <hyperlink ref="B51" location="'Caio Amorim Q.Caldas'!A1" display="'Caio Amorim Q.Caldas'!A1" xr:uid="{00000000-0004-0000-0000-000015000000}"/>
    <hyperlink ref="B53" location="'Caio Lima C. Mustafa '!A1" display="'Caio Lima C. Mustafa '!A1" xr:uid="{00000000-0004-0000-0000-000016000000}"/>
    <hyperlink ref="B56" location="'Camila Neder'!A1" display="'Camila Neder'!A1" xr:uid="{00000000-0004-0000-0000-000017000000}"/>
    <hyperlink ref="B55" location="'Camila de Santana Viana'!A1" display="'Camila de Santana Viana'!A1" xr:uid="{00000000-0004-0000-0000-000018000000}"/>
    <hyperlink ref="B64" location="'Carolina Piñón Lucas'!A1" display="'Carolina Piñón Lucas'!A1" xr:uid="{00000000-0004-0000-0000-000019000000}"/>
    <hyperlink ref="B66" location="'Catarina Braga S. Dória '!A1" display="'Catarina Braga S. Dória '!A1" xr:uid="{00000000-0004-0000-0000-00001A000000}"/>
    <hyperlink ref="B71" location="'Clara Kirchhoff'!A1" display="'Clara Kirchhoff'!A1" xr:uid="{00000000-0004-0000-0000-00001B000000}"/>
    <hyperlink ref="B69" location="'Celina Mendes Brandão Oliveira'!A1" display="'Celina Mendes Brandão Oliveira'!A1" xr:uid="{00000000-0004-0000-0000-00001C000000}"/>
    <hyperlink ref="B79" location="'Davi Alves Barcelar'!A1" display="'Davi Alves Barcelar'!A1" xr:uid="{00000000-0004-0000-0000-00001D000000}"/>
    <hyperlink ref="B83" location="'Diogo Portela Maluf'!A1" display="'Diogo Portela Maluf'!A1" xr:uid="{00000000-0004-0000-0000-00001E000000}"/>
    <hyperlink ref="B88" location="'Eduardo Andrade Santana'!A1" display="'Eduardo Andrade Santana'!A1" xr:uid="{00000000-0004-0000-0000-00001F000000}"/>
    <hyperlink ref="B92" location="'Emilia Perez U. Rodrigues'!A1" display="'Emilia Perez U. Rodrigues'!A1" xr:uid="{00000000-0004-0000-0000-000020000000}"/>
    <hyperlink ref="B94" location="'Enrico D''Avila Maheu'!A1" display="'Enrico D''Avila Maheu'!A1" xr:uid="{00000000-0004-0000-0000-000021000000}"/>
    <hyperlink ref="B95" location="'Eraldo Amorim dos Santos Neto'!A1" display="'Eraldo Amorim dos Santos Neto'!A1" xr:uid="{00000000-0004-0000-0000-000022000000}"/>
    <hyperlink ref="B97" location="'Fabricio Porto M. Filho'!A1" display="'Fabricio Porto M. Filho'!A1" xr:uid="{00000000-0004-0000-0000-000023000000}"/>
    <hyperlink ref="B101" location="'Felipe Vieira Lopes Chaui'!A1" display="'Felipe Vieira Lopes Chaui'!A1" xr:uid="{00000000-0004-0000-0000-000024000000}"/>
    <hyperlink ref="B104" location="'Fernanda Carvalho C. Biscaia'!A1" display="'Fernanda Carvalho C. Biscaia'!A1" xr:uid="{00000000-0004-0000-0000-000025000000}"/>
    <hyperlink ref="B234" location="'Fernanda Silva Lemos'!A1" display="'Fernanda Silva Lemos'!A1" xr:uid="{00000000-0004-0000-0000-000026000000}"/>
    <hyperlink ref="B233" location="'Luiza Fonseca Saback'!A1" display="'Luiza Fonseca Saback'!A1" xr:uid="{00000000-0004-0000-0000-000027000000}"/>
    <hyperlink ref="B110" location="'Fernando Steiger'!A1" display="'Fernando Steiger'!A1" xr:uid="{00000000-0004-0000-0000-000028000000}"/>
    <hyperlink ref="B109" location="'Fernando Silva Telles'!A1" display="'Fernando Silva Telles'!A1" xr:uid="{00000000-0004-0000-0000-000029000000}"/>
    <hyperlink ref="B111" location="'Filipe Garboggini Celuque'!A1" display="'Filipe Garboggini Celuque'!A1" xr:uid="{00000000-0004-0000-0000-00002A000000}"/>
    <hyperlink ref="B113" location="'Filomena Santos da Silva'!A1" display="'Filomena Santos da Silva'!A1" xr:uid="{00000000-0004-0000-0000-00002B000000}"/>
    <hyperlink ref="B116" location="'Gabriel Augustus Braga'!A1" display="'Gabriel Augustus Braga'!A1" xr:uid="{00000000-0004-0000-0000-00002C000000}"/>
    <hyperlink ref="B119" location="'Gabriel Torres'!A1" display="'Gabriel Torres'!A1" xr:uid="{00000000-0004-0000-0000-00002D000000}"/>
    <hyperlink ref="B122" location="'Gabriela de Oliveira Figueiredo'!A1" display="'Gabriela de Oliveira Figueiredo'!A1" xr:uid="{00000000-0004-0000-0000-00002E000000}"/>
    <hyperlink ref="B121" location="'Gabriela Costa Pithon Quadro '!A1" display="'Gabriela Costa Pithon Quadro '!A1" xr:uid="{00000000-0004-0000-0000-00002F000000}"/>
    <hyperlink ref="B126" location="'Giovanna Rossi'!A1" display="'Giovanna Rossi'!A1" xr:uid="{00000000-0004-0000-0000-000030000000}"/>
    <hyperlink ref="B129" location="'Guilherme Carvalho'!A1" display="'Guilherme Carvalho'!A1" xr:uid="{00000000-0004-0000-0000-000031000000}"/>
    <hyperlink ref="B136" location="'Gustavo Brito Nogueira da Silva'!A1" display="'Gustavo Brito Nogueira da Silva'!A1" xr:uid="{00000000-0004-0000-0000-000032000000}"/>
    <hyperlink ref="B139" location="'Gustavo Onofre Santos'!A1" display="'Gustavo Onofre Santos'!A1" xr:uid="{00000000-0004-0000-0000-000033000000}"/>
    <hyperlink ref="B150" location="'Igor José Lemos Marques'!A1" display="'Igor José Lemos Marques'!A1" xr:uid="{00000000-0004-0000-0000-000034000000}"/>
    <hyperlink ref="B151" location="'Ingra Aisha de O. Barreto'!A1" display="'Ingra Aisha de O. Barreto'!A1" xr:uid="{00000000-0004-0000-0000-000035000000}"/>
    <hyperlink ref="B152" location="'Ingrid Aisha de O. Barreto'!A1" display="'Ingrid Aisha de O. Barreto'!A1" xr:uid="{00000000-0004-0000-0000-000036000000}"/>
    <hyperlink ref="B154" location="'Izabela Costa Gidi'!A1" display="'Izabela Costa Gidi'!A1" xr:uid="{00000000-0004-0000-0000-000037000000}"/>
    <hyperlink ref="B157" location="'Jacques Renan de A.B.Neto'!A1" display="'Jacques Renan de A.B.Neto'!A1" xr:uid="{00000000-0004-0000-0000-000038000000}"/>
    <hyperlink ref="B158" location="'João Gabriel C. Mattos'!A1" display="'João Gabriel C. Mattos'!A1" xr:uid="{00000000-0004-0000-0000-000039000000}"/>
    <hyperlink ref="B159" location="'João Gabriel Weckerle Sobreira'!A1" display="'João Gabriel Weckerle Sobreira'!A1" xr:uid="{00000000-0004-0000-0000-00003A000000}"/>
    <hyperlink ref="B160" location="'João Guilherme Brige O.Alves'!A1" display="'João Guilherme Brige O.Alves'!A1" xr:uid="{00000000-0004-0000-0000-00003B000000}"/>
    <hyperlink ref="B161" location="'João Martins Pontes M. Moreira'!A1" display="'João Martins Pontes M. Moreira'!A1" xr:uid="{00000000-0004-0000-0000-00003C000000}"/>
    <hyperlink ref="B162" location="'João Mauricio Guerra Dória'!A1" display="'João Mauricio Guerra Dória'!A1" xr:uid="{00000000-0004-0000-0000-00003D000000}"/>
    <hyperlink ref="B163" location="'João Carlos Monteiro'!A1" display="'João Carlos Monteiro'!A1" xr:uid="{00000000-0004-0000-0000-00003E000000}"/>
    <hyperlink ref="B165" location="'João Pedro Cohim A. R. Silva'!A1" display="'João Pedro Cohim A. R. Silva'!A1" xr:uid="{00000000-0004-0000-0000-00003F000000}"/>
    <hyperlink ref="B166" location="'João Pedro Maluf Balbi'!A1" display="'João Pedro Maluf Balbi'!A1" xr:uid="{00000000-0004-0000-0000-000040000000}"/>
    <hyperlink ref="B173" location="'João Vitor G. B. de Azevedo'!A1" display="'João Vitor G. B. de Azevedo'!A1" xr:uid="{00000000-0004-0000-0000-000041000000}"/>
    <hyperlink ref="B170" location="'João Vitor de Jesus Souza'!A1" display="'João Vitor de Jesus Souza'!A1" xr:uid="{00000000-0004-0000-0000-000042000000}"/>
    <hyperlink ref="B174" location="'João Vitor Torres Santana'!A1" display="João Vitor (Militar)" xr:uid="{00000000-0004-0000-0000-000043000000}"/>
    <hyperlink ref="B177" location="'José Luiz Tourinho B.Costa'!A1" display="'José Luiz Tourinho B.Costa'!A1" xr:uid="{00000000-0004-0000-0000-000044000000}"/>
    <hyperlink ref="B178" location="'Julia Castro Freita'!A1" display="'Julia Castro Freita'!A1" xr:uid="{00000000-0004-0000-0000-000045000000}"/>
    <hyperlink ref="B183" location="'Julia Outeiro'!A1" display="'Julia Outeiro'!A1" xr:uid="{00000000-0004-0000-0000-000046000000}"/>
    <hyperlink ref="B188" location="'Juliana Costa dos Santos'!A1" display="'Juliana Costa dos Santos'!A1" xr:uid="{00000000-0004-0000-0000-000047000000}"/>
    <hyperlink ref="B191" location="'Laiza Ariel S. de A. Vitória'!A1" display="'Laiza Ariel S. de A. Vitória'!A1" xr:uid="{00000000-0004-0000-0000-000048000000}"/>
    <hyperlink ref="B192" location="'Lara Isabel Leal Domingues'!A1" display="'Lara Isabel Leal Domingues'!A1" xr:uid="{00000000-0004-0000-0000-000049000000}"/>
    <hyperlink ref="B196" location="'Lara Martins F.L.D''Albuquerque '!A1" display="'Lara Martins F.L.D''Albuquerque '!A1" xr:uid="{00000000-0004-0000-0000-00004A000000}"/>
    <hyperlink ref="B197" location="'Lara Santo Sé Rossi'!A1" display="'Lara Santo Sé Rossi'!A1" xr:uid="{00000000-0004-0000-0000-00004B000000}"/>
    <hyperlink ref="B202" location="'Letícia Saldanha Campos'!A1" display="'Letícia Saldanha Campos'!A1" xr:uid="{00000000-0004-0000-0000-00004C000000}"/>
    <hyperlink ref="B201" location="'Letícia Kelman de M. Ferreira '!A1" display="'Letícia Kelman de M. Ferreira '!A1" xr:uid="{00000000-0004-0000-0000-00004D000000}"/>
    <hyperlink ref="B206" location="'Livia Salles Magalhães'!A1" display="'Livia Salles Magalhães'!A1" xr:uid="{00000000-0004-0000-0000-00004E000000}"/>
    <hyperlink ref="B208" location="'Lorenzo de Oliveira Perolio'!A1" display="'Lorenzo de Oliveira Perolio'!A1" xr:uid="{00000000-0004-0000-0000-00004F000000}"/>
    <hyperlink ref="B209" location="'Lua Nascimento Sampaio'!A1" display="'Lua Nascimento Sampaio'!A1" xr:uid="{00000000-0004-0000-0000-000050000000}"/>
    <hyperlink ref="B210" location="'Luana Rey de Moraes'!A1" display="'Luana Rey de Moraes'!A1" xr:uid="{00000000-0004-0000-0000-000051000000}"/>
    <hyperlink ref="B213" location="'Lucas Harth Balazero'!A1" display="'Lucas Harth Balazero'!A1" xr:uid="{00000000-0004-0000-0000-000052000000}"/>
    <hyperlink ref="B214" location="'Lucas Meireles'!A1" display="'Lucas Meireles'!A1" xr:uid="{00000000-0004-0000-0000-000053000000}"/>
    <hyperlink ref="B215" location="'Lucas Santos Porto Magalhães'!A1" display="'Lucas Santos Porto Magalhães'!A1" xr:uid="{00000000-0004-0000-0000-000054000000}"/>
    <hyperlink ref="B218" location="'Lucca Barretto Ulm'!A1" display="'Lucca Barretto Ulm'!A1" xr:uid="{00000000-0004-0000-0000-000055000000}"/>
    <hyperlink ref="B220" location="'Lucca Giannini G.Snoeck'!A1" display="'Lucca Giannini G.Snoeck'!A1" xr:uid="{00000000-0004-0000-0000-000056000000}"/>
    <hyperlink ref="B221" location="'Luciana Pires Tavares'!A1" display="'Luciana Pires Tavares'!A1" xr:uid="{00000000-0004-0000-0000-000057000000}"/>
    <hyperlink ref="B223" location="'Luis Gustavo Malvar Macêdo'!A1" display="'Luis Gustavo Malvar Macêdo'!A1" xr:uid="{00000000-0004-0000-0000-000058000000}"/>
    <hyperlink ref="B224" location="'Luisa Gonçalves Carvalho'!A1" display="'Luisa Gonçalves Carvalho'!A1" xr:uid="{00000000-0004-0000-0000-000059000000}"/>
    <hyperlink ref="B225" location="'Luisa H. Pimenta'!A1" display="'Luisa H. Pimenta'!A1" xr:uid="{00000000-0004-0000-0000-00005A000000}"/>
    <hyperlink ref="B228" location="'Luiz Carlos de Souza Soares'!A1" display="'Luiz Carlos de Souza Soares'!A1" xr:uid="{00000000-0004-0000-0000-00005B000000}"/>
    <hyperlink ref="B229" location="'Luiza Costa Abbehusen'!A1" display="'Luiza Costa Abbehusen'!A1" xr:uid="{00000000-0004-0000-0000-00005C000000}"/>
    <hyperlink ref="B231" location="'Luiza Fonseca Saback'!A1" display="'Luiza Fonseca Saback'!A1" xr:uid="{00000000-0004-0000-0000-00005D000000}"/>
    <hyperlink ref="B239" location="'Manuel Augusto O. C. Figueredo'!A1" display="'Manuel Augusto O. C. Figueredo'!A1" xr:uid="{00000000-0004-0000-0000-00005E000000}"/>
    <hyperlink ref="B240" location="'Marcela Piñón Braga'!A1" display="'Marcela Piñón Braga'!A1" xr:uid="{00000000-0004-0000-0000-00005F000000}"/>
    <hyperlink ref="B242" location="'Marcels Magalhaes'!A1" display="'Marcels Magalhaes'!A1" xr:uid="{00000000-0004-0000-0000-000060000000}"/>
    <hyperlink ref="B244" location="'Marcelo Ramalho Hage'!A1" display="'Marcelo Ramalho Hage'!A1" xr:uid="{00000000-0004-0000-0000-000061000000}"/>
    <hyperlink ref="B246" location="'Marcos Paulo B. A. de Souza'!A1" display="'Marcos Paulo B. A. de Souza'!A1" xr:uid="{00000000-0004-0000-0000-000062000000}"/>
    <hyperlink ref="B248" location="'Maria Clara A. J. Brandão'!A1" display="'Maria Clara A. J. Brandão'!A1" xr:uid="{00000000-0004-0000-0000-000063000000}"/>
    <hyperlink ref="B249" location="'Maria Clara Braga G. Negreiros'!A1" display="'Maria Clara Braga G. Negreiros'!A1" xr:uid="{00000000-0004-0000-0000-000064000000}"/>
    <hyperlink ref="B251" location="'Maria Clara Pereira Barbosa'!A1" display="'Maria Clara Pereira Barbosa'!A1" xr:uid="{00000000-0004-0000-0000-000065000000}"/>
    <hyperlink ref="B254" location="'Maria Eduarda Bispo Garcia'!A1" display="'Maria Eduarda Bispo Garcia'!A1" xr:uid="{00000000-0004-0000-0000-000066000000}"/>
    <hyperlink ref="B252" location="'Maria de Fátima Salles Levita '!A1" display="'Maria de Fátima Salles Levita '!A1" xr:uid="{00000000-0004-0000-0000-000067000000}"/>
    <hyperlink ref="B257" location="'Maria Fernanda L. Cohim Ribeiro'!A1" display="'Maria Fernanda L. Cohim Ribeiro'!A1" xr:uid="{00000000-0004-0000-0000-000068000000}"/>
    <hyperlink ref="B260" location="'Maria Marback Cesare'!A1" display="'Maria Marback Cesare'!A1" xr:uid="{00000000-0004-0000-0000-000069000000}"/>
    <hyperlink ref="B263" location="'Maria Nogueira D. Marques'!A1" display="'Maria Nogueira D. Marques'!A1" xr:uid="{00000000-0004-0000-0000-00006A000000}"/>
    <hyperlink ref="B264" location="'Maria Paula Andrade Monteiro'!A1" display="'Maria Paula Andrade Monteiro'!A1" xr:uid="{00000000-0004-0000-0000-00006B000000}"/>
    <hyperlink ref="B253" location="'Maria de Souza Coelho'!A1" display="'Maria de Souza Coelho'!A1" xr:uid="{00000000-0004-0000-0000-00006C000000}"/>
    <hyperlink ref="B266" location="'Maria Vilaboim'!A1" display="'Maria Vilaboim'!A1" xr:uid="{00000000-0004-0000-0000-00006D000000}"/>
    <hyperlink ref="B272" location="'Marina Aguiar Pallotta'!A1" display="'Marina Aguiar Pallotta'!A1" xr:uid="{00000000-0004-0000-0000-00006E000000}"/>
    <hyperlink ref="B273" location="'Marina Carvalho Reis Rocha'!A1" display="'Marina Carvalho Reis Rocha'!A1" xr:uid="{00000000-0004-0000-0000-00006F000000}"/>
    <hyperlink ref="B281" location="'Miguel Texeira'!A1" display="'Miguel Texeira'!A1" xr:uid="{00000000-0004-0000-0000-000070000000}"/>
    <hyperlink ref="B283" location="'Natália Luiza Lima Souza'!A1" display="'Natália Luiza Lima Souza'!A1" xr:uid="{00000000-0004-0000-0000-000071000000}"/>
    <hyperlink ref="B284" location="'Natália Sampaio Vilaboim'!A1" display="'Natália Sampaio Vilaboim'!A1" xr:uid="{00000000-0004-0000-0000-000072000000}"/>
    <hyperlink ref="B286" location="'Nina Campos Ramos'!A1" display="'Nina Campos Ramos'!A1" xr:uid="{00000000-0004-0000-0000-000073000000}"/>
    <hyperlink ref="B291" location="'Pedro Britto Cardoso'!A1" display="'Pedro Britto Cardoso'!A1" xr:uid="{00000000-0004-0000-0000-000074000000}"/>
    <hyperlink ref="B294" location="'Pedro H. de Almeida Dias '!A1" display="'Pedro H. de Almeida Dias '!A1" xr:uid="{00000000-0004-0000-0000-000075000000}"/>
    <hyperlink ref="B295" location="'Pedro Henrique Moreira Rios'!A1" display="'Pedro Henrique Moreira Rios'!A1" xr:uid="{00000000-0004-0000-0000-000076000000}"/>
    <hyperlink ref="B296" location="'Pedro Henrique P.R. Nascimento'!A1" display="'Pedro Henrique P.R. Nascimento'!A1" xr:uid="{00000000-0004-0000-0000-000077000000}"/>
    <hyperlink ref="B297" location="'Pedro Lacerda d''Afonsêca Santan'!A1" display="'Pedro Lacerda d''Afonsêca Santan'!A1" xr:uid="{00000000-0004-0000-0000-000078000000}"/>
    <hyperlink ref="B302" location="'Pedro Vitor D.L.Arcoverde'!A1" display="'Pedro Vitor D.L.Arcoverde'!A1" xr:uid="{00000000-0004-0000-0000-000079000000}"/>
    <hyperlink ref="B311" location="'Rafaela Vazquez S.Solis'!A1" display="'Rafaela Vazquez S.Solis'!A1" xr:uid="{00000000-0004-0000-0000-00007A000000}"/>
    <hyperlink ref="B313" location="'Raíssa Dantas M.Cerqueira'!A1" display="'Raíssa Dantas M.Cerqueira'!A1" xr:uid="{00000000-0004-0000-0000-00007B000000}"/>
    <hyperlink ref="B314" location="'Raíssa Rocha Nicacio'!A1" display="'Raíssa Rocha Nicacio'!A1" xr:uid="{00000000-0004-0000-0000-00007C000000}"/>
    <hyperlink ref="B316" location="'Raquel Rodrigues L.de M.Reis'!A1" display="'Raquel Rodrigues L.de M.Reis'!A1" xr:uid="{00000000-0004-0000-0000-00007D000000}"/>
    <hyperlink ref="B320" location="'Rian Lima'!A1" display="'Rian Lima'!A1" xr:uid="{00000000-0004-0000-0000-00007E000000}"/>
    <hyperlink ref="B321" location="'Ricardo de Souza Coutinho'!A1" display="'Ricardo de Souza Coutinho'!A1" xr:uid="{00000000-0004-0000-0000-00007F000000}"/>
    <hyperlink ref="B324" location="'Rodrigo Sandes de Araújo'!A1" display="'Rodrigo Sandes de Araújo'!A1" xr:uid="{00000000-0004-0000-0000-000080000000}"/>
    <hyperlink ref="B325" location="'Ruth Maria P.Figueredo'!A1" display="'Ruth Maria P.Figueredo'!A1" xr:uid="{00000000-0004-0000-0000-000081000000}"/>
    <hyperlink ref="B328" location="'Sofia Almeida Correia de Araújo'!A1" display="'Sofia Almeida Correia de Araújo'!A1" xr:uid="{00000000-0004-0000-0000-000082000000}"/>
    <hyperlink ref="B329" location="'Sofia Ferreira C.Oliveira'!A1" display="'Sofia Ferreira C.Oliveira'!A1" xr:uid="{00000000-0004-0000-0000-000083000000}"/>
    <hyperlink ref="B330" location="'Sofia Gallo P.Nachef'!A1" display="'Sofia Gallo P.Nachef'!A1" xr:uid="{00000000-0004-0000-0000-000084000000}"/>
    <hyperlink ref="B331" location="'Sofia Nascimento Bittencout'!A1" display="'Sofia Nascimento Bittencout'!A1" xr:uid="{00000000-0004-0000-0000-000085000000}"/>
    <hyperlink ref="B332" location="'Sofia Sarmento Barbosa'!A1" display="'Sofia Sarmento Barbosa'!A1" xr:uid="{00000000-0004-0000-0000-000086000000}"/>
    <hyperlink ref="B334" location="'Sophia Izelli Domiciano'!A1" display="'Sophia Izelli Domiciano'!A1" xr:uid="{00000000-0004-0000-0000-000087000000}"/>
    <hyperlink ref="B335" location="'Sophia Suzarte Edington'!A1" display="'Sophia Suzarte Edington'!A1" xr:uid="{00000000-0004-0000-0000-000088000000}"/>
    <hyperlink ref="B339" location="'Taiana Silva Liguori de Aragão'!A1" display="'Taiana Silva Liguori de Aragão'!A1" xr:uid="{00000000-0004-0000-0000-000089000000}"/>
    <hyperlink ref="B344" location="'Tiago Gil Braz Souza'!A1" display="'Tiago Gil Braz Souza'!A1" xr:uid="{00000000-0004-0000-0000-00008A000000}"/>
    <hyperlink ref="B349" location="'Vinicius da H.Guerrieri Paula '!A1" display="'Vinicius da H.Guerrieri Paula '!A1" xr:uid="{00000000-0004-0000-0000-00008B000000}"/>
    <hyperlink ref="B354" location="'Vitor Vieira Chalhub'!A1" display="'Vitor Vieira Chalhub'!A1" xr:uid="{00000000-0004-0000-0000-00008C000000}"/>
    <hyperlink ref="B357" location="'Yasmin Gordilho'!A1" display="'Yasmin Gordilho'!A1" xr:uid="{00000000-0004-0000-0000-00008D000000}"/>
    <hyperlink ref="B359" location="'Zenildo Perez Uanus Rodrigues'!A1" display="'Zenildo Perez Uanus Rodrigues'!A1" xr:uid="{00000000-0004-0000-0000-00008E000000}"/>
    <hyperlink ref="B237" location="'Malu ( Anchieta )'!A1" display="'Malu ( Anchieta )'!A1" xr:uid="{00000000-0004-0000-0000-00008F000000}"/>
    <hyperlink ref="B347" location="'Victor Cancio Villas Boas'!A1" display="'Victor Cancio Villas Boas'!A1" xr:uid="{00000000-0004-0000-0000-000091000000}"/>
    <hyperlink ref="B45" location="'Bernardo Carvalho de Freitas'!A1" display="'Bernardo Carvalho de Freitas'!A1" xr:uid="{00000000-0004-0000-0000-000092000000}"/>
    <hyperlink ref="B4" location="'Aila Gomes'!A1" display="'Aila Gomes'!A1" xr:uid="{00000000-0004-0000-0000-000093000000}"/>
    <hyperlink ref="B6" location="'Alexandre Villarino e Silva'!A1" display="'Alexandre Villarino e Silva'!A1" xr:uid="{00000000-0004-0000-0000-000094000000}"/>
    <hyperlink ref="B70" location="'Clara Andrade'!A1" display="'Clara Andrade'!A1" xr:uid="{00000000-0004-0000-0000-000095000000}"/>
    <hyperlink ref="B277" location="'Matheus Dumet'!A1" display="'Matheus Dumet'!A1" xr:uid="{00000000-0004-0000-0000-000096000000}"/>
    <hyperlink ref="B41" location="'Bernardo Andrade'!A1" display="'Bernardo Andrade'!A1" xr:uid="{00000000-0004-0000-0000-000097000000}"/>
    <hyperlink ref="B58" location="'Carlos Guilherme M.M.Carvalho '!A1" display="'Carlos Guilherme M.M.Carvalho '!A1" xr:uid="{00000000-0004-0000-0000-000098000000}"/>
    <hyperlink ref="B358" location="Yohanna!A1" display="Yohanna!A1" xr:uid="{00000000-0004-0000-0000-000099000000}"/>
    <hyperlink ref="B289" location="'Paloma Pereira Brito'!A1" display="'Paloma Pereira Brito'!A1" xr:uid="{00000000-0004-0000-0000-00009A000000}"/>
    <hyperlink ref="B21" location="'Ana Júlia Pedra'!A1" display="'Ana Júlia Pedra'!A1" xr:uid="{00000000-0004-0000-0000-00009B000000}"/>
    <hyperlink ref="B14" location="'Ana Beatriz Soares'!A1" display="'Ana Beatriz Soares'!A1" xr:uid="{00000000-0004-0000-0000-00009C000000}"/>
    <hyperlink ref="B112" location="'Filipe Silva Pimentel Lima'!A1" display="'Filipe Silva Pimentel Lima'!A1" xr:uid="{00000000-0004-0000-0000-00009D000000}"/>
    <hyperlink ref="B250" location="'Maria Clara Dourado Chompanidis'!A1" display="'Maria Clara Dourado Chompanidis'!A1" xr:uid="{00000000-0004-0000-0000-00009E000000}"/>
    <hyperlink ref="B63" location="'Carol Cabral Sena'!A1" display="'Carol Cabral Sena'!A1" xr:uid="{00000000-0004-0000-0000-00009F000000}"/>
    <hyperlink ref="B269" location="'Mariana Britto Mesquita'!A1" display="'Mariana Britto Mesquita'!A1" xr:uid="{00000000-0004-0000-0000-0000A0000000}"/>
    <hyperlink ref="B319" location="'Renato Fraga'!A1" display="'Renato Fraga'!A1" xr:uid="{00000000-0004-0000-0000-0000A1000000}"/>
    <hyperlink ref="B31" location="'Antônio Viana Rehm Galvão'!A1" display="'Antônio Viana Rehm Galvão'!A1" xr:uid="{00000000-0004-0000-0000-0000A2000000}"/>
    <hyperlink ref="B323" location="'Rodrigo Lyrio'!A1" display="'Rodrigo Lyrio'!A1" xr:uid="{00000000-0004-0000-0000-0000A3000000}"/>
    <hyperlink ref="B168" location="'João Victor B.C.Silva'!A1" display="'João Victor B.C.Silva'!A1" xr:uid="{00000000-0004-0000-0000-0000A4000000}"/>
    <hyperlink ref="B105" location="'Fernanda Cohem Neder'!A1" display="'Fernanda Cohem Neder'!A1" xr:uid="{00000000-0004-0000-0000-0000A5000000}"/>
    <hyperlink ref="B118" location="'Gabriel Lavigne Paixão'!A1" display="'Gabriel Lavigne Paixão'!A1" xr:uid="{00000000-0004-0000-0000-0000A6000000}"/>
    <hyperlink ref="B130" location="'Guilherme Lavigne Paixão'!A1" display="'Guilherme Lavigne Paixão'!A1" xr:uid="{00000000-0004-0000-0000-0000A7000000}"/>
    <hyperlink ref="B148" location="'Iasmim Marques Pires'!A1" display="'Iasmim Marques Pires'!A1" xr:uid="{00000000-0004-0000-0000-0000A8000000}"/>
    <hyperlink ref="B235" location="'Luna Melo Ponzo Ferreira'!A1" display="'Luna Melo Ponzo Ferreira'!A1" xr:uid="{00000000-0004-0000-0000-0000A9000000}"/>
    <hyperlink ref="B275" location="'Matheus Carvalho'!A1" display="'Matheus Carvalho'!A1" xr:uid="{00000000-0004-0000-0000-0000AB000000}"/>
    <hyperlink ref="B280" location="'Miguel Abud'!A1" display="'Miguel Abud'!A1" xr:uid="{00000000-0004-0000-0000-0000AC000000}"/>
    <hyperlink ref="B306" location="'Rafael Hugo'!A1" display="'Rafael Hugo'!A1" xr:uid="{00000000-0004-0000-0000-0000AD000000}"/>
    <hyperlink ref="B13" location="'Ana Beatriz Santana Almeida'!A1" display="'Ana Beatriz Santana Almeida'!A1" xr:uid="{00000000-0004-0000-0000-0000AE000000}"/>
    <hyperlink ref="B169" location="'João Victor Oliveira Rocha'!A1" display="'João Victor Oliveira Rocha'!A1" xr:uid="{00000000-0004-0000-0000-0000AF000000}"/>
    <hyperlink ref="B343" location="'Thiago Pimenta'!A1" display="'Thiago Pimenta'!A1" xr:uid="{00000000-0004-0000-0000-0000B0000000}"/>
    <hyperlink ref="B24" location="'Ana Luiza Pereira'!A1" display="Ana Luiza Pereira " xr:uid="{129B083A-2F43-D446-9C16-059FA6B46B73}"/>
    <hyperlink ref="B29" location="'Antônio Gabriel Boeri Ávila'!A1" display="Antônio Gabriel Boeri Ávila" xr:uid="{43F83162-273A-DB47-A375-54105AEE26D5}"/>
    <hyperlink ref="B54" location="'Caio Tavares Rocha'!A1" display="Caio Tavares Rocha" xr:uid="{64742EA5-0501-2F44-9F51-93E4CF757409}"/>
    <hyperlink ref="B80" location="'Diego de Carvalho Bustani'!A1" display="Diego de Carvalho Bustani" xr:uid="{21F85F38-0A21-0140-BE43-BB8EC58DB921}"/>
    <hyperlink ref="B103" location="'Fernanda Azevedo Santana Santos'!A1" display="Fernanda Azevedo Santana Santos" xr:uid="{A7A546CC-FD45-F24F-8D28-C878BA95CBEE}"/>
    <hyperlink ref="B106" location="'Fernanda Góis de Oliveira'!A1" display="Fernanda Góis de Oliveira" xr:uid="{3973F28F-6166-1D43-9324-209F867E1D30}"/>
    <hyperlink ref="B123" location="'Giancarlo Borghese Filho'!A1" display="Giancarlo Borghese Filho" xr:uid="{8616925B-50C9-AC44-82F8-1B0BD38A591D}"/>
    <hyperlink ref="B127" location="'Guilherme Bacelar Pedreira de C'!A1" display="Guilherme Bacelar Pedreira de Cerqueira" xr:uid="{0689828F-938E-E54B-A1E3-32AF47CBB2E5}"/>
    <hyperlink ref="B132" location="'Guilherme Ramalho de Freitas'!A1" display="Guilherme Ramalho Freitas" xr:uid="{5C7D8502-09B5-4E4E-9F10-B22B8AE88099}"/>
    <hyperlink ref="B140" location="'Gustavo Mendes de Andrade'!A1" display="Gustavo Pina" xr:uid="{4ED17139-C5FD-0243-96FD-8CD308852FBA}"/>
    <hyperlink ref="B156" location="'Isabella P.Oliveira de Carvalho'!A1" display="Isabella Pires Oliveira de Carvalho" xr:uid="{A741C1A2-AE61-6D4A-A50A-97E6913B7995}"/>
    <hyperlink ref="B176" location="'José Carlos Laerte A.Gomes'!A1" display="José Carlos Laerte Andrade Gomes" xr:uid="{5061228D-0C8E-3E48-989C-496A42E4B859}"/>
    <hyperlink ref="B182" location="'Júlia Nunes Bittencourt Piñeiro'!A1" display="Julia Nunes Bittencourt Piñeiro" xr:uid="{0811D805-9D99-0A45-A5D4-0EA975763696}"/>
    <hyperlink ref="B200" location="'Leonardo Araujo França'!A1" display="Leonardo Araujo França" xr:uid="{2D42B27F-231C-9440-AE09-DA323788DF6D}"/>
    <hyperlink ref="B204" location="'Lívia Oliveira Serrão'!A1" display="Lívia Oliveira Serrão" xr:uid="{7C484987-8021-2C4C-AF9A-E595205BAE17}"/>
    <hyperlink ref="B212" location="'Lucas de Cerqueira F. Almeida'!A1" display="Lucas de Cerqueira Figueiredo Almeida" xr:uid="{02EF4425-7200-9F4F-B5AA-2CAD62E0D0BD}"/>
    <hyperlink ref="B238" location="'Mano Hugo de Oliveira Ferignac'!A1" display="Mano Hugo de Oliveira Ferignac" xr:uid="{7E8E5B32-2037-3A4A-8CA3-EBFBFBC3B1E2}"/>
    <hyperlink ref="B261" location="'Maria Meira Brito'!A1" display="Maria Meira Brito" xr:uid="{A05E7AD3-398B-3E4F-9E5F-EBD6706DE1AA}"/>
    <hyperlink ref="B265" location="'Maria Rocha Ledo'!A1" display="Maria Rocha Ledo" xr:uid="{C236ABC2-2F64-F747-8BAD-0788D9B4EBF7}"/>
    <hyperlink ref="B268" location="'Mariana Abreu C. de C. y Costa '!A1" display="Mariana Abreu Campos de Cerqueira y Costa" xr:uid="{7026A5EB-235F-1D4B-B845-7E26AB0A801C}"/>
    <hyperlink ref="B276" location="'Matheus de Cerqueira F. Almeida'!A1" display="Matheus de Cerqueira Figueiredo Almeida " xr:uid="{436F02F9-EE8F-7E48-BA96-4709C5B18A59}"/>
    <hyperlink ref="B278" location="'Matheus Loureiro Campos'!A1" display="Matheus Loureiro Campos" xr:uid="{6D612CBC-09F7-CE44-ABCB-603AFDDCFC70}"/>
    <hyperlink ref="B282" location="Moisés!A1" display="Moisés" xr:uid="{A5CDCCD0-1844-5940-B7AA-199F552704A2}"/>
    <hyperlink ref="B310" location="'Rafaela Perlingeiro N. dos S.'!A1" display="Rafaela Perlingeiro Noronha dos Santos" xr:uid="{3AE465D0-0C28-D040-B96F-55EE87727DAC}"/>
    <hyperlink ref="B315" location="'Raphael S. Mendonça Azevedo'!A1" display="Raphael Sierpinska Mendonça Azevedo" xr:uid="{DB51A3EC-CF27-0F45-8280-A9681E386DFD}"/>
    <hyperlink ref="B337" location="'Sophia Valadares Barnuevo'!A1" display="Sophia Valadares Barnuevo" xr:uid="{B0847E75-3244-9147-9CC1-F8FFA85FAE48}"/>
    <hyperlink ref="B350" location="'Vito Antoniazzi Diniz'!A1" display="Vito Antoniazzi Diniz" xr:uid="{D3C40AD5-BFC3-B749-A50F-97EDF967080C}"/>
    <hyperlink ref="B351" location="'Vitor Aniz Cabral Almeida'!A1" display="Vitor Aniz Cabral Almeida" xr:uid="{DABA7F24-A429-4746-BF33-6F9DF3A5D14D}"/>
    <hyperlink ref="B353" location="'Vitor Rodrigues Brandão'!A1" display="Vitor Rodrigues Brandão" xr:uid="{91BA299F-8C4E-DB4D-933F-121FBE94A6F5}"/>
    <hyperlink ref="B49" location="'Bernardo Soares Malta'!A1" display="Bernardo Soares Malta" xr:uid="{D622325C-A19A-2349-98B1-093AFCD9B39E}"/>
    <hyperlink ref="B131" location="'Guilherme Lessa'!A1" display="Guilherme Lessa" xr:uid="{77349EBF-A852-B247-B7DD-22C79236025E}"/>
    <hyperlink ref="B7" location="'Alice Almeida'!A1" display="Alice Almeida" xr:uid="{544C01D8-E034-C344-8849-F8200CD8DF7A}"/>
    <hyperlink ref="B203" location="'Leticia Ster'!A1" display="Letícia Ster" xr:uid="{538A80A1-4387-CA40-910D-5FD886ED13D2}"/>
    <hyperlink ref="B352" location="'Vitor Gordilho'!A1" display="Vitor Gordilho" xr:uid="{4E0B6035-7A55-1448-ADEA-E77CA94100BB}"/>
    <hyperlink ref="B312" location="'Rafaela Fonseca Macedo Santos'!A1" display="Rafela Fonseca Macedo Santos" xr:uid="{6DC4AF74-C7EF-FF4D-B51E-D72DBACF5B6D}"/>
    <hyperlink ref="B76" location="Davi!A1" display="Davi Paim" xr:uid="{27DF5DB5-88B9-4E97-9B99-0F9F1820A857}"/>
    <hyperlink ref="B327" location="'Sérgio Lamberti'!A1" display="Sérgio Lamberti" xr:uid="{E6903A98-C922-431A-A1A2-7E6CE3392979}"/>
    <hyperlink ref="B333" location="'Sophia Fahel'!A1" display="Sophia Fahel" xr:uid="{DDC05850-7BF9-4701-92E4-88F36F92ECEB}"/>
    <hyperlink ref="B67" location="'Catarina Vidal Portela Fernande'!A1" display="Catarina Vidal Portela Fernandes" xr:uid="{62A37EF6-3974-4014-AD48-6799424B8ABC}"/>
    <hyperlink ref="B222" location="'Luciano Lorenzo'!A1" display="Luciano Lorenzo" xr:uid="{C597AE24-DFF6-4B95-B7C3-41A233987F3A}"/>
    <hyperlink ref="B142" location="'Helena Hatje'!A1" display="Helena Hatje" xr:uid="{F6B36799-5A65-4AB9-8B90-C5E9170C15AC}"/>
    <hyperlink ref="B181" location="'Júlia Neves Ulm'!A1" display="Julia Neves Ulm " xr:uid="{A708423D-CC54-4C54-96FB-D147DD3ED99A}"/>
    <hyperlink ref="B292" location="'Pedro Henrique Carvalho'!A1" display="'Pedro Henrique Carvalho'!A1" xr:uid="{6ED7449F-C799-4A9B-AAFD-CF5E076B31D8}"/>
    <hyperlink ref="B138" location="'Gustavo Melo da Silva'!A1" display="Gustavo Melo da Silva" xr:uid="{3693F1D5-402B-4BB8-9AE8-B2E8B0C45CF8}"/>
    <hyperlink ref="B26" location="'Anna Bia Alencar'!A1" display="Anna Beatriz Alencar" xr:uid="{B7C2500F-C03D-490D-AC8F-8DC67DD61242}"/>
    <hyperlink ref="B241" location="'Marcela Salles'!A1" display="Marcela Salles" xr:uid="{25CCD4F8-7E36-41A6-8C78-365FA0C30D3B}"/>
    <hyperlink ref="B73" location="'Clara Martins Araújo'!A1" display="Clara Martins Araújo" xr:uid="{1E7AE991-B621-465D-BDC4-35E2ACA99E6D}"/>
    <hyperlink ref="B175" location="Joaquim!A1" display="Joaquim Cerqueira Telles" xr:uid="{251B3F06-3078-48B2-8054-F0B466219221}"/>
    <hyperlink ref="B186" location="'Julia Viterbo'!A1" display="Júlia Viterbo" xr:uid="{6332AB07-6BA0-4F98-803B-4DB3CDA003C8}"/>
    <hyperlink ref="B256" location="'Maria Esquerre'!A1" display="Maria Esquerre" xr:uid="{AF1388DA-C519-4070-8558-7EDAAE90C579}"/>
    <hyperlink ref="B189" location="Juliana!A1" display="Juliana " xr:uid="{1E4BE158-7773-4EE7-98AB-CC2067D73596}"/>
    <hyperlink ref="B184" location="'Julia Vale'!A1" display="Julia Vale" xr:uid="{08DDCE2D-7120-4D8C-8B80-8FDC6A24069E}"/>
    <hyperlink ref="B185" location="'Julia Varandas'!A1" display="Julia varandas" xr:uid="{4A8CB17E-D723-42A1-9667-4A0F314F9753}"/>
    <hyperlink ref="B207" location="'Lorena Barnuevo'!A1" display="Lorena Barnuevo" xr:uid="{A29BD2AB-D2E5-4B2B-BDE6-EA30D4FA9FA8}"/>
    <hyperlink ref="B145" location="'Henrique Fabian'!A1" display="Henrique Fabian" xr:uid="{BFA66AAD-BA98-4FC8-8008-50B0C1B5EF38}"/>
    <hyperlink ref="B42" location="'Bernardo Biglia'!A1" display="Bernardo Biglia" xr:uid="{B3FCF867-E619-4E55-B239-95D885B4EF15}"/>
    <hyperlink ref="B342" location="'Thiago Biscaia'!A1" display="Thiago Biscaia" xr:uid="{7652D45F-6820-45EC-A93F-C72A1F449742}"/>
    <hyperlink ref="B124" location="'Gioavana Freire'!A1" display="Giovana Freire" xr:uid="{4E9DDC88-6498-4F59-806F-7703A2671974}"/>
    <hyperlink ref="B376" location="'Ingra Aisha de O. Barreto'!A1" display="'Ingra Aisha de O. Barreto'!A1" xr:uid="{8CBA9512-3A53-4E29-B061-E18925823AE7}"/>
    <hyperlink ref="B377" location="'Ingrid Aisha de O. Barreto'!A1" display="'Ingrid Aisha de O. Barreto'!A1" xr:uid="{128FFC14-493E-4BEB-A9AB-CF4CF1DEB621}"/>
    <hyperlink ref="B379" location="'Sofia Almeida Correia de Araújo'!A1" display="'Sofia Almeida Correia de Araújo'!A1" xr:uid="{89A7AF8D-57E8-4524-BAD1-7B8B7A1DFA1A}"/>
    <hyperlink ref="B199" location="Leonardo!A1" display="Leonardo ana paula" xr:uid="{B72A133E-FB30-471F-B18D-BB9253BD063A}"/>
    <hyperlink ref="B355" location="'Vitória Neese'!A1" display="Vitória Neese" xr:uid="{916FC5DF-F9FA-4DE6-A2BD-D47E774A8867}"/>
    <hyperlink ref="B340" location="'Tainá Andrade'!A1" display="Tainá Andrade" xr:uid="{EB536A8A-C69E-4B2B-B1FE-FDE2ACBA5545}"/>
    <hyperlink ref="B309" location="'Rafaela Gonzaga'!A1" display="Rafaela Gonzaga" xr:uid="{8FE164FA-5A6C-4CA5-A8AE-FBD907841E25}"/>
    <hyperlink ref="B180" location="'Júlia Maia'!A1" display="Júlia Maia" xr:uid="{84F205CF-6239-48E5-8B93-19A3D93F7C37}"/>
    <hyperlink ref="B305" location="'Rafael Gordilho'!A1" display="Rafael Gordilho" xr:uid="{59CCCDEB-104B-4736-A779-72A8D184D597}"/>
    <hyperlink ref="B307" location="'Rafael Palmeira'!A1" display="Rafael Palmeira" xr:uid="{6AD3D7F4-2F04-4BC7-A37B-27CDC5DCEC2E}"/>
    <hyperlink ref="B243" location="'Marcelo Mota'!A1" display="Marcelo Mota" xr:uid="{2215079E-28AA-4600-A248-1F54A042314E}"/>
    <hyperlink ref="B143" location="'Helena Weckerle'!A1" display="Helena Weckerle" xr:uid="{BBCB8CBC-D27E-47E4-B2D0-3383FBEE33A4}"/>
    <hyperlink ref="B137" location="'Gustavo Farias'!A1" display="Gustavo Farias" xr:uid="{F8C61BC0-6E78-4FD1-B0CB-E3FB7031B311}"/>
    <hyperlink ref="B82" location="'Diogo Barreto'!A1" display="Diogo Barreto" xr:uid="{01CE7158-8790-49DB-B3AA-2A5859D2B453}"/>
    <hyperlink ref="B98" location="'Felipe Linhares'!A1" display="Felipe Linhares" xr:uid="{6D6A9A69-A362-9044-9A17-1AB76165F0E8}"/>
    <hyperlink ref="B179" location="'Julia Larocca'!A1" display="Julia Larocca" xr:uid="{96D0F3F0-BC26-814D-B523-49DAA475BD05}"/>
    <hyperlink ref="B60" location="'Carol Balthazar'!A1" display="Carol Balthazar" xr:uid="{5D4BD19C-74B2-9B45-8167-06362E70D579}"/>
    <hyperlink ref="B96" location="Evelyn!A1" display="Evelyn" xr:uid="{83287B25-AEE4-3046-848C-77D34A8D7243}"/>
    <hyperlink ref="B293" location="'Pedro Gusmão'!A1" display="Pedro Gusmão" xr:uid="{2A351C96-EA7D-3B42-B8B5-9A9465F44CE7}"/>
    <hyperlink ref="B8" location="'Alice Costa'!A1" display="Alice Carvalho Brito Costa" xr:uid="{409865EB-0062-1A42-863D-02E5A150C508}"/>
    <hyperlink ref="B74" location="'Clara Anchieta'!A1" display="Clara Anchieta" xr:uid="{CD382FB1-2391-634C-A140-886388FBD463}"/>
    <hyperlink ref="B120" location="'Gabriela Anchieta'!A1" display="Gabriela Anchieta" xr:uid="{06DDDB02-5944-FC4D-B4D9-94B6EC42901F}"/>
    <hyperlink ref="B107" location="'Fernanda Johnson'!A1" display="Fernanda Johnson" xr:uid="{DD7066F3-0303-8541-A1D8-56142E4B4C00}"/>
    <hyperlink ref="B52" location="'Caio Oliveira'!A1" display="Caio Anchieta" xr:uid="{4F131F53-276C-D74E-868A-EA5136BC0F47}"/>
    <hyperlink ref="B219" location="'Luca Anchieta'!A1" display="Lucca Daccah" xr:uid="{BB40CB40-9624-D94F-BD77-9E397481CFA3}"/>
    <hyperlink ref="B57" location="'Camila Almeida'!A1" display="Camila Pires Almeida" xr:uid="{27D8C4EC-69BF-9946-A4B0-E97C792747E9}"/>
    <hyperlink ref="B20" location="'Ana Flávia'!A1" display="Ana Flávia" xr:uid="{AC7E28B5-55F8-EF46-A8A4-67749D6AB0B7}"/>
    <hyperlink ref="B22" location="'Ana Lucia'!A1" display="Ana Lucia" xr:uid="{34D95261-02C5-2D40-B203-A450FBD5C51D}"/>
    <hyperlink ref="B77" location="'Daniel Kurtz'!A1" display="Daniel Kurtz" xr:uid="{F7773421-1C84-954E-8F14-41E5840FD845}"/>
    <hyperlink ref="B91" location="Eliza!A1" display="Eliza" xr:uid="{45D4739E-C004-9742-84A2-10D7F01723F1}"/>
    <hyperlink ref="B172" location="'João Vitor Filho'!A1" display="João Vitor Filho" xr:uid="{6BC67911-2186-D946-B583-BEC96F6917C6}"/>
    <hyperlink ref="B290" location="'Paulo Souto'!A1" display="Paulo Souto" xr:uid="{B2836179-2A79-EC4F-BAF7-0E698B39C18B}"/>
    <hyperlink ref="B346" location="'Valentina Souto'!A1" display="Valentina Souto" xr:uid="{4B3DDFAC-4639-EE4D-A8A4-8A2C2CFBFEE4}"/>
    <hyperlink ref="B37" location="'Beatriz Couto'!A1" display="Beatriz Couto" xr:uid="{0B873CB8-FCCD-324B-A540-C28F0A768F10}"/>
    <hyperlink ref="B216" location="'Lucas Siquara'!A1" display="Lucas Siquara" xr:uid="{B2679CBB-0F9E-DB48-BE61-25093DFE741B}"/>
    <hyperlink ref="B267" location="'Maria Vitoria'!A1" display="Maria Vitoria" xr:uid="{A8641F06-C732-F84F-9659-3C79ECD2818B}"/>
    <hyperlink ref="B318" location="'Rebeca Tavares'!A1" display="Rebeca Tavares" xr:uid="{4C592B0E-0B60-CD41-B7FD-48E5B6954DBB}"/>
    <hyperlink ref="B68" location="'Cecília Abreu'!A1" display="Cecília Abreu" xr:uid="{E6E7DF48-F101-0F44-94CF-712800C039C9}"/>
    <hyperlink ref="B298" location="Pedro!A1" display="Pedro Cecília" xr:uid="{994280F1-B57F-0040-B0D6-84DD2B7F1701}"/>
    <hyperlink ref="B171" location="'João Vitor Diniz'!A1" display="João Vitor Diniz" xr:uid="{3701DE45-7D2C-4FE7-928C-75157666ECF7}"/>
    <hyperlink ref="B301" location="'Pedro Sandes'!A1" display="Pedro Sandes" xr:uid="{85711DEA-501D-7745-980E-0B337C489E59}"/>
    <hyperlink ref="B300" location="'Pedro Piñón'!A1" display="Pedro Piñón " xr:uid="{F586BD56-64D6-294F-870A-89E5711A15CE}"/>
    <hyperlink ref="B274" location="'Marina (ivonélia)'!A1" display="Marina (ivonélia)" xr:uid="{FA5C71C4-9D60-0341-AD36-768596366C98}"/>
    <hyperlink ref="B195" location="'Lara Lisboa'!A1" display="Lara Lisboa" xr:uid="{D72FB141-17FF-994A-BE8B-CB674817BB8E}"/>
    <hyperlink ref="B149" location="'Iasmin Burgos'!A1" display="Iasmin Burgos" xr:uid="{E01A6EE5-7339-ED47-89E0-CEE64783A177}"/>
    <hyperlink ref="B38" location="'Beatriz Cunha'!A1" display="Beatriz Cunha" xr:uid="{BB01B3FD-02B2-A344-8695-F33561619534}"/>
    <hyperlink ref="B153" location="Irapuan!A1" display="Irapuan" xr:uid="{B2441DB9-C0E6-4E54-87B8-51F076EFC367}"/>
    <hyperlink ref="B93" location="Emily!A1" display="Emily" xr:uid="{F64F62B0-F7C4-4E16-81A5-039778D42D5C}"/>
    <hyperlink ref="B61" location="'Carol Bittencourt'!A1" display="Carol Bittencourt" xr:uid="{5A02F02F-550A-4D47-A902-13C1803555FE}"/>
    <hyperlink ref="B255" location="'Maria Eduarda Sandes'!A1" display="Maria Eduarda Sandes " xr:uid="{2C343DED-47C4-4520-A264-251DF8BD9F38}"/>
    <hyperlink ref="B230" location="'Luiza Fipaldi'!A1" display="Luiza Filardi" xr:uid="{6330C6A8-85EB-4974-9A70-A1314162F74E}"/>
    <hyperlink ref="B190" location="Kamili!A1" display="Kamili" xr:uid="{49328151-268D-4B01-B0D4-BA5D12AFEC0B}"/>
    <hyperlink ref="B299" location="'Pedro Paulo Coelho'!A1" display="Pedro Paulo Coelho" xr:uid="{7412BDF9-2352-4B73-9828-6B1073775D57}"/>
    <hyperlink ref="B304" location="'Rafael Porto'!A1" display="Rafael Porto" xr:uid="{1A3B0C63-D898-424F-B5A5-5A9F27FE4CB7}"/>
    <hyperlink ref="B10" location="'Amanda Lira'!A1" display="Amanda Lira" xr:uid="{3BD0AA76-85CB-40B3-B769-64EC4692BF5F}"/>
    <hyperlink ref="B271" location="'Mariana Tachird'!A1" display="Mariana Tachird" xr:uid="{2B4BD9DA-BC51-4BCE-BBD0-E781B5F955EC}"/>
    <hyperlink ref="B23" location="'Ana Luiza Brites'!A1" display="Ana Luiza Brites" xr:uid="{11A534AB-3B93-4C70-8C78-4A3C89A92279}"/>
    <hyperlink ref="B65" location="'Carolina Suarez'!A1" display="Carolina Suarez" xr:uid="{6CABFE08-BAD7-45D0-9DCC-200D3AB63933}"/>
    <hyperlink ref="B86" location="'Eduarda Maia'!A1" display="Eduarda Maia" xr:uid="{11BF718D-6C3A-4448-8CAC-95E560E7D8E0}"/>
    <hyperlink ref="B117" location="'Gabriel - Diego'!A1" display="Gabriel (???) - Diego" xr:uid="{81A75F67-D9ED-4728-A582-B6A03AD81EB0}"/>
    <hyperlink ref="B128" location="'Guilherme Dantas'!A1" display="Guilherme Dantas" xr:uid="{4CC6F5F8-CA4A-47E0-80ED-F0B99C15170B}"/>
    <hyperlink ref="B15" location="'Ana Carolina Fabian'!A1" display="Ana Carolina Fabian" xr:uid="{50947B8C-BF21-B944-82A7-F9413D42FBCB}"/>
    <hyperlink ref="B100" location="'Felipe Schuler'!A1" display="Felipe Schuler" xr:uid="{EBA1E0AC-1968-4681-88DA-31EAFA0D8C87}"/>
    <hyperlink ref="B193" location="'Lara - Victoria'!A1" display="Lara - Victoria" xr:uid="{CDB9DBD9-8DED-4F98-8F25-EE22231D2501}"/>
    <hyperlink ref="B102" location="'Fernanda - Victoria'!A1" display="Fernanda - Victoria" xr:uid="{36281376-68F9-43A4-8216-951681FF39D6}"/>
    <hyperlink ref="B115" location="'Gabriel Aguiar'!A1" display="Gabriel Aguiar" xr:uid="{6B1A30AE-D26D-4A31-98F1-4A18FF10EFC0}"/>
    <hyperlink ref="B81" location="'Diego Neves'!A1" display="Diego Neves" xr:uid="{D74619C5-35CD-4026-81DF-71BC5B0DFE28}"/>
    <hyperlink ref="B226" location="'Luisa Rossi'!A1" display="Luisa Rossi" xr:uid="{3AE577C3-D360-4FAA-9944-57DBC237BD61}"/>
    <hyperlink ref="B135" location="'Gustavo Barreto'!A1" display="Gustavo Barreto" xr:uid="{7BD5C902-6362-498F-853C-80783FA1DCA4}"/>
    <hyperlink ref="B155" location="'Isabella Martins'!A1" display="Isabella Martins" xr:uid="{B7390ECE-7E42-4978-AE04-82145E98B394}"/>
    <hyperlink ref="B108" location="'Fernanda Oyama'!A1" display="Fernanda Oyama" xr:uid="{82E61812-6D7B-47DA-BAB0-9441DE0C6AEF}"/>
    <hyperlink ref="B341" location="Theo!A1" display="Theo" xr:uid="{8E93057B-2CB5-412B-B43F-6206E685DC68}"/>
    <hyperlink ref="B85" location="Eduarda!A1" display="Eduarda - Fabiane Borges" xr:uid="{509F2422-8393-4E2A-87E2-2EAA3E4F4CA2}"/>
    <hyperlink ref="B36" location="'Beatriz Brasil'!A1" display="Beatriz Brasil" xr:uid="{ECDC3A79-E399-481F-BD83-94286DF3BA4E}"/>
    <hyperlink ref="B133" location="'Gustavo -LUCIANA'!A1" display="Gustavo - LUCIANA" xr:uid="{DF118F02-9AA6-42AF-9B71-D4DD6D3C14CA}"/>
    <hyperlink ref="B84" location="'Dylson Doria'!A1" display="Dylson Doria" xr:uid="{2D9EF37A-7241-4891-87B5-08B86BA071C7}"/>
    <hyperlink ref="B99" location="'Felipe Presidio'!A1" display="Felipe Presidio" xr:uid="{76B0E015-5E74-45D6-AB5D-9E75504EFCB8}"/>
    <hyperlink ref="B326" location="'Sara Monteiro'!A1" display="Sara Monteiro" xr:uid="{586AA66E-8A13-4834-9CFD-BC71148942D0}"/>
    <hyperlink ref="B59" location="'Carlos Martins'!A1" display="Carlos Martins" xr:uid="{6C141B0F-69B1-4CF7-A36A-D352721D6CC9}"/>
    <hyperlink ref="B217" location="'Lucca - Ian'!A1" display="Lucca - IAN" xr:uid="{6C972FC1-5676-4814-9D2E-3687F67D328D}"/>
    <hyperlink ref="B144" location="'Heloisa - Rafa'!A1" display="Heloisa - Rafa" xr:uid="{688599D5-8C06-48C3-BAD4-3429DB00D654}"/>
    <hyperlink ref="B134" location="'Gustavo - Rapha'!A1" display="Gustavo (Heloisa) - Rafa" xr:uid="{33004199-AA23-4E81-9792-D84AC1CBC1C1}"/>
    <hyperlink ref="B232" location="'Luiza Presidio'!A1" display="Luiza Presidio" xr:uid="{6A31E5DD-69F3-47AE-9449-AA133C4E2007}"/>
    <hyperlink ref="B348" location="'Victor Leal'!A1" display="Victor Leal" xr:uid="{AA839574-B2CA-4132-B625-DC3721D332CA}"/>
    <hyperlink ref="B87" location="'Eduarda Gasparian'!A1" display="Eduarda Gasparian" xr:uid="{CD90B036-738E-4798-AC21-099F11DDB8CB}"/>
    <hyperlink ref="B3" location="Adriano!A1" display="Adriano" xr:uid="{0E2316CB-9F09-6041-9B78-95F99D1704EB}"/>
    <hyperlink ref="B211" location="'Lucas Bolaños'!A1" display="Lucas Bolaños" xr:uid="{4C87D19F-FE26-8F48-B22C-679A156106B8}"/>
    <hyperlink ref="B262" location="'Maria Mussi'!A1" display="Maria Mussi Muricy" xr:uid="{F3A995B7-0B50-2B4A-874B-E370EC36202B}"/>
    <hyperlink ref="B236" location="'Maria Esquerre'!A1" display="Maira Oliveira Esquerre" xr:uid="{16D74157-A8CD-9145-A3E6-E04727DD3935}"/>
    <hyperlink ref="B17" location="'Ana Clara Barreto Garcia'!A1" display="Ana Clara Barreto Garcia" xr:uid="{FED79F7C-21CB-AB40-A6A4-C483A9D226DB}"/>
    <hyperlink ref="B141" location="'Heitor R Vieira'!A1" display="Heitor Vieira" xr:uid="{585B5D50-30E6-3F47-8C94-02FF24276D8C}"/>
    <hyperlink ref="B146" location="'Henrique Müller'!A1" display="Henrique Müller" xr:uid="{36E7E3C8-B3A9-944A-BFB1-4C231FCF42F5}"/>
    <hyperlink ref="B194" location="'Lara Liberato'!A1" display="Lara Liberato" xr:uid="{7563C1A5-AC25-0E4E-AD20-E3E7BD4A1993}"/>
    <hyperlink ref="B317" location="Rebeca!A1" display="Rebeca" xr:uid="{7183AB59-8874-8B46-BAB4-E86851C52592}"/>
    <hyperlink ref="B285" location="Natan!A1" display="Natan" xr:uid="{A286221F-A518-A44E-8D38-7CB2880962BC}"/>
    <hyperlink ref="B89" location="'Eduardo Araujo'!A1" display="Eduardo Araujo" xr:uid="{837B0CF9-3761-4A43-87C3-4689F22FB1C0}"/>
    <hyperlink ref="B338" location="Tabatha!A1" display="Tabatha" xr:uid="{5CD12357-A5C1-6F4B-A8BC-043046978EC3}"/>
    <hyperlink ref="B90" location="'Eduardo Carrera'!A1" display="Eduardo Carrera" xr:uid="{15C21AC8-7A76-D945-9CC1-77F85E7BF5F0}"/>
    <hyperlink ref="B198" location="'Laura La Fuente '!A1" display="Laura La Fuente" xr:uid="{C2F77380-AF2B-2942-836A-44477A1DF22A}"/>
    <hyperlink ref="B78" location="'Daniela Barreto'!A1" display="Daniela Barreto" xr:uid="{3BAE716F-77A5-284D-A9E2-D6B3E46212E1}"/>
    <hyperlink ref="B258" location="'Maria Fernanda'!A1" display="Maria Fernanda " xr:uid="{839C9FBE-5D4B-5847-80BF-41B0262E0947}"/>
    <hyperlink ref="B32" location="Arthur!A1" display="Arthur " xr:uid="{44D6D362-16B2-CE4B-BF2F-9E23C7AB60BD}"/>
    <hyperlink ref="B345" location="'Valentina Deltoro'!A1" display="Valentina Deltoro" xr:uid="{13079229-907C-E344-90CC-A78FFE570D7D}"/>
    <hyperlink ref="B279" location="'Matheus Viana'!A1" display="Matheus Viana" xr:uid="{F98BA706-0A18-2F48-AD95-C153647241EF}"/>
    <hyperlink ref="B259" location="'Maria Luiza'!A1" display="Maria Luiza" xr:uid="{1EB9979B-2ED7-1B4C-B191-5A51A759B6A6}"/>
    <hyperlink ref="B167" location="'João Ratton'!A1" display="João Ratton" xr:uid="{BE39DBD9-938B-7D44-BCA5-3223FB24D059}"/>
    <hyperlink ref="B147" location="Hugo!A1" display="Hugo" xr:uid="{746E4959-1FCA-8746-8312-FDA3D77AC0B5}"/>
    <hyperlink ref="B114" location="Flora!A1" display="Flora" xr:uid="{AFB11A70-E047-9F4A-84DA-A0D8E1894E82}"/>
    <hyperlink ref="B35" location="'Beatriz Buri'!A1" display="Beatriz Buri" xr:uid="{08D1C6C2-59F9-B449-80B2-E7973E9C93BE}"/>
    <hyperlink ref="B164" location="'João Paulo Batista'!A1" display="João Paulo Batista" xr:uid="{6B6A1F15-A421-1645-AED6-AFD7665A6902}"/>
    <hyperlink ref="B270" location="'Mariana Lisboa'!A1" display="Mariana Lisboa" xr:uid="{7E8B2ED1-6ECD-7147-BA96-3F28367228CC}"/>
    <hyperlink ref="B288" location="'Paula Pinheiro'!A1" display="Paula Pinheiro" xr:uid="{77850E1D-A29F-6B42-BC32-595072400ED4}"/>
    <hyperlink ref="B125" location="'Giulia Biglia'!A1" display="Giulia Biglia" xr:uid="{94149500-595E-4B4C-96DF-260314290418}"/>
    <hyperlink ref="B322" location="'Ricardo Petinori'!A1" display="Ricardo Petinori" xr:uid="{E184FA14-1815-CA42-968C-DD897F7676C0}"/>
    <hyperlink ref="B247" location="'Maria Clara Lopes'!A1" display="Marica Clara Lopes" xr:uid="{00000000-0004-0000-0000-0000AA000000}"/>
    <hyperlink ref="B303" location="'Rafael Balazeiro'!A1" display="Rafael Balazeiro" xr:uid="{BBF5FA3C-F4FA-E644-8717-EFD80C6BC477}"/>
    <hyperlink ref="B62" location="'Carol Brandão'!A1" display="Carol Brandão " xr:uid="{F9C2098D-33F9-1849-856C-6916988C1A73}"/>
    <hyperlink ref="B187" location="'Julianna Achay'!A1" display="Juliana Achay" xr:uid="{53CE4601-C99E-BB4A-A670-5E7A61A29719}"/>
    <hyperlink ref="B356" location="'Victoria Valadares'!A1" display="Victoria Valadares" xr:uid="{2DCC7010-5B2F-3342-93BC-A454BC80A42B}"/>
    <hyperlink ref="B50" location="'Bruno Alves'!A1" display="Bruno Alvez" xr:uid="{8E9A3178-6C1D-C44C-B6E9-D93FE1C09177}"/>
    <hyperlink ref="B227" location="'Luiz Felipe Gordiano'!A1" display="Luiz Felipe Gordiano" xr:uid="{EF925355-1030-9B4B-AF7E-1762A5ACD3A8}"/>
    <hyperlink ref="B287" location="'Paula Oliveira'!A1" display="Paula Oliveira" xr:uid="{CCE77DB8-99E5-8343-A970-E7E95BBB4072}"/>
    <hyperlink ref="B75" location="Daniel!A1" display="Daniel (aluno novo fernanda)" xr:uid="{C8457E8E-58F0-1B41-A2F6-54F6A41D6EAA}"/>
    <hyperlink ref="B205" location="Leonardo!A1" display="Leonardo Sales" xr:uid="{470F6547-BDD7-864D-B0BA-52E6FFE50DC8}"/>
    <hyperlink ref="B336" location="'Sophia Fahel'!A1" display="Sophia Escardo" xr:uid="{1A8AA43B-104A-5548-BCB3-E8690FD7C81B}"/>
  </hyperlinks>
  <pageMargins left="0.25" right="0.25" top="0.75" bottom="0.75" header="0.3" footer="0.3"/>
  <pageSetup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A3A63-B770-F944-A588-DAB7DBF6A660}">
  <sheetPr filterMode="1"/>
  <dimension ref="A1:O91"/>
  <sheetViews>
    <sheetView topLeftCell="A20" workbookViewId="0">
      <selection activeCell="I23" sqref="I23"/>
    </sheetView>
  </sheetViews>
  <sheetFormatPr baseColWidth="10" defaultColWidth="11.5" defaultRowHeight="15" x14ac:dyDescent="0.2"/>
  <sheetData>
    <row r="1" spans="1:15" x14ac:dyDescent="0.2">
      <c r="A1" t="s">
        <v>362</v>
      </c>
      <c r="D1" t="s">
        <v>363</v>
      </c>
      <c r="G1" t="s">
        <v>365</v>
      </c>
      <c r="I1" t="s">
        <v>364</v>
      </c>
      <c r="L1" t="s">
        <v>353</v>
      </c>
    </row>
    <row r="2" spans="1:15" x14ac:dyDescent="0.2">
      <c r="A2" s="44"/>
      <c r="D2" s="44"/>
      <c r="E2" s="44"/>
      <c r="G2" s="44"/>
      <c r="I2" s="44"/>
      <c r="K2" s="44" t="s">
        <v>201</v>
      </c>
      <c r="L2" s="44" t="s">
        <v>201</v>
      </c>
      <c r="M2" t="s">
        <v>366</v>
      </c>
    </row>
    <row r="3" spans="1:15" x14ac:dyDescent="0.2">
      <c r="A3" s="44"/>
      <c r="D3" s="44"/>
      <c r="E3" s="44"/>
      <c r="G3" s="44"/>
      <c r="I3" s="44"/>
      <c r="K3" s="44" t="s">
        <v>329</v>
      </c>
      <c r="L3" s="44" t="s">
        <v>329</v>
      </c>
      <c r="M3" t="s">
        <v>366</v>
      </c>
    </row>
    <row r="4" spans="1:15" x14ac:dyDescent="0.2">
      <c r="A4" s="44"/>
      <c r="D4" s="44"/>
      <c r="E4" s="44"/>
      <c r="G4" s="44"/>
      <c r="I4" s="44"/>
      <c r="K4" s="44" t="s">
        <v>18</v>
      </c>
      <c r="L4" s="44" t="s">
        <v>18</v>
      </c>
      <c r="M4" t="s">
        <v>366</v>
      </c>
    </row>
    <row r="5" spans="1:15" x14ac:dyDescent="0.2">
      <c r="A5" s="44"/>
      <c r="D5" s="44"/>
      <c r="E5" s="44"/>
      <c r="G5" s="44"/>
      <c r="I5" s="44"/>
      <c r="K5" s="44" t="s">
        <v>19</v>
      </c>
      <c r="L5" s="44" t="s">
        <v>19</v>
      </c>
      <c r="M5" t="s">
        <v>366</v>
      </c>
      <c r="O5" s="44"/>
    </row>
    <row r="6" spans="1:15" x14ac:dyDescent="0.2">
      <c r="A6" s="44"/>
      <c r="D6" s="44"/>
      <c r="E6" s="44"/>
      <c r="G6" s="44"/>
      <c r="I6" s="44"/>
      <c r="K6" s="44" t="s">
        <v>70</v>
      </c>
      <c r="L6" s="44" t="s">
        <v>70</v>
      </c>
      <c r="M6" t="s">
        <v>366</v>
      </c>
      <c r="O6" s="44"/>
    </row>
    <row r="7" spans="1:15" hidden="1" x14ac:dyDescent="0.2">
      <c r="A7" s="44" t="s">
        <v>354</v>
      </c>
      <c r="D7" s="44" t="s">
        <v>72</v>
      </c>
      <c r="E7" s="44"/>
      <c r="G7" s="44" t="s">
        <v>220</v>
      </c>
      <c r="I7" s="44" t="s">
        <v>117</v>
      </c>
      <c r="K7" s="44" t="s">
        <v>354</v>
      </c>
      <c r="L7" s="44" t="s">
        <v>354</v>
      </c>
      <c r="M7" t="s">
        <v>251</v>
      </c>
      <c r="O7" s="44"/>
    </row>
    <row r="8" spans="1:15" hidden="1" x14ac:dyDescent="0.2">
      <c r="A8" s="44" t="s">
        <v>357</v>
      </c>
      <c r="D8" s="44" t="s">
        <v>74</v>
      </c>
      <c r="E8" s="44"/>
      <c r="G8" s="44" t="s">
        <v>358</v>
      </c>
      <c r="I8" s="44" t="s">
        <v>40</v>
      </c>
      <c r="K8" s="44" t="s">
        <v>375</v>
      </c>
      <c r="L8" s="44" t="s">
        <v>357</v>
      </c>
      <c r="M8" t="s">
        <v>251</v>
      </c>
      <c r="O8" s="44"/>
    </row>
    <row r="9" spans="1:15" x14ac:dyDescent="0.2">
      <c r="A9" s="44"/>
      <c r="D9" s="44"/>
      <c r="E9" s="44"/>
      <c r="G9" s="44"/>
      <c r="I9" s="11"/>
      <c r="K9" s="44" t="s">
        <v>74</v>
      </c>
      <c r="L9" s="44" t="s">
        <v>72</v>
      </c>
      <c r="M9" t="s">
        <v>366</v>
      </c>
      <c r="O9" s="44"/>
    </row>
    <row r="10" spans="1:15" x14ac:dyDescent="0.2">
      <c r="A10" s="44"/>
      <c r="D10" s="44"/>
      <c r="E10" s="44"/>
      <c r="I10" s="44"/>
      <c r="K10" s="44" t="s">
        <v>76</v>
      </c>
      <c r="L10" s="44" t="s">
        <v>74</v>
      </c>
      <c r="M10" t="s">
        <v>366</v>
      </c>
      <c r="O10" s="44"/>
    </row>
    <row r="11" spans="1:15" x14ac:dyDescent="0.2">
      <c r="A11" s="44"/>
      <c r="D11" s="44"/>
      <c r="E11" s="44"/>
      <c r="I11" s="44"/>
      <c r="K11" s="44" t="s">
        <v>77</v>
      </c>
      <c r="L11" s="44" t="s">
        <v>76</v>
      </c>
      <c r="M11" t="s">
        <v>366</v>
      </c>
      <c r="O11" s="44"/>
    </row>
    <row r="12" spans="1:15" hidden="1" x14ac:dyDescent="0.2">
      <c r="A12" s="44" t="s">
        <v>337</v>
      </c>
      <c r="D12" s="44" t="s">
        <v>351</v>
      </c>
      <c r="E12" s="44"/>
      <c r="I12" s="44" t="s">
        <v>58</v>
      </c>
      <c r="K12" s="44" t="s">
        <v>351</v>
      </c>
      <c r="L12" s="44" t="s">
        <v>281</v>
      </c>
      <c r="M12" t="s">
        <v>367</v>
      </c>
      <c r="O12" s="44"/>
    </row>
    <row r="13" spans="1:15" hidden="1" x14ac:dyDescent="0.2">
      <c r="A13" s="44" t="s">
        <v>77</v>
      </c>
      <c r="D13" s="44" t="s">
        <v>80</v>
      </c>
      <c r="E13" s="44"/>
      <c r="I13" s="44" t="s">
        <v>244</v>
      </c>
      <c r="K13" s="44" t="s">
        <v>80</v>
      </c>
      <c r="L13" s="44" t="s">
        <v>337</v>
      </c>
      <c r="M13" t="s">
        <v>367</v>
      </c>
    </row>
    <row r="14" spans="1:15" x14ac:dyDescent="0.2">
      <c r="A14" s="44"/>
      <c r="D14" s="44"/>
      <c r="E14" s="44"/>
      <c r="I14" s="11"/>
      <c r="K14" s="44" t="s">
        <v>206</v>
      </c>
      <c r="L14" s="44" t="s">
        <v>77</v>
      </c>
      <c r="M14" t="s">
        <v>366</v>
      </c>
    </row>
    <row r="15" spans="1:15" hidden="1" x14ac:dyDescent="0.2">
      <c r="A15" s="44" t="s">
        <v>323</v>
      </c>
      <c r="D15" s="44" t="s">
        <v>82</v>
      </c>
      <c r="E15" s="44"/>
      <c r="G15" s="44"/>
      <c r="I15" s="11"/>
      <c r="K15" s="44" t="s">
        <v>82</v>
      </c>
      <c r="L15" s="44" t="s">
        <v>351</v>
      </c>
      <c r="M15" t="s">
        <v>367</v>
      </c>
    </row>
    <row r="16" spans="1:15" x14ac:dyDescent="0.2">
      <c r="A16" s="44"/>
      <c r="D16" s="44"/>
      <c r="E16" s="44"/>
      <c r="G16" s="44"/>
      <c r="I16" s="11"/>
      <c r="K16" s="44" t="s">
        <v>380</v>
      </c>
      <c r="L16" s="44" t="s">
        <v>80</v>
      </c>
      <c r="M16" t="s">
        <v>366</v>
      </c>
    </row>
    <row r="17" spans="1:13" x14ac:dyDescent="0.2">
      <c r="A17" s="44"/>
      <c r="D17" s="44"/>
      <c r="E17" s="44"/>
      <c r="G17" s="44"/>
      <c r="I17" s="44"/>
      <c r="K17" s="44" t="s">
        <v>221</v>
      </c>
      <c r="L17" s="44" t="s">
        <v>206</v>
      </c>
      <c r="M17" t="s">
        <v>366</v>
      </c>
    </row>
    <row r="18" spans="1:13" x14ac:dyDescent="0.2">
      <c r="A18" s="44"/>
      <c r="D18" s="44"/>
      <c r="E18" s="44"/>
      <c r="G18" s="44"/>
      <c r="I18" s="44"/>
      <c r="K18" s="44" t="s">
        <v>210</v>
      </c>
      <c r="L18" s="44" t="s">
        <v>82</v>
      </c>
      <c r="M18" t="s">
        <v>366</v>
      </c>
    </row>
    <row r="19" spans="1:13" hidden="1" x14ac:dyDescent="0.2">
      <c r="A19" s="44" t="s">
        <v>336</v>
      </c>
      <c r="D19" s="44" t="s">
        <v>210</v>
      </c>
      <c r="E19" s="44"/>
      <c r="I19" s="44"/>
      <c r="K19" s="44" t="s">
        <v>361</v>
      </c>
      <c r="L19" s="44" t="s">
        <v>336</v>
      </c>
      <c r="M19" t="s">
        <v>367</v>
      </c>
    </row>
    <row r="20" spans="1:13" x14ac:dyDescent="0.2">
      <c r="A20" s="44"/>
      <c r="D20" s="11"/>
      <c r="E20" s="11"/>
      <c r="I20" s="44"/>
      <c r="K20" s="11" t="s">
        <v>317</v>
      </c>
      <c r="L20" s="44" t="s">
        <v>221</v>
      </c>
      <c r="M20" t="s">
        <v>366</v>
      </c>
    </row>
    <row r="21" spans="1:13" x14ac:dyDescent="0.2">
      <c r="A21" s="44"/>
      <c r="D21" s="44"/>
      <c r="E21" s="44"/>
      <c r="I21" s="44"/>
      <c r="K21" s="44" t="s">
        <v>381</v>
      </c>
      <c r="L21" s="44" t="s">
        <v>210</v>
      </c>
      <c r="M21" t="s">
        <v>366</v>
      </c>
    </row>
    <row r="22" spans="1:13" hidden="1" x14ac:dyDescent="0.2">
      <c r="A22" s="44" t="s">
        <v>210</v>
      </c>
      <c r="D22" s="44" t="s">
        <v>322</v>
      </c>
      <c r="E22" s="44"/>
      <c r="I22" s="11"/>
      <c r="K22" s="44" t="s">
        <v>85</v>
      </c>
      <c r="L22" s="44" t="s">
        <v>360</v>
      </c>
      <c r="M22" t="s">
        <v>367</v>
      </c>
    </row>
    <row r="23" spans="1:13" x14ac:dyDescent="0.2">
      <c r="A23" s="44"/>
      <c r="D23" s="11"/>
      <c r="E23" s="11"/>
      <c r="I23" s="44"/>
      <c r="K23" s="44" t="s">
        <v>322</v>
      </c>
      <c r="L23" s="11" t="s">
        <v>317</v>
      </c>
      <c r="M23" t="s">
        <v>366</v>
      </c>
    </row>
    <row r="24" spans="1:13" hidden="1" x14ac:dyDescent="0.2">
      <c r="A24" s="11" t="s">
        <v>317</v>
      </c>
      <c r="D24" s="44" t="s">
        <v>92</v>
      </c>
      <c r="E24" s="44"/>
      <c r="I24" s="44"/>
      <c r="K24" s="11" t="s">
        <v>338</v>
      </c>
      <c r="L24" s="44" t="s">
        <v>355</v>
      </c>
      <c r="M24" t="s">
        <v>368</v>
      </c>
    </row>
    <row r="25" spans="1:13" x14ac:dyDescent="0.2">
      <c r="A25" s="44"/>
      <c r="D25" s="44"/>
      <c r="E25" s="44"/>
      <c r="G25" s="44"/>
      <c r="I25" s="44"/>
      <c r="K25" s="44" t="s">
        <v>92</v>
      </c>
      <c r="L25" s="44" t="s">
        <v>85</v>
      </c>
      <c r="M25" t="s">
        <v>366</v>
      </c>
    </row>
    <row r="26" spans="1:13" x14ac:dyDescent="0.2">
      <c r="A26" s="44"/>
      <c r="D26" s="44"/>
      <c r="E26" s="44"/>
      <c r="G26" s="44"/>
      <c r="I26" s="44"/>
      <c r="K26" s="44" t="s">
        <v>335</v>
      </c>
      <c r="L26" s="44" t="s">
        <v>322</v>
      </c>
      <c r="M26" t="s">
        <v>366</v>
      </c>
    </row>
    <row r="27" spans="1:13" hidden="1" x14ac:dyDescent="0.2">
      <c r="A27" s="44" t="s">
        <v>325</v>
      </c>
      <c r="D27" s="44" t="s">
        <v>95</v>
      </c>
      <c r="E27" s="44"/>
      <c r="G27" s="44"/>
      <c r="I27" s="44"/>
      <c r="K27" s="44" t="s">
        <v>94</v>
      </c>
      <c r="L27" s="11" t="s">
        <v>338</v>
      </c>
      <c r="M27" t="s">
        <v>251</v>
      </c>
    </row>
    <row r="28" spans="1:13" x14ac:dyDescent="0.2">
      <c r="A28" s="44"/>
      <c r="D28" s="44"/>
      <c r="E28" s="44"/>
      <c r="G28" s="44"/>
      <c r="I28" s="44"/>
      <c r="K28" s="44" t="s">
        <v>95</v>
      </c>
      <c r="L28" s="44" t="s">
        <v>92</v>
      </c>
      <c r="M28" t="s">
        <v>366</v>
      </c>
    </row>
    <row r="29" spans="1:13" hidden="1" x14ac:dyDescent="0.2">
      <c r="A29" s="44" t="s">
        <v>152</v>
      </c>
      <c r="D29" s="44" t="s">
        <v>213</v>
      </c>
      <c r="E29" s="44"/>
      <c r="G29" s="44"/>
      <c r="K29" s="44" t="s">
        <v>314</v>
      </c>
      <c r="L29" s="44" t="s">
        <v>335</v>
      </c>
      <c r="M29" t="s">
        <v>367</v>
      </c>
    </row>
    <row r="30" spans="1:13" x14ac:dyDescent="0.2">
      <c r="A30" s="11"/>
      <c r="D30" s="11"/>
      <c r="E30" s="11"/>
      <c r="K30" s="44" t="s">
        <v>213</v>
      </c>
      <c r="L30" s="44" t="s">
        <v>94</v>
      </c>
      <c r="M30" t="s">
        <v>366</v>
      </c>
    </row>
    <row r="31" spans="1:13" hidden="1" x14ac:dyDescent="0.2">
      <c r="A31" s="44" t="s">
        <v>92</v>
      </c>
      <c r="D31" s="44" t="s">
        <v>315</v>
      </c>
      <c r="E31" s="44"/>
      <c r="K31" s="44" t="s">
        <v>96</v>
      </c>
      <c r="L31" s="44" t="s">
        <v>95</v>
      </c>
      <c r="M31" t="s">
        <v>367</v>
      </c>
    </row>
    <row r="32" spans="1:13" x14ac:dyDescent="0.2">
      <c r="A32" s="44"/>
      <c r="D32" s="44"/>
      <c r="E32" s="44"/>
      <c r="K32" s="11" t="s">
        <v>352</v>
      </c>
      <c r="L32" s="44" t="s">
        <v>314</v>
      </c>
      <c r="M32" t="s">
        <v>366</v>
      </c>
    </row>
    <row r="33" spans="1:13" x14ac:dyDescent="0.2">
      <c r="A33" s="44"/>
      <c r="D33" s="44"/>
      <c r="E33" s="44"/>
      <c r="K33" s="44" t="s">
        <v>315</v>
      </c>
      <c r="L33" s="44" t="s">
        <v>213</v>
      </c>
      <c r="M33" t="s">
        <v>366</v>
      </c>
    </row>
    <row r="34" spans="1:13" hidden="1" x14ac:dyDescent="0.2">
      <c r="A34" s="44" t="s">
        <v>200</v>
      </c>
      <c r="D34" s="44" t="s">
        <v>103</v>
      </c>
      <c r="E34" s="44"/>
      <c r="K34" s="44" t="s">
        <v>258</v>
      </c>
      <c r="L34" s="11" t="s">
        <v>352</v>
      </c>
      <c r="M34" t="s">
        <v>367</v>
      </c>
    </row>
    <row r="35" spans="1:13" x14ac:dyDescent="0.2">
      <c r="A35" s="44"/>
      <c r="D35" s="44"/>
      <c r="E35" s="44"/>
      <c r="K35" s="44" t="s">
        <v>101</v>
      </c>
      <c r="L35" s="44" t="s">
        <v>315</v>
      </c>
      <c r="M35" t="s">
        <v>366</v>
      </c>
    </row>
    <row r="36" spans="1:13" x14ac:dyDescent="0.2">
      <c r="A36" s="44"/>
      <c r="D36" s="44"/>
      <c r="E36" s="44"/>
      <c r="K36" s="44" t="s">
        <v>105</v>
      </c>
      <c r="L36" s="44" t="s">
        <v>258</v>
      </c>
      <c r="M36" t="s">
        <v>366</v>
      </c>
    </row>
    <row r="37" spans="1:13" x14ac:dyDescent="0.2">
      <c r="A37" s="44"/>
      <c r="D37" s="44"/>
      <c r="E37" s="44"/>
      <c r="K37" s="44" t="s">
        <v>223</v>
      </c>
      <c r="L37" s="44" t="s">
        <v>101</v>
      </c>
      <c r="M37" t="s">
        <v>366</v>
      </c>
    </row>
    <row r="38" spans="1:13" x14ac:dyDescent="0.2">
      <c r="A38" s="11"/>
      <c r="D38" s="44"/>
      <c r="E38" s="44"/>
      <c r="K38" s="44" t="s">
        <v>324</v>
      </c>
      <c r="L38" s="44" t="s">
        <v>103</v>
      </c>
      <c r="M38" t="s">
        <v>366</v>
      </c>
    </row>
    <row r="39" spans="1:13" x14ac:dyDescent="0.2">
      <c r="A39" s="44"/>
      <c r="D39" s="44"/>
      <c r="E39" s="44"/>
      <c r="K39" s="44" t="s">
        <v>313</v>
      </c>
      <c r="L39" s="44" t="s">
        <v>105</v>
      </c>
      <c r="M39" t="s">
        <v>366</v>
      </c>
    </row>
    <row r="40" spans="1:13" hidden="1" x14ac:dyDescent="0.2">
      <c r="A40" s="44" t="s">
        <v>258</v>
      </c>
      <c r="D40" s="44" t="s">
        <v>110</v>
      </c>
      <c r="E40" s="44"/>
      <c r="K40" s="44" t="s">
        <v>110</v>
      </c>
      <c r="L40" s="44" t="s">
        <v>356</v>
      </c>
      <c r="M40" t="s">
        <v>251</v>
      </c>
    </row>
    <row r="41" spans="1:13" x14ac:dyDescent="0.2">
      <c r="A41" s="44"/>
      <c r="D41" s="44"/>
      <c r="E41" s="44"/>
      <c r="K41" s="44" t="s">
        <v>111</v>
      </c>
      <c r="L41" s="44" t="s">
        <v>223</v>
      </c>
      <c r="M41" t="s">
        <v>366</v>
      </c>
    </row>
    <row r="42" spans="1:13" x14ac:dyDescent="0.2">
      <c r="A42" s="44"/>
      <c r="D42" s="11"/>
      <c r="E42" s="11"/>
      <c r="K42" s="11" t="s">
        <v>181</v>
      </c>
      <c r="L42" s="44" t="s">
        <v>218</v>
      </c>
      <c r="M42" t="s">
        <v>366</v>
      </c>
    </row>
    <row r="43" spans="1:13" x14ac:dyDescent="0.2">
      <c r="A43" s="44"/>
      <c r="D43" s="44"/>
      <c r="E43" s="44"/>
      <c r="K43" s="44" t="s">
        <v>41</v>
      </c>
      <c r="L43" s="44" t="s">
        <v>324</v>
      </c>
      <c r="M43" t="s">
        <v>366</v>
      </c>
    </row>
    <row r="44" spans="1:13" hidden="1" x14ac:dyDescent="0.2">
      <c r="A44" s="44" t="s">
        <v>105</v>
      </c>
      <c r="D44" s="44" t="s">
        <v>30</v>
      </c>
      <c r="E44" s="44"/>
      <c r="K44" s="44" t="s">
        <v>376</v>
      </c>
      <c r="L44" s="44" t="s">
        <v>313</v>
      </c>
      <c r="M44" t="s">
        <v>367</v>
      </c>
    </row>
    <row r="45" spans="1:13" x14ac:dyDescent="0.2">
      <c r="A45" s="44"/>
      <c r="D45" s="44"/>
      <c r="E45" s="44"/>
      <c r="K45" s="44" t="s">
        <v>379</v>
      </c>
      <c r="L45" s="44" t="s">
        <v>110</v>
      </c>
      <c r="M45" t="s">
        <v>366</v>
      </c>
    </row>
    <row r="46" spans="1:13" x14ac:dyDescent="0.2">
      <c r="A46" s="44"/>
      <c r="D46" s="44"/>
      <c r="E46" s="44"/>
      <c r="K46" s="44" t="s">
        <v>30</v>
      </c>
      <c r="L46" s="44" t="s">
        <v>111</v>
      </c>
      <c r="M46" t="s">
        <v>366</v>
      </c>
    </row>
    <row r="47" spans="1:13" x14ac:dyDescent="0.2">
      <c r="A47" s="44"/>
      <c r="D47" s="44"/>
      <c r="E47" s="44"/>
      <c r="K47" s="44" t="s">
        <v>57</v>
      </c>
      <c r="L47" s="11" t="s">
        <v>181</v>
      </c>
      <c r="M47" t="s">
        <v>366</v>
      </c>
    </row>
    <row r="48" spans="1:13" x14ac:dyDescent="0.2">
      <c r="A48" s="44"/>
      <c r="D48" s="44"/>
      <c r="E48" s="44"/>
      <c r="K48" s="44" t="s">
        <v>311</v>
      </c>
      <c r="L48" s="44" t="s">
        <v>41</v>
      </c>
      <c r="M48" t="s">
        <v>366</v>
      </c>
    </row>
    <row r="49" spans="1:13" hidden="1" x14ac:dyDescent="0.2">
      <c r="A49" s="44" t="s">
        <v>313</v>
      </c>
      <c r="D49" s="44" t="s">
        <v>121</v>
      </c>
      <c r="E49" s="44"/>
      <c r="K49" s="44" t="s">
        <v>220</v>
      </c>
      <c r="L49" s="44" t="s">
        <v>339</v>
      </c>
      <c r="M49" t="s">
        <v>367</v>
      </c>
    </row>
    <row r="50" spans="1:13" x14ac:dyDescent="0.2">
      <c r="A50" s="44"/>
      <c r="D50" s="44"/>
      <c r="E50" s="44"/>
      <c r="K50" s="44" t="s">
        <v>119</v>
      </c>
      <c r="L50" s="44" t="s">
        <v>30</v>
      </c>
      <c r="M50" t="s">
        <v>366</v>
      </c>
    </row>
    <row r="51" spans="1:13" x14ac:dyDescent="0.2">
      <c r="A51" s="44"/>
      <c r="D51" s="11"/>
      <c r="E51" s="11"/>
      <c r="K51" s="44" t="s">
        <v>121</v>
      </c>
      <c r="L51" s="44" t="s">
        <v>57</v>
      </c>
      <c r="M51" t="s">
        <v>366</v>
      </c>
    </row>
    <row r="52" spans="1:13" hidden="1" x14ac:dyDescent="0.2">
      <c r="A52" s="11" t="s">
        <v>181</v>
      </c>
      <c r="D52" s="44" t="s">
        <v>43</v>
      </c>
      <c r="E52" s="44"/>
      <c r="K52" s="44" t="s">
        <v>377</v>
      </c>
      <c r="L52" s="44" t="s">
        <v>311</v>
      </c>
      <c r="M52" t="s">
        <v>367</v>
      </c>
    </row>
    <row r="53" spans="1:13" x14ac:dyDescent="0.2">
      <c r="A53" s="44"/>
      <c r="D53" s="44"/>
      <c r="E53" s="44"/>
      <c r="K53" s="44" t="s">
        <v>37</v>
      </c>
      <c r="L53" s="44" t="s">
        <v>220</v>
      </c>
      <c r="M53" t="s">
        <v>366</v>
      </c>
    </row>
    <row r="54" spans="1:13" x14ac:dyDescent="0.2">
      <c r="A54" s="44"/>
      <c r="D54" s="44"/>
      <c r="E54" s="44"/>
      <c r="K54" s="11" t="s">
        <v>176</v>
      </c>
      <c r="L54" s="44" t="s">
        <v>321</v>
      </c>
      <c r="M54" t="s">
        <v>366</v>
      </c>
    </row>
    <row r="55" spans="1:13" x14ac:dyDescent="0.2">
      <c r="A55" s="44"/>
      <c r="D55" s="11"/>
      <c r="E55" s="11"/>
      <c r="K55" s="44" t="s">
        <v>372</v>
      </c>
      <c r="L55" s="44" t="s">
        <v>119</v>
      </c>
      <c r="M55" t="s">
        <v>366</v>
      </c>
    </row>
    <row r="56" spans="1:13" x14ac:dyDescent="0.2">
      <c r="A56" s="44"/>
      <c r="D56" s="11"/>
      <c r="E56" s="11"/>
      <c r="K56" s="11" t="s">
        <v>190</v>
      </c>
      <c r="L56" s="44" t="s">
        <v>121</v>
      </c>
      <c r="M56" t="s">
        <v>366</v>
      </c>
    </row>
    <row r="57" spans="1:13" x14ac:dyDescent="0.2">
      <c r="A57" s="44"/>
      <c r="D57" s="11"/>
      <c r="E57" s="11"/>
      <c r="K57" s="44" t="s">
        <v>43</v>
      </c>
      <c r="L57" s="44" t="s">
        <v>37</v>
      </c>
      <c r="M57" t="s">
        <v>366</v>
      </c>
    </row>
    <row r="58" spans="1:13" x14ac:dyDescent="0.2">
      <c r="A58" s="44"/>
      <c r="D58" s="44"/>
      <c r="E58" s="44"/>
      <c r="K58" s="44" t="s">
        <v>358</v>
      </c>
      <c r="L58" s="11" t="s">
        <v>176</v>
      </c>
      <c r="M58" t="s">
        <v>366</v>
      </c>
    </row>
    <row r="59" spans="1:13" x14ac:dyDescent="0.2">
      <c r="A59" s="44"/>
      <c r="D59" s="44"/>
      <c r="E59" s="44"/>
      <c r="K59" s="44" t="s">
        <v>215</v>
      </c>
      <c r="L59" s="44" t="s">
        <v>43</v>
      </c>
      <c r="M59" t="s">
        <v>366</v>
      </c>
    </row>
    <row r="60" spans="1:13" hidden="1" x14ac:dyDescent="0.2">
      <c r="A60" s="44" t="s">
        <v>220</v>
      </c>
      <c r="D60" s="44" t="s">
        <v>132</v>
      </c>
      <c r="E60" s="44"/>
      <c r="K60" s="11" t="s">
        <v>378</v>
      </c>
      <c r="L60" s="44" t="s">
        <v>358</v>
      </c>
      <c r="M60" t="s">
        <v>369</v>
      </c>
    </row>
    <row r="61" spans="1:13" x14ac:dyDescent="0.2">
      <c r="A61" s="44"/>
      <c r="D61" s="44"/>
      <c r="E61" s="44"/>
      <c r="K61" s="44" t="s">
        <v>328</v>
      </c>
      <c r="L61" s="44" t="s">
        <v>328</v>
      </c>
      <c r="M61" t="s">
        <v>366</v>
      </c>
    </row>
    <row r="62" spans="1:13" x14ac:dyDescent="0.2">
      <c r="A62" s="44"/>
      <c r="D62" s="44"/>
      <c r="E62" s="44"/>
      <c r="K62" s="11" t="s">
        <v>312</v>
      </c>
      <c r="L62" s="44" t="s">
        <v>316</v>
      </c>
      <c r="M62" t="s">
        <v>366</v>
      </c>
    </row>
    <row r="63" spans="1:13" hidden="1" x14ac:dyDescent="0.2">
      <c r="A63" s="44" t="s">
        <v>121</v>
      </c>
      <c r="D63" s="11" t="s">
        <v>170</v>
      </c>
      <c r="E63" s="11"/>
      <c r="K63" s="11" t="s">
        <v>165</v>
      </c>
      <c r="L63" s="11" t="s">
        <v>204</v>
      </c>
      <c r="M63" t="s">
        <v>367</v>
      </c>
    </row>
    <row r="64" spans="1:13" x14ac:dyDescent="0.2">
      <c r="A64" s="44"/>
      <c r="D64" s="44"/>
      <c r="E64" s="44"/>
      <c r="K64" s="44" t="s">
        <v>47</v>
      </c>
      <c r="L64" s="11" t="s">
        <v>312</v>
      </c>
      <c r="M64" t="s">
        <v>366</v>
      </c>
    </row>
    <row r="65" spans="1:13" hidden="1" x14ac:dyDescent="0.2">
      <c r="A65" s="11" t="s">
        <v>176</v>
      </c>
      <c r="D65" s="44" t="s">
        <v>203</v>
      </c>
      <c r="E65" s="44"/>
      <c r="K65" s="44" t="s">
        <v>244</v>
      </c>
      <c r="L65" s="11" t="s">
        <v>165</v>
      </c>
      <c r="M65" t="s">
        <v>367</v>
      </c>
    </row>
    <row r="66" spans="1:13" hidden="1" x14ac:dyDescent="0.2">
      <c r="A66" s="44" t="s">
        <v>40</v>
      </c>
      <c r="D66" s="44" t="s">
        <v>53</v>
      </c>
      <c r="E66" s="44"/>
      <c r="K66" s="44" t="s">
        <v>373</v>
      </c>
      <c r="L66" s="44" t="s">
        <v>47</v>
      </c>
      <c r="M66" t="s">
        <v>367</v>
      </c>
    </row>
    <row r="67" spans="1:13" hidden="1" x14ac:dyDescent="0.2">
      <c r="A67" s="11" t="s">
        <v>190</v>
      </c>
      <c r="D67" s="44" t="s">
        <v>309</v>
      </c>
      <c r="E67" s="44"/>
      <c r="K67" s="44" t="s">
        <v>132</v>
      </c>
      <c r="L67" s="44" t="s">
        <v>149</v>
      </c>
      <c r="M67" t="s">
        <v>370</v>
      </c>
    </row>
    <row r="68" spans="1:13" x14ac:dyDescent="0.2">
      <c r="A68" s="44"/>
      <c r="D68" s="44"/>
      <c r="E68" s="44"/>
      <c r="K68" s="44" t="s">
        <v>133</v>
      </c>
      <c r="L68" s="44" t="s">
        <v>132</v>
      </c>
      <c r="M68" t="s">
        <v>366</v>
      </c>
    </row>
    <row r="69" spans="1:13" x14ac:dyDescent="0.2">
      <c r="A69" s="44"/>
      <c r="D69" s="44"/>
      <c r="E69" s="44"/>
      <c r="K69" s="44" t="s">
        <v>214</v>
      </c>
      <c r="L69" s="44" t="s">
        <v>64</v>
      </c>
      <c r="M69" t="s">
        <v>366</v>
      </c>
    </row>
    <row r="70" spans="1:13" x14ac:dyDescent="0.2">
      <c r="A70" s="44"/>
      <c r="K70" s="11" t="s">
        <v>170</v>
      </c>
      <c r="L70" s="44" t="s">
        <v>133</v>
      </c>
      <c r="M70" t="s">
        <v>366</v>
      </c>
    </row>
    <row r="71" spans="1:13" x14ac:dyDescent="0.2">
      <c r="A71" s="44"/>
      <c r="K71" s="44" t="s">
        <v>310</v>
      </c>
      <c r="L71" s="11" t="s">
        <v>170</v>
      </c>
      <c r="M71" t="s">
        <v>366</v>
      </c>
    </row>
    <row r="72" spans="1:13" hidden="1" x14ac:dyDescent="0.2">
      <c r="A72" s="44" t="s">
        <v>358</v>
      </c>
      <c r="K72" s="44" t="s">
        <v>359</v>
      </c>
      <c r="L72" s="44" t="s">
        <v>310</v>
      </c>
      <c r="M72" t="s">
        <v>367</v>
      </c>
    </row>
    <row r="73" spans="1:13" hidden="1" x14ac:dyDescent="0.2">
      <c r="A73" s="44" t="s">
        <v>328</v>
      </c>
      <c r="K73" s="44" t="s">
        <v>203</v>
      </c>
      <c r="L73" s="44" t="s">
        <v>359</v>
      </c>
      <c r="M73" t="s">
        <v>369</v>
      </c>
    </row>
    <row r="74" spans="1:13" x14ac:dyDescent="0.2">
      <c r="A74" s="44"/>
      <c r="K74" s="44" t="s">
        <v>53</v>
      </c>
      <c r="L74" s="44" t="s">
        <v>203</v>
      </c>
      <c r="M74" t="s">
        <v>366</v>
      </c>
    </row>
    <row r="75" spans="1:13" x14ac:dyDescent="0.2">
      <c r="A75" s="44"/>
      <c r="K75" s="44" t="s">
        <v>309</v>
      </c>
      <c r="L75" s="44" t="s">
        <v>53</v>
      </c>
      <c r="M75" t="s">
        <v>366</v>
      </c>
    </row>
    <row r="76" spans="1:13" hidden="1" x14ac:dyDescent="0.2">
      <c r="A76" s="11" t="s">
        <v>312</v>
      </c>
      <c r="K76" s="44" t="s">
        <v>54</v>
      </c>
      <c r="L76" s="44" t="s">
        <v>309</v>
      </c>
      <c r="M76" t="s">
        <v>367</v>
      </c>
    </row>
    <row r="77" spans="1:13" hidden="1" x14ac:dyDescent="0.2">
      <c r="A77" s="11" t="s">
        <v>165</v>
      </c>
      <c r="L77" s="44" t="s">
        <v>326</v>
      </c>
      <c r="M77" t="s">
        <v>367</v>
      </c>
    </row>
    <row r="78" spans="1:13" x14ac:dyDescent="0.2">
      <c r="A78" s="11"/>
      <c r="L78" s="44" t="s">
        <v>54</v>
      </c>
      <c r="M78" t="s">
        <v>366</v>
      </c>
    </row>
    <row r="79" spans="1:13" hidden="1" x14ac:dyDescent="0.2">
      <c r="A79" s="44" t="s">
        <v>47</v>
      </c>
    </row>
    <row r="80" spans="1:13" hidden="1" x14ac:dyDescent="0.2">
      <c r="A80" s="44" t="s">
        <v>149</v>
      </c>
    </row>
    <row r="81" spans="1:1" hidden="1" x14ac:dyDescent="0.2">
      <c r="A81" s="44" t="s">
        <v>132</v>
      </c>
    </row>
    <row r="82" spans="1:1" hidden="1" x14ac:dyDescent="0.2">
      <c r="A82" s="44" t="s">
        <v>64</v>
      </c>
    </row>
    <row r="83" spans="1:1" hidden="1" x14ac:dyDescent="0.2">
      <c r="A83" s="44" t="s">
        <v>133</v>
      </c>
    </row>
    <row r="84" spans="1:1" hidden="1" x14ac:dyDescent="0.2">
      <c r="A84" s="11" t="s">
        <v>170</v>
      </c>
    </row>
    <row r="85" spans="1:1" hidden="1" x14ac:dyDescent="0.2">
      <c r="A85" s="44" t="s">
        <v>310</v>
      </c>
    </row>
    <row r="86" spans="1:1" hidden="1" x14ac:dyDescent="0.2">
      <c r="A86" s="44" t="s">
        <v>359</v>
      </c>
    </row>
    <row r="87" spans="1:1" hidden="1" x14ac:dyDescent="0.2">
      <c r="A87" s="44" t="s">
        <v>203</v>
      </c>
    </row>
    <row r="88" spans="1:1" hidden="1" x14ac:dyDescent="0.2">
      <c r="A88" s="44" t="s">
        <v>53</v>
      </c>
    </row>
    <row r="89" spans="1:1" hidden="1" x14ac:dyDescent="0.2">
      <c r="A89" s="44" t="s">
        <v>309</v>
      </c>
    </row>
    <row r="90" spans="1:1" hidden="1" x14ac:dyDescent="0.2">
      <c r="A90" s="44" t="s">
        <v>326</v>
      </c>
    </row>
    <row r="91" spans="1:1" hidden="1" x14ac:dyDescent="0.2">
      <c r="A91" s="44" t="s">
        <v>54</v>
      </c>
    </row>
  </sheetData>
  <autoFilter ref="A1:Q91" xr:uid="{D4AFFEA6-2908-B444-90BE-576B9BA08103}">
    <filterColumn colId="12">
      <filters>
        <filter val="CAV"/>
      </filters>
    </filterColumn>
  </autoFilter>
  <hyperlinks>
    <hyperlink ref="A7" location="'Ana Flávia'!A1" display="Ana Flávia" xr:uid="{0BACDCC8-2992-F84D-9543-CC9720DFCE37}"/>
    <hyperlink ref="A8" location="'Ana Lucia'!A1" display="Ana Lucia" xr:uid="{3B1F0043-61A3-A644-A84A-574A03CE77DF}"/>
    <hyperlink ref="A60" location="'Marcela Salles'!A1" display="Marcela Salles" xr:uid="{58C30492-775B-784C-8816-C206F629317D}"/>
    <hyperlink ref="A72" location="'Paulo Souto'!A1" display="Paulo Souto" xr:uid="{26B597F1-9399-7146-A6D6-7B7C1A756E49}"/>
    <hyperlink ref="A86" location="'Valentina Souto'!A1" display="Valentina Souto" xr:uid="{AE148163-3D98-0D4E-A415-DCFC4B82B311}"/>
    <hyperlink ref="A19" location="'Clara Anchieta'!A1" display="Clara Anchieta" xr:uid="{7DB9D00F-A735-CD42-BE8C-4729BF3C1583}"/>
    <hyperlink ref="A22" location="'Daniel Assmar'!A1" display="Daniel Assmar" xr:uid="{F74AC1D5-CCDC-6644-9F2C-3B5F5604F979}"/>
    <hyperlink ref="A24" location="'Diogo Barreto'!A1" display="Diogo Barreto" xr:uid="{87D5D4E1-85B7-B048-AE18-51FAF26B241E}"/>
    <hyperlink ref="A27" location="Evelyn!A1" display="Evelyn" xr:uid="{7C627975-2E12-434D-9A3B-0E9B8BFD3B32}"/>
    <hyperlink ref="A29" location="'Fernanda Cohem Neder'!A1" display="'Fernanda Cohem Neder'!A1" xr:uid="{BCC6EF87-8703-5B45-8A67-8BE9FE301856}"/>
    <hyperlink ref="A31" location="'Gabriel Torres'!A1" display="'Gabriel Torres'!A1" xr:uid="{764A8E11-00A0-4C49-A788-80FED869C354}"/>
    <hyperlink ref="A34" location="'Guilherme Lessa'!A1" display="Guilherme Lessa" xr:uid="{6880A277-710A-1D44-8C62-4B78DEBE7449}"/>
    <hyperlink ref="A40" location="Henrique!A1" display="Henrique" xr:uid="{965B2BB3-D371-C64E-8C37-3F2E5A023A12}"/>
    <hyperlink ref="A44" location="'João Pedro Cohim A. R. Silva'!A1" display="'João Pedro Cohim A. R. Silva'!A1" xr:uid="{15F3526D-E545-1148-AB26-B2B1EA0B80C5}"/>
    <hyperlink ref="A49" location="'Júlia Maia'!A1" display="Júlia Maia" xr:uid="{8E399B27-886D-7B4F-B8E1-3095C9420890}"/>
    <hyperlink ref="A52" location="'Leonardo Araujo França'!A1" display="Leonardo Araujo França" xr:uid="{EBE3B060-21FA-C748-AE54-7071AC49BE18}"/>
    <hyperlink ref="A63" location="'Maria de Fátima Salles Levita '!A1" display="'Maria de Fátima Salles Levita '!A1" xr:uid="{F1C43404-51F1-9542-96BB-DFDA3EEA61DF}"/>
    <hyperlink ref="A65" location="'Maria Rocha Ledo'!A1" display="Maria Rocha Ledo" xr:uid="{5D392B54-A778-5F46-A5A5-C9EB7627B3C2}"/>
    <hyperlink ref="A66" location="'Maria Vilaboim'!A1" display="'Maria Vilaboim'!A1" xr:uid="{6CCDFD21-3F31-1E4B-A03F-32876BA28BA2}"/>
    <hyperlink ref="A67" location="'Mariana Abreu C. de C. y Costa '!A1" display="Mariana Abreu Campos de Cerqueira y Costa" xr:uid="{2BF28CAE-5A01-5A42-8F2D-C076D17F4866}"/>
    <hyperlink ref="A73" location="'Pedro Gusmão'!A1" display="Pedro Gusmão" xr:uid="{A0702E0B-433D-BB45-B558-9A27FDBE774F}"/>
    <hyperlink ref="A77" location="'Rafaela Perlingeiro N. dos S.'!A1" display="Rafaela Perlingeiro Noronha dos Santos" xr:uid="{3743D20A-53D9-1046-B179-2623FDAC5A04}"/>
    <hyperlink ref="A76" location="'Rafaela Gonzaga'!A1" display="Rafaela Gonzaga" xr:uid="{44F6106D-1590-3942-8083-E838EDD909E1}"/>
    <hyperlink ref="A79" location="'Raquel Rodrigues L.de M.Reis'!A1" display="'Raquel Rodrigues L.de M.Reis'!A1" xr:uid="{0F0884C1-3F94-AC45-A0F4-465A8451BE48}"/>
    <hyperlink ref="A80" location="'Rodrigo Rangel'!A1" display="'Rodrigo Rangel'!A1" xr:uid="{99469CA0-6C82-1343-A068-DFD387BE3763}"/>
    <hyperlink ref="A81" location="'Sofia Almeida Correia de Araújo'!A1" display="'Sofia Almeida Correia de Araújo'!A1" xr:uid="{7A633FA0-446E-FD42-B7EE-C3E265803857}"/>
    <hyperlink ref="A82" location="'Sofia Ferreira C.Oliveira'!A1" display="'Sofia Ferreira C.Oliveira'!A1" xr:uid="{0A602F19-5CC2-9541-976C-9D2F1CBB1298}"/>
    <hyperlink ref="A83" location="'Sofia Nascimento Bittencout'!A1" display="'Sofia Nascimento Bittencout'!A1" xr:uid="{4B1BD664-056F-3649-9950-06F16E9DDE80}"/>
    <hyperlink ref="A84" location="'Sophia Valadares Barnuevo'!A1" display="Sophia Valadares Barnuevo" xr:uid="{7810BC38-3019-4B46-8E00-4DB5C70C883C}"/>
    <hyperlink ref="A85" location="'Tainá Andrade'!A1" display="Tainá Andrade" xr:uid="{9DB1163E-52D7-074C-9994-9091AA245BBB}"/>
    <hyperlink ref="A87" location="'Vitor Gordilho'!A1" display="Vitor Gordilho" xr:uid="{CEDA1C41-216B-BB4C-96A8-36A16B85B937}"/>
    <hyperlink ref="A88" location="'Vitor Vieira Chalhub'!A1" display="'Vitor Vieira Chalhub'!A1" xr:uid="{00FD7A31-B46C-2D41-9C3C-BF4E11B3FE9B}"/>
    <hyperlink ref="A90" location="'Yasmin Gordilho'!A1" display="'Yasmin Gordilho'!A1" xr:uid="{64A9FBF2-F046-C74A-B3FD-18E2D74DD9B0}"/>
    <hyperlink ref="A89" location="'Vitória Muniz'!A1" display="Vitória Muniz" xr:uid="{64052883-99C5-FB48-8426-CA2401CF5611}"/>
    <hyperlink ref="A91" location="'Zenildo Perez Uanus Rodrigues'!A1" display="'Zenildo Perez Uanus Rodrigues'!A1" xr:uid="{836AE459-D27D-924C-A6AA-078B20A422AB}"/>
    <hyperlink ref="D7" location="'Ana Vitória M Guimarães '!A1" display="'Ana Vitória M Guimarães '!A1" xr:uid="{0EBB8D6E-40B0-724C-BCDA-F14CDEA00175}"/>
    <hyperlink ref="D8" location="'Bernardo Carvalho de Freitas'!A1" display="'Bernardo Carvalho de Freitas'!A1" xr:uid="{3BEEFD88-C760-D649-B6C6-107F552B67D8}"/>
    <hyperlink ref="D19" location="'Daniel Assmar'!A1" display="Daniel Assmar" xr:uid="{5C62B7DA-FEDB-D040-992F-EDFE12B7893F}"/>
    <hyperlink ref="D22" location="'Felipe Linhares'!A1" display="Felipe Linhares" xr:uid="{1A7387B1-F973-544A-8ADC-BE9302616591}"/>
    <hyperlink ref="D24" location="'Gabriel Torres'!A1" display="'Gabriel Torres'!A1" xr:uid="{02810A00-FFE7-A84A-A2D4-45C1DC7ECC73}"/>
    <hyperlink ref="D27" location="'Gustavo Brito Nogueira da Silva'!A1" display="'Gustavo Brito Nogueira da Silva'!A1" xr:uid="{F71291AA-7F32-F946-A25B-F37CD65EF624}"/>
    <hyperlink ref="D29" location="'Gustavo Melo da Silva'!A1" display="Gustavo Melo da Silva" xr:uid="{6C905B05-8ABE-8F46-8B42-6F8564A1131D}"/>
    <hyperlink ref="D31" location="'Helena Weckerle'!A1" display="Helena Weckerle" xr:uid="{E14D5BFD-7C90-224D-AF59-9C0D2AD1DE35}"/>
    <hyperlink ref="D34" location="'João Martins Pontes M. Moreira'!A1" display="'João Martins Pontes M. Moreira'!A1" xr:uid="{54DED216-F763-4542-9CC5-DD1C9AF0490E}"/>
    <hyperlink ref="D40" location="'Lara Martins F.L.D''Albuquerque '!A1" display="'Lara Martins F.L.D''Albuquerque '!A1" xr:uid="{742E5D3F-DB42-704D-A913-B7BC6DDF70F7}"/>
    <hyperlink ref="D44" location="'Lucca Barretto Ulm'!A1" display="'Lucca Barretto Ulm'!A1" xr:uid="{E654D80D-A36C-974F-98BF-7865460165A6}"/>
    <hyperlink ref="D49" location="'Maria de Fátima Salles Levita '!A1" display="'Maria de Fátima Salles Levita '!A1" xr:uid="{FA916FD2-547D-944F-8A2E-B6A7716FBF8C}"/>
    <hyperlink ref="D52" location="'Natália Luiza Lima Souza'!A1" display="'Natália Luiza Lima Souza'!A1" xr:uid="{4FD1A500-9C50-D541-A661-EBBD2CB6B8C3}"/>
    <hyperlink ref="D60" location="'Sofia Almeida Correia de Araújo'!A1" display="'Sofia Almeida Correia de Araújo'!A1" xr:uid="{84F2F3FF-DFE3-584E-8DA1-459176D03D7D}"/>
    <hyperlink ref="D63" location="'Sophia Valadares Barnuevo'!A1" display="Sophia Valadares Barnuevo" xr:uid="{990CF221-3A89-6D4E-881D-6043ACF995D7}"/>
    <hyperlink ref="D65" location="'Vitor Gordilho'!A1" display="Vitor Gordilho" xr:uid="{986059A5-3463-D746-BEC0-A2B584AE17B4}"/>
    <hyperlink ref="D66" location="'Vitor Vieira Chalhub'!A1" display="'Vitor Vieira Chalhub'!A1" xr:uid="{706B3B4A-A831-1245-9F02-4C2992BF7C48}"/>
    <hyperlink ref="D67" location="'Vitória Muniz'!A1" display="Vitória Muniz" xr:uid="{EC6AE5DC-59C4-C44B-9EFE-F9A53E325AA4}"/>
    <hyperlink ref="I7" location="'Manuel Augusto O. C. Figueredo'!A1" display="'Manuel Augusto O. C. Figueredo'!A1" xr:uid="{8964A4D5-3EA6-DF41-AA69-7E8AD7488ECD}"/>
    <hyperlink ref="G7" location="'Marcela Salles'!A1" display="Marcela Salles" xr:uid="{AAABD3D3-0159-9E41-9F8D-453FA1A13D84}"/>
    <hyperlink ref="G8" location="'Paulo Souto'!A1" display="Paulo Souto" xr:uid="{428BE111-FA5A-0148-832A-6236982498A8}"/>
    <hyperlink ref="I13" location="'Rafael Gordilho'!A1" display="Rafael Gordilho" xr:uid="{982336A2-B130-D043-80C5-164ED912A192}"/>
    <hyperlink ref="I12" location="'Nina Campos Ramos'!A1" display="'Nina Campos Ramos'!A1" xr:uid="{692228F0-D54B-FE48-B171-8E0B1443A90F}"/>
    <hyperlink ref="I8" location="'Maria Vilaboim'!A1" display="'Maria Vilaboim'!A1" xr:uid="{532211EE-C9C3-C64A-B21E-AAF60905B6DE}"/>
    <hyperlink ref="D15" location="'Celina Mendes Brandão Oliveira'!A1" display="'Celina Mendes Brandão Oliveira'!A1" xr:uid="{BE301FF5-8082-584A-9B67-0BE2CE749FFD}"/>
    <hyperlink ref="D13" location="'Carolina Piñón Lucas'!A1" display="'Carolina Piñón Lucas'!A1" xr:uid="{5C50956C-9AA9-BF49-96CB-8CF13CFE6127}"/>
    <hyperlink ref="D12" location="'Camila Almeida'!A1" display="Camila Pires Almeida" xr:uid="{6956B17A-1B7C-2249-8D8A-D3BECC0CC835}"/>
    <hyperlink ref="A15" location="'Carol Balthazar'!A1" display="Carol Balthazar" xr:uid="{1EB33E1E-2993-FA40-9CA3-35FE5897BB98}"/>
    <hyperlink ref="A13" location="'Caio Lima C. Mustafa '!A1" display="'Caio Lima C. Mustafa '!A1" xr:uid="{9781611D-DF0B-4A49-8F7C-5EBEADFB1575}"/>
    <hyperlink ref="A12" location="'Caio Oliveira'!A1" display="Caio Anchieta" xr:uid="{424DD2AE-0AF2-3045-AA05-E3D6523A939D}"/>
    <hyperlink ref="L4" location="'Alice Sobreira'!A1" display="'Alice Sobreira'!A1" xr:uid="{D4F263F2-959A-FA49-8F6E-7113605621F8}"/>
    <hyperlink ref="L5" location="'Amanda Gusmão'!A1" display="'Amanda Gusmão'!A1" xr:uid="{98C6EAA7-A1A0-0541-B069-27480254D060}"/>
    <hyperlink ref="L2" location="'Alice Almeida'!A1" display="Alice Almeida" xr:uid="{36F30FB3-43DB-D246-8659-FC80749ACA05}"/>
    <hyperlink ref="L3" location="'Alice Costa'!A1" display="Alice Carvalho Brito Costa" xr:uid="{3EFEB4B0-8128-CD43-B758-2271F7D0D890}"/>
    <hyperlink ref="L6" location="'Ana Clara Fernandes'!A1" display="'Ana Clara Fernandes'!A1" xr:uid="{80C50965-DBF1-3A46-B387-00C7746761A0}"/>
    <hyperlink ref="L7" location="'Ana Flávia'!A1" display="Ana Flávia" xr:uid="{16B2406E-DE1F-B846-9AA6-814B5DE529B6}"/>
    <hyperlink ref="L8" location="'Ana Lucia'!A1" display="Ana Lucia" xr:uid="{73F43228-4407-764A-8891-4E22307DE5E2}"/>
    <hyperlink ref="L9" location="'Ana Vitória M Guimarães '!A1" display="'Ana Vitória M Guimarães '!A1" xr:uid="{8B9EB3A0-79D6-C847-B571-45BB550A7008}"/>
    <hyperlink ref="L10" location="'Bernardo Carvalho de Freitas'!A1" display="'Bernardo Carvalho de Freitas'!A1" xr:uid="{FE4CDD91-C483-AC4C-8CAA-DA61E54E3909}"/>
    <hyperlink ref="L11" location="'Bernardo Garcia de Sá'!A1" display="'Bernardo Garcia de Sá'!A1" xr:uid="{CB0347F0-8C10-0B47-8FFB-221BAFD1AF7D}"/>
    <hyperlink ref="L12" location="' Bia Picon Porciúncula'!A1" display="' Bia Picon Porciúncula'!A1" xr:uid="{EC0A0151-B2AD-B64A-AC83-078256CC8398}"/>
    <hyperlink ref="L13" location="'Caio Oliveira'!A1" display="Caio Anchieta" xr:uid="{C75EADFA-B255-E743-9CCC-3C5E3C5F4CE1}"/>
    <hyperlink ref="L14" location="'Caio Lima C. Mustafa '!A1" display="'Caio Lima C. Mustafa '!A1" xr:uid="{B35A30E3-1DB5-404F-A703-14FD3EE4D37F}"/>
    <hyperlink ref="L15" location="'Camila Almeida'!A1" display="Camila Pires Almeida" xr:uid="{9558A96F-EB2E-3F4C-B181-57922F305DDD}"/>
    <hyperlink ref="L16" location="'Carolina Piñón Lucas'!A1" display="'Carolina Piñón Lucas'!A1" xr:uid="{E3CF80E0-70D5-E54B-AB68-E4BBCB734E2E}"/>
    <hyperlink ref="L18" location="'Celina Mendes Brandão Oliveira'!A1" display="'Celina Mendes Brandão Oliveira'!A1" xr:uid="{441BE24B-4C4A-5C49-BD8B-7EF10A39CFF2}"/>
    <hyperlink ref="L17" location="'Catarina Vidal Portela Fernande'!A1" display="Catarina Vidal Portela Fernandes" xr:uid="{0C451418-4555-1143-842A-E8AB42D16C3D}"/>
    <hyperlink ref="L19" location="'Clara Anchieta'!A1" display="Clara Anchieta" xr:uid="{8FB62931-39CB-8B4E-BB5E-FDAF21F6ADC0}"/>
    <hyperlink ref="L21" location="'Daniel Assmar'!A1" display="Daniel Assmar" xr:uid="{B85D2744-250B-CE4F-8B12-82686898ACDE}"/>
    <hyperlink ref="L20" location="'Clara Martins Araújo'!A1" display="Clara Martins Araújo" xr:uid="{D2284950-5A7B-1347-8DA8-F48C0933DD31}"/>
    <hyperlink ref="L22" location="'Daniel Kurtz'!A1" display="Daniel Kurtz" xr:uid="{85FEAB4C-8B2D-7E45-B4C6-721A90A8B09D}"/>
    <hyperlink ref="L23" location="'Diogo Barreto'!A1" display="Diogo Barreto" xr:uid="{14FE847D-C394-C442-8460-43369A8E1E85}"/>
    <hyperlink ref="L25" location="'Emilia Perez U. Rodrigues'!A1" display="'Emilia Perez U. Rodrigues'!A1" xr:uid="{A23C224E-4569-3E4C-8967-406CFFB798D9}"/>
    <hyperlink ref="L24" location="Eliza!A1" display="Eliza" xr:uid="{B935CDA7-4862-2E4F-9700-98796DE5063D}"/>
    <hyperlink ref="L26" location="'Felipe Linhares'!A1" display="Felipe Linhares" xr:uid="{6348FA15-13AD-4C49-8697-5044833B0549}"/>
    <hyperlink ref="L27" location="'Fernanda Johnson'!A1" display="Fernanda Johnson" xr:uid="{79E8E6A5-A790-F642-AC0C-0DB80C3547AE}"/>
    <hyperlink ref="L28" location="'Gabriel Torres'!A1" display="'Gabriel Torres'!A1" xr:uid="{99473866-E228-4248-BD49-B3EDCE22F4E6}"/>
    <hyperlink ref="L29" location="'Gabriela Anchieta'!A1" display="Gabriela Anchieta" xr:uid="{97548B59-5315-214C-82E0-4153D3CEE522}"/>
    <hyperlink ref="L30" location="'Giovanna Rossi'!A1" display="'Giovanna Rossi'!A1" xr:uid="{C21B172E-7FA6-5C42-B4A9-08E6A0ED2BB9}"/>
    <hyperlink ref="L31" location="'Gustavo Brito Nogueira da Silva'!A1" display="'Gustavo Brito Nogueira da Silva'!A1" xr:uid="{1CB261CC-2694-F545-9F2C-3C6B96F1F554}"/>
    <hyperlink ref="L34" location="'Gustavo Mendes de Andrade'!A1" display="Gustavo Pina" xr:uid="{4507A5EE-3036-0245-9163-8F6673A5807C}"/>
    <hyperlink ref="L33" location="'Gustavo Melo da Silva'!A1" display="Gustavo Melo da Silva" xr:uid="{065FB42D-1FEB-1549-8A1A-74E7ED85939F}"/>
    <hyperlink ref="L32" location="'Gustavo Farias'!A1" display="Gustavo Farias" xr:uid="{505A00A4-3D46-BA42-A53D-0197A5612D0A}"/>
    <hyperlink ref="L36" location="Henrique!A1" display="Henrique" xr:uid="{A4A1CF6F-A5B6-1E4B-B2CD-79C1D84CD443}"/>
    <hyperlink ref="L35" location="'Helena Weckerle'!A1" display="Helena Weckerle" xr:uid="{1223B5BE-4F48-3249-BCA3-B8DF72520033}"/>
    <hyperlink ref="L37" location="'João Gabriel Weckerle Sobreira'!A1" display="'João Gabriel Weckerle Sobreira'!A1" xr:uid="{33F9E25F-34D2-6A45-8B8E-3103E7512ABA}"/>
    <hyperlink ref="L38" location="'João Martins Pontes M. Moreira'!A1" display="'João Martins Pontes M. Moreira'!A1" xr:uid="{01C9D07F-7068-6D45-8E8C-0FE8DB832765}"/>
    <hyperlink ref="L39" location="'João Pedro Cohim A. R. Silva'!A1" display="'João Pedro Cohim A. R. Silva'!A1" xr:uid="{9C870FC5-2407-7F44-AFD3-6FC7D0CAF664}"/>
    <hyperlink ref="L40" location="'João Vitor Filho'!A1" display="João Vitor Filho" xr:uid="{3E7BD613-12F6-5B47-9849-EE319DAC3415}"/>
    <hyperlink ref="L41" location="Joaquim!A1" display="Joaquim Cerqueira Telles" xr:uid="{8156263B-B817-FC47-81DB-E2305D07A944}"/>
    <hyperlink ref="L42" location="'Julia Castro Freita'!A1" display="'Julia Castro Freita'!A1" xr:uid="{79338244-1889-0946-B347-C3D91431F95C}"/>
    <hyperlink ref="L44" location="'Júlia Maia'!A1" display="Júlia Maia" xr:uid="{654F3FFB-B8C7-A248-824B-B57FA8657B55}"/>
    <hyperlink ref="L43" location="'Julia Larocca'!A1" display="Julia Larocca" xr:uid="{424A3B28-0427-1B41-A81F-98A241BF83A0}"/>
    <hyperlink ref="L45" location="'Lara Martins F.L.D''Albuquerque '!A1" display="'Lara Martins F.L.D''Albuquerque '!A1" xr:uid="{850A68BF-4F6C-0D4A-BABD-FEC1BF714D52}"/>
    <hyperlink ref="L46" location="'Lara Santo Sé Rossi'!A1" display="'Lara Santo Sé Rossi'!A1" xr:uid="{DFA89D63-044B-EF4D-8F8E-F2DE6C72448E}"/>
    <hyperlink ref="L47" location="'Leonardo Araujo França'!A1" display="Leonardo Araujo França" xr:uid="{BE0F2858-DEFB-E042-96C7-67BC824FB4B4}"/>
    <hyperlink ref="L48" location="'Livia Salles Magalhães'!A1" display="'Livia Salles Magalhães'!A1" xr:uid="{33A3ABFD-E774-6F4D-99E8-437023510DFD}"/>
    <hyperlink ref="L50" location="'Lucca Barretto Ulm'!A1" display="'Lucca Barretto Ulm'!A1" xr:uid="{9A9EAEEC-C236-074D-84C2-2B2299C06C98}"/>
    <hyperlink ref="L49" location="'Luca Anchieta'!A1" display="Lucca Anchieta" xr:uid="{CD8DDCEA-96DB-ED4D-B4E6-73EFE56FE8A5}"/>
    <hyperlink ref="L51" location="'Luis Gustavo Malvar Macêdo'!A1" display="'Luis Gustavo Malvar Macêdo'!A1" xr:uid="{E7A3D6AF-FBAE-6047-86B5-A6773813AD2F}"/>
    <hyperlink ref="L52" location="'Malu ( Anchieta )'!A1" display="'Malu ( Anchieta )'!A1" xr:uid="{B81EED9D-46C1-EC47-9F37-7FB13F19AE18}"/>
    <hyperlink ref="L53" location="'Marcela Salles'!A1" display="Marcela Salles" xr:uid="{5FE70AE0-01CB-624F-A1DE-B80F5442021F}"/>
    <hyperlink ref="L54" location="'Marcelo Mota'!A1" display="Marcelo Mota" xr:uid="{450256C1-1452-794F-B089-009949D2EEAC}"/>
    <hyperlink ref="L55" location="'Marcos Paulo B. A. de Souza'!A1" display="'Marcos Paulo B. A. de Souza'!A1" xr:uid="{49DF23C3-632B-F244-9E6F-2BA2EC7E5A5E}"/>
    <hyperlink ref="L56" location="'Maria de Fátima Salles Levita '!A1" display="'Maria de Fátima Salles Levita '!A1" xr:uid="{467F9905-C999-EE46-A791-665418A6D417}"/>
    <hyperlink ref="L57" location="'Maria Marback Cesare'!A1" display="'Maria Marback Cesare'!A1" xr:uid="{32F92A76-97C2-C348-AF42-9DC3B1D97586}"/>
    <hyperlink ref="L58" location="'Maria Rocha Ledo'!A1" display="Maria Rocha Ledo" xr:uid="{CBF9A360-16ED-B745-AF49-A3048C2BC98B}"/>
    <hyperlink ref="L59" location="'Natália Luiza Lima Souza'!A1" display="'Natália Luiza Lima Souza'!A1" xr:uid="{72B5F15F-CD49-264B-A2A0-A48C21E8B81D}"/>
    <hyperlink ref="L60" location="'Paulo Souto'!A1" display="Paulo Souto" xr:uid="{8AF0930D-96A6-334C-A118-30E8C621F4B2}"/>
    <hyperlink ref="L61" location="'Pedro Gusmão'!A1" display="Pedro Gusmão" xr:uid="{52F8AAD9-A095-BF4C-B6EF-EDCC0F8EAAD6}"/>
    <hyperlink ref="L62" location="'Rafael Palmeira'!A1" display="Rafael Palmeira" xr:uid="{EFD89A31-1A40-E944-8B34-23D554EB96DA}"/>
    <hyperlink ref="L63" location="'Rafaela Fonseca Macedo Santos'!A1" display="Rafela Fonseca Macedo Santos" xr:uid="{3EA75AFF-5E03-2041-8901-02DA701C475E}"/>
    <hyperlink ref="L65" location="'Rafaela Perlingeiro N. dos S.'!A1" display="Rafaela Perlingeiro Noronha dos Santos" xr:uid="{37C0DB2A-3F3B-E54A-B606-4458ECD3EEA6}"/>
    <hyperlink ref="L64" location="'Rafaela Gonzaga'!A1" display="Rafaela Gonzaga" xr:uid="{907DF9FB-A78D-6847-B231-7B0ED6D28B86}"/>
    <hyperlink ref="L66" location="'Raquel Rodrigues L.de M.Reis'!A1" display="'Raquel Rodrigues L.de M.Reis'!A1" xr:uid="{BD9BDD2E-9C30-2D44-96B8-99B07BF8CB75}"/>
    <hyperlink ref="L67" location="'Rodrigo Rangel'!A1" display="'Rodrigo Rangel'!A1" xr:uid="{A8BE88D8-9814-594F-B167-5C1BC7776B99}"/>
    <hyperlink ref="L68" location="'Sofia Almeida Correia de Araújo'!A1" display="'Sofia Almeida Correia de Araújo'!A1" xr:uid="{B8FB7251-9A49-6346-A3CB-3C7D87C320E6}"/>
    <hyperlink ref="L69" location="'Sofia Ferreira C.Oliveira'!A1" display="'Sofia Ferreira C.Oliveira'!A1" xr:uid="{A65542DC-A16D-9D42-873D-DCF32763180D}"/>
    <hyperlink ref="L70" location="'Sofia Nascimento Bittencout'!A1" display="'Sofia Nascimento Bittencout'!A1" xr:uid="{EAC11DBD-BA54-3D43-8E0A-C90DEC3A7A54}"/>
    <hyperlink ref="L71" location="'Sophia Valadares Barnuevo'!A1" display="Sophia Valadares Barnuevo" xr:uid="{A76DF6CE-C67E-0C4D-B803-C525A89A2582}"/>
    <hyperlink ref="L72" location="'Tainá Andrade'!A1" display="Tainá Andrade" xr:uid="{CB774C47-C6BC-DC49-B803-0C329729D9E3}"/>
    <hyperlink ref="L73" location="'Valentina Souto'!A1" display="Valentina Souto" xr:uid="{4B65C176-BE1F-B449-AE98-A065D064942C}"/>
    <hyperlink ref="L74" location="'Vitor Gordilho'!A1" display="Vitor Gordilho" xr:uid="{0FD189C6-4FD4-6946-BB80-14FD529ED924}"/>
    <hyperlink ref="L75" location="'Vitor Vieira Chalhub'!A1" display="'Vitor Vieira Chalhub'!A1" xr:uid="{612850B1-3F9D-FC4A-9FBB-57066E418F67}"/>
    <hyperlink ref="L77" location="'Yasmin Gordilho'!A1" display="'Yasmin Gordilho'!A1" xr:uid="{2A738A9B-D1AC-E14A-8618-FCC83FD55283}"/>
    <hyperlink ref="L76" location="'Vitória Muniz'!A1" display="Vitória Muniz" xr:uid="{6081A9F1-86DB-8D46-BB99-A24223109022}"/>
    <hyperlink ref="L78" location="'Zenildo Perez Uanus Rodrigues'!A1" display="'Zenildo Perez Uanus Rodrigues'!A1" xr:uid="{51817611-BFD1-6345-AACF-CF5FC1386FD3}"/>
    <hyperlink ref="K4" location="'Alice Sobreira'!A1" display="'Alice Sobreira'!A1" xr:uid="{1D5C5392-9F1D-AB42-89B5-EFF6479D078C}"/>
    <hyperlink ref="K2" location="'Alice Almeida'!A1" display="Alice Almeida" xr:uid="{9BB089BF-5F3C-C34A-8C64-F5BDB2E0BF9F}"/>
    <hyperlink ref="K3" location="'Alice Costa'!A1" display="Alice Carvalho Brito Costa" xr:uid="{87ABC17C-3641-BC41-A883-0FA51E6E09AE}"/>
    <hyperlink ref="K5" location="'Amanda Gusmão'!A1" display="'Amanda Gusmão'!A1" xr:uid="{C7B82B06-4D40-164E-9B5F-56AEA26EA447}"/>
    <hyperlink ref="K6" location="'Ana Clara Fernandes'!A1" display="'Ana Clara Fernandes'!A1" xr:uid="{69187E80-0136-C84A-8B07-F97ACF5631FC}"/>
    <hyperlink ref="K7" location="'Ana Flávia'!A1" display="Ana Flávia" xr:uid="{D33899EB-6DAC-D342-89A0-CEBAD626AC39}"/>
    <hyperlink ref="K8" location="'Beatriz Couto'!A1" display="Beatriz Couto" xr:uid="{DA4E955C-DEA8-3149-BCAC-CD62711CBF4D}"/>
    <hyperlink ref="K9" location="'Bernardo Carvalho de Freitas'!A1" display="'Bernardo Carvalho de Freitas'!A1" xr:uid="{74F79036-A522-7B41-86B7-D5C319D4A4E0}"/>
    <hyperlink ref="K10" location="'Bernardo Garcia de Sá'!A1" display="'Bernardo Garcia de Sá'!A1" xr:uid="{C69C768A-FEAB-0240-B0EC-1439963603FD}"/>
    <hyperlink ref="K11" location="'Caio Lima C. Mustafa '!A1" display="'Caio Lima C. Mustafa '!A1" xr:uid="{C2F0DA1A-2AC7-4843-9E19-5A000727E7D3}"/>
    <hyperlink ref="K12" location="'Camila Almeida'!A1" display="Camila Pires Almeida" xr:uid="{433F0336-DF1A-5244-8305-CA739941F424}"/>
    <hyperlink ref="K13" location="'Carolina Piñón Lucas'!A1" display="'Carolina Piñón Lucas'!A1" xr:uid="{CF2E3D50-5385-7C4D-AF7C-EF92DC5CF785}"/>
    <hyperlink ref="K14" location="'Catarina Vidal Portela Fernande'!A1" display="Catarina Vidal Portela Fernandes" xr:uid="{B8E5875F-0DD7-364E-AA83-A0A6710E12B3}"/>
    <hyperlink ref="K15" location="'Celina Mendes Brandão Oliveira'!A1" display="'Celina Mendes Brandão Oliveira'!A1" xr:uid="{6FBF2458-A6C3-7F44-9052-9CA03CDDA192}"/>
    <hyperlink ref="K16" location="'Clara Anchieta'!A1" display="Clara Anchieta" xr:uid="{4D3FEC15-F36B-CF48-8E6E-E55B683F00DA}"/>
    <hyperlink ref="K18" location="'Daniel Assmar'!A1" display="Daniel Assmar" xr:uid="{DDDEAF0F-CD79-D144-8E7E-F45D67939DFA}"/>
    <hyperlink ref="K17" location="'Clara Martins Araújo'!A1" display="Clara Martins Araújo" xr:uid="{334E6386-0B41-DC43-BF97-C9D196A0DC33}"/>
    <hyperlink ref="K19" location="'Daniel Kurtz'!A1" display="Daniel Kurtz" xr:uid="{20AEE56E-30A7-574C-BBD5-BF5B12E0A33B}"/>
    <hyperlink ref="K22" location="'Emilia Perez U. Rodrigues'!A1" display="'Emilia Perez U. Rodrigues'!A1" xr:uid="{BDC36BC8-0727-B44F-B284-637D2ABDD8E0}"/>
    <hyperlink ref="K20" location="'Diogo Barreto'!A1" display="Diogo Barreto" xr:uid="{38000B9F-CE3B-D84B-AC1E-4C25BE271E33}"/>
    <hyperlink ref="K21" location="Eliza!A1" display="Eliza" xr:uid="{79B82E1B-FA81-C346-A8F1-1F73B28D9854}"/>
    <hyperlink ref="K23" location="'Felipe Linhares'!A1" display="Felipe Linhares" xr:uid="{5A824AEA-6BB0-C844-A51C-5F3AE4059851}"/>
    <hyperlink ref="K25" location="'Gabriel Torres'!A1" display="'Gabriel Torres'!A1" xr:uid="{6306DAFE-3B92-5149-93CF-A1F723DD9696}"/>
    <hyperlink ref="K24" location="'Fernanda Johnson'!A1" display="Fernanda Johnson" xr:uid="{5DEEDBEC-578A-DA46-BC23-A5F7C93B562D}"/>
    <hyperlink ref="K26" location="'Gabriela Anchieta'!A1" display="Gabriela Anchieta" xr:uid="{07525E5B-E041-5542-9B4A-EA65AACD5F9F}"/>
    <hyperlink ref="K27" location="'Giovanna Rossi'!A1" display="'Giovanna Rossi'!A1" xr:uid="{119B2A1A-D7E1-5945-AA50-19795B445692}"/>
    <hyperlink ref="K28" location="'Gustavo Brito Nogueira da Silva'!A1" display="'Gustavo Brito Nogueira da Silva'!A1" xr:uid="{7104572A-AB5A-544D-AB5D-92E62EB929A8}"/>
    <hyperlink ref="K29" location="'Gustavo Farias'!A1" display="Gustavo Farias" xr:uid="{2397BD31-D212-3E45-8D4B-10357D96EA9D}"/>
    <hyperlink ref="K30" location="'Gustavo Melo da Silva'!A1" display="Gustavo Melo da Silva" xr:uid="{B755D737-2405-F843-B9EB-56ED99B56B0F}"/>
    <hyperlink ref="K31" location="'Gustavo Onofre Santos'!A1" display="'Gustavo Onofre Santos'!A1" xr:uid="{1010C81F-3824-844B-AD54-8E551F910C93}"/>
    <hyperlink ref="K35" location="'João Gabriel Weckerle Sobreira'!A1" display="'João Gabriel Weckerle Sobreira'!A1" xr:uid="{7A4F66E5-9F71-414D-AB71-3ECB9F0B26FD}"/>
    <hyperlink ref="K32" location="'Gustavo Mendes de Andrade'!A1" display="Gustavo Pina" xr:uid="{ABB0EF4A-2E6C-DF4B-AEFA-1324AF196642}"/>
    <hyperlink ref="K34" location="Henrique!A1" display="Henrique" xr:uid="{83DB5CCC-134E-F349-92A7-4D171A8ECE72}"/>
    <hyperlink ref="K33" location="'Helena Weckerle'!A1" display="Helena Weckerle" xr:uid="{0C0CF7DF-8654-5B4C-BD63-3AAFEBB918F4}"/>
    <hyperlink ref="K36" location="'João Pedro Cohim A. R. Silva'!A1" display="'João Pedro Cohim A. R. Silva'!A1" xr:uid="{2F012A73-128A-EA4F-AED3-F6BCF67D2F4B}"/>
    <hyperlink ref="K37" location="Joaquim!A1" display="Joaquim Cerqueira Telles" xr:uid="{F16B97E6-2EC7-5140-998A-72BC25E40561}"/>
    <hyperlink ref="K38" location="'Julia Larocca'!A1" display="Julia Larocca" xr:uid="{44646E2B-D63F-7F4C-8590-8C5A66776AA7}"/>
    <hyperlink ref="K39" location="'Júlia Maia'!A1" display="Júlia Maia" xr:uid="{4CB53774-98E0-CE4A-85FB-3B0367E65B72}"/>
    <hyperlink ref="K40" location="'Lara Martins F.L.D''Albuquerque '!A1" display="'Lara Martins F.L.D''Albuquerque '!A1" xr:uid="{BC784078-8E1C-C249-A326-B73F601DB39F}"/>
    <hyperlink ref="K41" location="'Lara Santo Sé Rossi'!A1" display="'Lara Santo Sé Rossi'!A1" xr:uid="{5AF1A0B9-517A-5B4F-A162-1C3F2D3FA7F3}"/>
    <hyperlink ref="K42" location="'Leonardo Araujo França'!A1" display="Leonardo Araujo França" xr:uid="{B613DE8B-7647-944E-8C2F-A0B010303DE7}"/>
    <hyperlink ref="K43" location="'Livia Salles Magalhães'!A1" display="'Livia Salles Magalhães'!A1" xr:uid="{92897364-71CF-6D47-BFEC-32F9704D8E9D}"/>
    <hyperlink ref="K44" location="'Lucas Siquara'!A1" display="Lucas Siquara" xr:uid="{033E202B-20F0-F947-9F8E-CE7D3AFD3317}"/>
    <hyperlink ref="K45" location="'Luca Anchieta'!A1" display="Lucca Daccah" xr:uid="{E2D04890-E6EE-D54D-9CB1-FBB27315CF72}"/>
    <hyperlink ref="K46" location="'Lucca Barretto Ulm'!A1" display="'Lucca Barretto Ulm'!A1" xr:uid="{4FB9B2CC-042B-6442-9FA6-8808CC519114}"/>
    <hyperlink ref="K47" location="'Luis Gustavo Malvar Macêdo'!A1" display="'Luis Gustavo Malvar Macêdo'!A1" xr:uid="{F36D206D-0BE6-254B-A943-7B73DCA20C2E}"/>
    <hyperlink ref="K48" location="'Malu ( Anchieta )'!A1" display="'Malu ( Anchieta )'!A1" xr:uid="{6930AE4C-8F71-C543-B356-7F2B2B1A2B96}"/>
    <hyperlink ref="K49" location="'Marcela Salles'!A1" display="Marcela Salles" xr:uid="{A1913407-3B84-214B-9612-9D071A21311A}"/>
    <hyperlink ref="K50" location="'Marcos Paulo B. A. de Souza'!A1" display="'Marcos Paulo B. A. de Souza'!A1" xr:uid="{16EF9C10-685C-8B43-A9BB-5BD48CE23584}"/>
    <hyperlink ref="K51" location="'Maria de Fátima Salles Levita '!A1" display="'Maria de Fátima Salles Levita '!A1" xr:uid="{3E72C4F7-CBD6-D04A-9101-A307B89410A4}"/>
    <hyperlink ref="K52" location="'Maria Eduarda Alves Pelosi'!A1" display="'Maria Eduarda Alves Pelosi'!A1" xr:uid="{5D117A26-6E81-2A49-A8A3-8A0F9CCF6CB8}"/>
    <hyperlink ref="K53" location="'Maria Marback Cesare'!A1" display="'Maria Marback Cesare'!A1" xr:uid="{62924AB9-8F81-6441-BCF0-59226CA31126}"/>
    <hyperlink ref="K54" location="'Maria Rocha Ledo'!A1" display="Maria Rocha Ledo" xr:uid="{3EC3F816-CB8B-AC41-846C-C81E0E778AFF}"/>
    <hyperlink ref="K55" location="'Maria Vitoria'!A1" display="Maria Vitoria" xr:uid="{58E2DE89-9634-4F4C-8D63-2955CA584272}"/>
    <hyperlink ref="K56" location="'Mariana Abreu C. de C. y Costa '!A1" display="Mariana Abreu Campos de Cerqueira y Costa" xr:uid="{0F15E114-AE38-2B4E-BFB8-DF73D368937B}"/>
    <hyperlink ref="K57" location="'Natália Luiza Lima Souza'!A1" display="'Natália Luiza Lima Souza'!A1" xr:uid="{B62E162E-1C4E-4745-9196-9D6DDAF795F5}"/>
    <hyperlink ref="K59" location="'Pedro Carvalho'!A1" display="Pedro Carvalho" xr:uid="{553EB1D0-0E59-D54C-81D5-1F6B323A7D62}"/>
    <hyperlink ref="K58" location="'Paulo Souto'!A1" display="Paulo Souto" xr:uid="{63687E1B-4535-A344-BEDD-FAC4D7570996}"/>
    <hyperlink ref="K61" location="'Pedro Gusmão'!A1" display="Pedro Gusmão" xr:uid="{4E97E938-8E97-1E45-9FC6-12C11CBE0306}"/>
    <hyperlink ref="K60" location="Pedro!A1" display="Pedro Cecília" xr:uid="{F59557D7-9B74-A540-BE1A-F196D6571F44}"/>
    <hyperlink ref="K62" location="'Rafaela Gonzaga'!A1" display="Rafaela Gonzaga" xr:uid="{D704299B-4ABA-0F4E-A914-2DCB792814AF}"/>
    <hyperlink ref="K64" location="'Raquel Rodrigues L.de M.Reis'!A1" display="'Raquel Rodrigues L.de M.Reis'!A1" xr:uid="{B8F62B65-6437-0140-B7AC-F5A52D5BD712}"/>
    <hyperlink ref="K63" location="'Rafaela Perlingeiro N. dos S.'!A1" display="Rafaela Perlingeiro Noronha dos Santos" xr:uid="{69CBBB2B-7B91-F04F-A8EF-272DE120DA93}"/>
    <hyperlink ref="K65" location="'Rafael Gordilho'!A1" display="Rafael Gordilho" xr:uid="{BE84BFCB-AA94-7F4E-9CCE-E4521BB37DA1}"/>
    <hyperlink ref="K67" location="'Sofia Almeida Correia de Araújo'!A1" display="'Sofia Almeida Correia de Araújo'!A1" xr:uid="{943F1C53-B2DB-844A-AAB1-2EBA7F2178A7}"/>
    <hyperlink ref="K66" location="'Rebeca Tavares'!A1" display="Rebeca Tavares" xr:uid="{93EFB39A-7EB3-1844-8796-C017F49B99C3}"/>
    <hyperlink ref="K68" location="'Sofia Nascimento Bittencout'!A1" display="'Sofia Nascimento Bittencout'!A1" xr:uid="{5BB0B690-ADEC-8249-B460-E115633531AD}"/>
    <hyperlink ref="K69" location="'Sophia Fahel'!A1" display="Sophia Fahel" xr:uid="{0D42FD11-C780-FE44-9B1E-D6CF3DC48287}"/>
    <hyperlink ref="K70" location="'Sophia Valadares Barnuevo'!A1" display="Sophia Valadares Barnuevo" xr:uid="{B9F9662F-4D88-9548-8187-3021BC9322A0}"/>
    <hyperlink ref="K71" location="'Tainá Andrade'!A1" display="Tainá Andrade" xr:uid="{F9100E0B-DAAF-BD46-9032-A5D06BFF4299}"/>
    <hyperlink ref="K72" location="'Valentina Souto'!A1" display="Valentina Souto" xr:uid="{2B17CC9A-8F6B-8E46-81F0-B31BD3965E8B}"/>
    <hyperlink ref="K73" location="'Vitor Gordilho'!A1" display="Vitor Gordilho" xr:uid="{B78214B5-2ABD-C340-90A5-5AB2EE458A5B}"/>
    <hyperlink ref="K74" location="'Vitor Vieira Chalhub'!A1" display="'Vitor Vieira Chalhub'!A1" xr:uid="{7DE7B274-0167-E84D-BD2D-14666537DC7C}"/>
    <hyperlink ref="K75" location="'Vitória Muniz'!A1" display="Vitória Muniz" xr:uid="{21B40FF4-BDCB-D84B-A7F2-2362C999D248}"/>
    <hyperlink ref="K76" location="'Zenildo Perez Uanus Rodrigues'!A1" display="'Zenildo Perez Uanus Rodrigues'!A1" xr:uid="{81D312D7-863C-5F48-818C-FE44E043136D}"/>
  </hyperlink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EE263E-C23C-2A42-9B1F-4C9DA8B1693A}">
  <dimension ref="A1:AA45"/>
  <sheetViews>
    <sheetView topLeftCell="G1" zoomScale="112" workbookViewId="0">
      <selection sqref="A1:M1"/>
    </sheetView>
  </sheetViews>
  <sheetFormatPr baseColWidth="10" defaultColWidth="8.83203125" defaultRowHeight="15" x14ac:dyDescent="0.2"/>
  <cols>
    <col min="1" max="1" width="5.6640625" style="237" customWidth="1"/>
    <col min="2" max="10" width="11.5" style="237" customWidth="1"/>
    <col min="11" max="11" width="10" style="237" customWidth="1"/>
    <col min="12" max="12" width="8.5" style="237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8" t="s">
        <v>5</v>
      </c>
      <c r="D2" s="9" t="s">
        <v>486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>
        <v>2</v>
      </c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2</v>
      </c>
      <c r="M11" s="6">
        <f t="shared" si="0"/>
        <v>140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>
        <v>2</v>
      </c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2</v>
      </c>
      <c r="M18" s="6">
        <f t="shared" si="0"/>
        <v>140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>
        <v>2</v>
      </c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2</v>
      </c>
      <c r="M25" s="6">
        <f t="shared" si="0"/>
        <v>140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>
        <v>1</v>
      </c>
      <c r="C32" s="4">
        <v>1</v>
      </c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2</v>
      </c>
      <c r="M32" s="6">
        <f t="shared" si="0"/>
        <v>140</v>
      </c>
    </row>
    <row r="33" spans="1:27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27" ht="21" x14ac:dyDescent="0.25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  <c r="O34" s="314"/>
      <c r="P34" s="315"/>
      <c r="Q34" s="315"/>
      <c r="R34" s="315"/>
      <c r="S34" s="315"/>
      <c r="T34" s="315"/>
      <c r="U34" s="315"/>
      <c r="V34" s="315"/>
      <c r="W34" s="315"/>
      <c r="X34" s="315"/>
      <c r="Y34" s="315"/>
      <c r="Z34" s="315"/>
      <c r="AA34" s="316"/>
    </row>
    <row r="35" spans="1:27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  <c r="O35" s="251"/>
      <c r="P35" s="252"/>
      <c r="Q35" s="253"/>
      <c r="R35" s="254"/>
      <c r="S35" s="254"/>
      <c r="T35" s="254"/>
      <c r="U35" s="254"/>
      <c r="V35" s="254"/>
      <c r="W35" s="254"/>
      <c r="X35" s="254"/>
      <c r="Y35" s="255"/>
      <c r="Z35" s="251"/>
      <c r="AA35" s="251"/>
    </row>
    <row r="36" spans="1:27" x14ac:dyDescent="0.2">
      <c r="A36" s="237">
        <v>32</v>
      </c>
      <c r="K36" s="10" t="s">
        <v>55</v>
      </c>
      <c r="L36" s="7">
        <f>SUM(L5:L35)</f>
        <v>12</v>
      </c>
      <c r="M36" s="6">
        <f>SUM(M5:M35)</f>
        <v>840</v>
      </c>
      <c r="O36" s="317"/>
      <c r="P36" s="317"/>
      <c r="Q36" s="317"/>
      <c r="R36" s="317"/>
      <c r="S36" s="317"/>
      <c r="T36" s="317"/>
      <c r="U36" s="317"/>
      <c r="V36" s="317"/>
      <c r="W36" s="317"/>
      <c r="X36" s="317"/>
      <c r="Y36" s="319"/>
      <c r="Z36" s="319"/>
      <c r="AA36" s="319"/>
    </row>
    <row r="37" spans="1:27" x14ac:dyDescent="0.2">
      <c r="O37" s="318"/>
      <c r="P37" s="318"/>
      <c r="Q37" s="318"/>
      <c r="R37" s="318"/>
      <c r="S37" s="318"/>
      <c r="T37" s="318"/>
      <c r="U37" s="318"/>
      <c r="V37" s="318"/>
      <c r="W37" s="318"/>
      <c r="X37" s="318"/>
      <c r="Y37" s="320"/>
      <c r="Z37" s="320"/>
      <c r="AA37" s="320"/>
    </row>
    <row r="38" spans="1:27" x14ac:dyDescent="0.2">
      <c r="O38" s="251"/>
      <c r="P38" s="256"/>
      <c r="Q38" s="256"/>
      <c r="R38" s="256"/>
      <c r="S38" s="256"/>
      <c r="T38" s="256"/>
      <c r="U38" s="256"/>
      <c r="V38" s="256"/>
      <c r="W38" s="256"/>
      <c r="X38" s="256"/>
      <c r="Y38" s="257"/>
      <c r="Z38" s="258"/>
      <c r="AA38" s="259"/>
    </row>
    <row r="39" spans="1:27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  <c r="O39" s="260"/>
      <c r="P39" s="260"/>
      <c r="Q39" s="260"/>
      <c r="R39" s="260"/>
      <c r="S39" s="260"/>
      <c r="T39" s="260"/>
      <c r="U39" s="260"/>
      <c r="V39" s="260"/>
      <c r="W39" s="260"/>
      <c r="X39" s="260"/>
      <c r="Y39" s="251"/>
      <c r="Z39" s="251"/>
      <c r="AA39" s="259"/>
    </row>
    <row r="40" spans="1:27" x14ac:dyDescent="0.2">
      <c r="A40" s="16" t="s">
        <v>4</v>
      </c>
      <c r="B40" s="15"/>
      <c r="C40" s="238" t="s">
        <v>5</v>
      </c>
      <c r="D40" s="9" t="str">
        <f>D2</f>
        <v>Adriano Garrido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27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27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27" x14ac:dyDescent="0.2">
      <c r="A43" s="2">
        <v>7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27" x14ac:dyDescent="0.2">
      <c r="A44" s="2">
        <v>14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27" x14ac:dyDescent="0.2">
      <c r="A45" s="2">
        <v>22</v>
      </c>
      <c r="B45" s="4">
        <v>1</v>
      </c>
      <c r="C45" s="4">
        <v>1</v>
      </c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</sheetData>
  <mergeCells count="43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  <mergeCell ref="O34:AA34"/>
    <mergeCell ref="O36:O37"/>
    <mergeCell ref="P36:P37"/>
    <mergeCell ref="Q36:Q37"/>
    <mergeCell ref="R36:R37"/>
    <mergeCell ref="S36:S37"/>
    <mergeCell ref="T36:T37"/>
    <mergeCell ref="U36:U37"/>
    <mergeCell ref="V36:V37"/>
    <mergeCell ref="W36:W37"/>
    <mergeCell ref="X36:X37"/>
    <mergeCell ref="Y36:Y37"/>
    <mergeCell ref="Z36:Z37"/>
    <mergeCell ref="AA36:AA37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Aila Nery Rebouças Gomes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L41:L42"/>
    <mergeCell ref="M41:M42"/>
    <mergeCell ref="M3:M4"/>
    <mergeCell ref="A41:A42"/>
    <mergeCell ref="B41:B42"/>
    <mergeCell ref="C41:C42"/>
    <mergeCell ref="D41:D42"/>
    <mergeCell ref="H41:H42"/>
    <mergeCell ref="I41:I42"/>
    <mergeCell ref="J41:J42"/>
    <mergeCell ref="K41:K42"/>
    <mergeCell ref="E41:E42"/>
    <mergeCell ref="G41:G42"/>
    <mergeCell ref="F41:F42"/>
    <mergeCell ref="A39:M39"/>
    <mergeCell ref="A1:M1"/>
    <mergeCell ref="A3:A4"/>
    <mergeCell ref="B3:B4"/>
    <mergeCell ref="C3:C4"/>
    <mergeCell ref="D3:D4"/>
    <mergeCell ref="H3:H4"/>
    <mergeCell ref="I3:I4"/>
    <mergeCell ref="J3:J4"/>
    <mergeCell ref="K3:K4"/>
    <mergeCell ref="L3:L4"/>
    <mergeCell ref="E3:E4"/>
    <mergeCell ref="F3:F4"/>
    <mergeCell ref="G3:G4"/>
    <mergeCell ref="I2:J2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69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Alan Figueredo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41:A42"/>
    <mergeCell ref="B41:B42"/>
    <mergeCell ref="C41:C42"/>
    <mergeCell ref="D41:D42"/>
    <mergeCell ref="H41:H42"/>
    <mergeCell ref="E41:E42"/>
    <mergeCell ref="F41:F42"/>
    <mergeCell ref="G41:G42"/>
    <mergeCell ref="I41:I42"/>
    <mergeCell ref="J41:J42"/>
    <mergeCell ref="K41:K42"/>
    <mergeCell ref="L41:L42"/>
    <mergeCell ref="M41:M42"/>
    <mergeCell ref="A1:M1"/>
    <mergeCell ref="K3:K4"/>
    <mergeCell ref="L3:L4"/>
    <mergeCell ref="A3:A4"/>
    <mergeCell ref="M3:M4"/>
    <mergeCell ref="J3:J4"/>
    <mergeCell ref="B3:B4"/>
    <mergeCell ref="C3:C4"/>
    <mergeCell ref="D3:D4"/>
    <mergeCell ref="H3:H4"/>
    <mergeCell ref="I3:I4"/>
    <mergeCell ref="G3:G4"/>
    <mergeCell ref="F3:F4"/>
    <mergeCell ref="E3:E4"/>
    <mergeCell ref="I2:J2"/>
  </mergeCells>
  <pageMargins left="0.51181102362204722" right="0.51181102362204722" top="0.78740157480314965" bottom="0.78740157480314965" header="0.31496062992125984" footer="0.31496062992125984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68"/>
  <sheetViews>
    <sheetView workbookViewId="0">
      <selection activeCell="O45" sqref="O4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511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Alexandre Reis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  <row r="43" spans="1:13" x14ac:dyDescent="0.2">
      <c r="A43" s="2">
        <v>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10" t="s">
        <v>55</v>
      </c>
      <c r="L46" s="7">
        <f>SUM(L5:L35)</f>
        <v>6</v>
      </c>
      <c r="M46" s="6">
        <f>SUM(M5:M35)</f>
        <v>420</v>
      </c>
    </row>
    <row r="49" ht="15" customHeight="1" x14ac:dyDescent="0.2"/>
    <row r="50" ht="15" customHeight="1" x14ac:dyDescent="0.2"/>
    <row r="51" ht="15" customHeight="1" x14ac:dyDescent="0.2"/>
    <row r="52" ht="15" customHeight="1" x14ac:dyDescent="0.2"/>
    <row r="53" ht="15" customHeight="1" x14ac:dyDescent="0.2"/>
    <row r="54" ht="15" customHeight="1" x14ac:dyDescent="0.2"/>
    <row r="55" ht="15" customHeight="1" x14ac:dyDescent="0.2"/>
    <row r="56" ht="15" customHeight="1" x14ac:dyDescent="0.2"/>
    <row r="57" ht="15" customHeight="1" x14ac:dyDescent="0.2"/>
    <row r="58" ht="15" customHeight="1" x14ac:dyDescent="0.2"/>
    <row r="59" ht="15" customHeight="1" x14ac:dyDescent="0.2"/>
    <row r="60" ht="15" customHeight="1" x14ac:dyDescent="0.2"/>
    <row r="61" ht="15" customHeight="1" x14ac:dyDescent="0.2"/>
    <row r="62" ht="15" customHeight="1" x14ac:dyDescent="0.2"/>
    <row r="63" ht="15" customHeight="1" x14ac:dyDescent="0.2"/>
    <row r="64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G3:G4"/>
    <mergeCell ref="F3:F4"/>
    <mergeCell ref="E3:E4"/>
    <mergeCell ref="D3:D4"/>
    <mergeCell ref="C3:C4"/>
    <mergeCell ref="B3:B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3C542-5664-7446-BA4A-BEED599792E8}">
  <dimension ref="A1:M68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1" t="s">
        <v>5</v>
      </c>
      <c r="D2" s="9" t="s">
        <v>201</v>
      </c>
      <c r="E2" s="9"/>
      <c r="F2" s="9"/>
      <c r="G2" s="9"/>
      <c r="H2" s="9"/>
      <c r="I2" s="330" t="s">
        <v>68</v>
      </c>
      <c r="J2" s="331"/>
      <c r="K2" s="17">
        <v>40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40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40</v>
      </c>
      <c r="L6" s="113">
        <f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40</v>
      </c>
      <c r="L7" s="113">
        <f t="shared" ref="L7:L35" si="2">B7+C7+D7+E7+F7+G7+H7+I7+J7</f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40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40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40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40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40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40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40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40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40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40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40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40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40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40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40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40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40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40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40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40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40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40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40</v>
      </c>
      <c r="L30" s="113">
        <f t="shared" ref="L30:L32" si="3">B30+C30+D30+E30+F30+G30+H30+I30+J30</f>
        <v>0</v>
      </c>
      <c r="M30" s="6">
        <f t="shared" ref="M30:M32" si="4">L30*K30</f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40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40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40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40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40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1" t="s">
        <v>5</v>
      </c>
      <c r="D40" s="9" t="str">
        <f>D2</f>
        <v>Alice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11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5">K$2</f>
        <v>40</v>
      </c>
      <c r="L43" s="113">
        <f t="shared" ref="L43" si="6">B43+C43+D43+E43+F43+G43+H43+I43+J43</f>
        <v>1.5</v>
      </c>
      <c r="M43" s="6">
        <f t="shared" ref="M43" si="7">L43*K43</f>
        <v>60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>
        <v>40</v>
      </c>
      <c r="L45" s="113">
        <v>1.5</v>
      </c>
      <c r="M45" s="6">
        <v>60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>
        <v>40</v>
      </c>
      <c r="L46" s="113">
        <v>2</v>
      </c>
      <c r="M46" s="6">
        <v>80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40</v>
      </c>
      <c r="L47" s="113">
        <v>2</v>
      </c>
      <c r="M47" s="6">
        <v>80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40</v>
      </c>
      <c r="L48" s="113">
        <v>1.5</v>
      </c>
      <c r="M48" s="6">
        <v>60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40</v>
      </c>
      <c r="L49" s="113">
        <v>1.5</v>
      </c>
      <c r="M49" s="6">
        <v>60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  <row r="51" spans="1:13" ht="15" customHeight="1" x14ac:dyDescent="0.2"/>
    <row r="52" spans="1:13" ht="15" customHeight="1" x14ac:dyDescent="0.2"/>
    <row r="53" spans="1:13" ht="15" customHeight="1" x14ac:dyDescent="0.2"/>
    <row r="54" spans="1:13" ht="15" customHeight="1" x14ac:dyDescent="0.2"/>
    <row r="55" spans="1:13" ht="15" customHeight="1" x14ac:dyDescent="0.2"/>
    <row r="56" spans="1:13" ht="15" customHeight="1" x14ac:dyDescent="0.2"/>
    <row r="57" spans="1:13" ht="15" customHeight="1" x14ac:dyDescent="0.2"/>
    <row r="58" spans="1:13" ht="15" customHeight="1" x14ac:dyDescent="0.2"/>
    <row r="59" spans="1:13" ht="15" customHeight="1" x14ac:dyDescent="0.2"/>
    <row r="60" spans="1:13" ht="15" customHeight="1" x14ac:dyDescent="0.2"/>
    <row r="61" spans="1:13" ht="15" customHeight="1" x14ac:dyDescent="0.2"/>
    <row r="62" spans="1:13" ht="15" customHeight="1" x14ac:dyDescent="0.2"/>
    <row r="63" spans="1:13" ht="15" customHeight="1" x14ac:dyDescent="0.2"/>
    <row r="64" spans="1:13" ht="15" customHeight="1" x14ac:dyDescent="0.2"/>
    <row r="65" ht="15" customHeight="1" x14ac:dyDescent="0.2"/>
    <row r="66" ht="15" customHeight="1" x14ac:dyDescent="0.2"/>
    <row r="67" ht="15" customHeight="1" x14ac:dyDescent="0.2"/>
    <row r="68" ht="15" customHeight="1" x14ac:dyDescent="0.2"/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9415C-F9E6-B245-AC00-A404046420E9}">
  <dimension ref="A1:M46"/>
  <sheetViews>
    <sheetView workbookViewId="0">
      <selection activeCell="B7" sqref="B7:C26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329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Alice Carvalho Brito Costa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8"/>
  <sheetViews>
    <sheetView topLeftCell="A2" zoomScaleNormal="100" workbookViewId="0">
      <selection activeCell="Q11" sqref="Q11:Q1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9.5" style="1" customWidth="1"/>
    <col min="13" max="13" width="13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92">
        <v>4</v>
      </c>
      <c r="C2" s="8" t="s">
        <v>5</v>
      </c>
      <c r="D2" s="9" t="s">
        <v>18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 t="s">
        <v>343</v>
      </c>
      <c r="H7" s="114"/>
      <c r="I7" s="114"/>
      <c r="J7" s="114"/>
      <c r="K7" s="3">
        <f t="shared" si="1"/>
        <v>70</v>
      </c>
      <c r="L7" s="113">
        <f t="shared" si="2"/>
        <v>3</v>
      </c>
      <c r="M7" s="6">
        <f t="shared" si="0"/>
        <v>210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 t="s">
        <v>343</v>
      </c>
      <c r="H8" s="114"/>
      <c r="I8" s="114"/>
      <c r="J8" s="114"/>
      <c r="K8" s="3">
        <f t="shared" si="1"/>
        <v>70</v>
      </c>
      <c r="L8" s="113">
        <f t="shared" si="2"/>
        <v>1</v>
      </c>
      <c r="M8" s="6">
        <f t="shared" si="0"/>
        <v>70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 t="s">
        <v>343</v>
      </c>
      <c r="I12" s="114"/>
      <c r="J12" s="114"/>
      <c r="K12" s="3">
        <f t="shared" si="1"/>
        <v>70</v>
      </c>
      <c r="L12" s="113">
        <f t="shared" ref="L12:L34" si="3">B12+C12+D12+E12+F12+G12+H12+I12+J12</f>
        <v>3</v>
      </c>
      <c r="M12" s="6">
        <f t="shared" ref="M12:M34" si="4">L12*K12</f>
        <v>210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3"/>
        <v>0</v>
      </c>
      <c r="M13" s="6">
        <f t="shared" si="4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3"/>
        <v>2</v>
      </c>
      <c r="M14" s="6">
        <f t="shared" si="4"/>
        <v>140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 t="s">
        <v>343</v>
      </c>
      <c r="I15" s="114"/>
      <c r="J15" s="114"/>
      <c r="K15" s="3">
        <f t="shared" si="1"/>
        <v>70</v>
      </c>
      <c r="L15" s="113">
        <f t="shared" si="3"/>
        <v>3</v>
      </c>
      <c r="M15" s="6">
        <f t="shared" si="4"/>
        <v>210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 t="s">
        <v>343</v>
      </c>
      <c r="F18" s="114"/>
      <c r="G18" s="114"/>
      <c r="H18" s="114"/>
      <c r="I18" s="114"/>
      <c r="J18" s="114"/>
      <c r="K18" s="3">
        <f t="shared" si="1"/>
        <v>70</v>
      </c>
      <c r="L18" s="113">
        <f t="shared" si="3"/>
        <v>1</v>
      </c>
      <c r="M18" s="6">
        <f t="shared" si="4"/>
        <v>70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 t="s">
        <v>343</v>
      </c>
      <c r="I19" s="114"/>
      <c r="J19" s="114"/>
      <c r="K19" s="3">
        <f t="shared" si="1"/>
        <v>70</v>
      </c>
      <c r="L19" s="113">
        <f t="shared" si="3"/>
        <v>3</v>
      </c>
      <c r="M19" s="6">
        <f t="shared" si="4"/>
        <v>210</v>
      </c>
    </row>
    <row r="20" spans="1:13" x14ac:dyDescent="0.2">
      <c r="A20" s="2">
        <v>16</v>
      </c>
      <c r="B20" s="114"/>
      <c r="C20" s="114"/>
      <c r="D20" s="114"/>
      <c r="E20" s="114" t="s">
        <v>343</v>
      </c>
      <c r="F20" s="114"/>
      <c r="G20" s="114"/>
      <c r="H20" s="114"/>
      <c r="I20" s="114"/>
      <c r="J20" s="114"/>
      <c r="K20" s="3">
        <f t="shared" si="1"/>
        <v>70</v>
      </c>
      <c r="L20" s="113">
        <f t="shared" si="3"/>
        <v>1</v>
      </c>
      <c r="M20" s="6">
        <f t="shared" si="4"/>
        <v>70</v>
      </c>
    </row>
    <row r="21" spans="1:13" x14ac:dyDescent="0.2">
      <c r="A21" s="2">
        <v>17</v>
      </c>
      <c r="B21" s="114"/>
      <c r="C21" s="114"/>
      <c r="D21" s="114" t="s">
        <v>334</v>
      </c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3"/>
        <v>2</v>
      </c>
      <c r="M21" s="6">
        <f t="shared" si="4"/>
        <v>140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3"/>
        <v>2</v>
      </c>
      <c r="M22" s="6">
        <f t="shared" si="4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 t="s">
        <v>334</v>
      </c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2</v>
      </c>
      <c r="M26" s="6">
        <f t="shared" si="4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 t="s">
        <v>343</v>
      </c>
      <c r="I27" s="114"/>
      <c r="J27" s="114"/>
      <c r="K27" s="3">
        <f t="shared" si="1"/>
        <v>70</v>
      </c>
      <c r="L27" s="113">
        <f t="shared" si="3"/>
        <v>1</v>
      </c>
      <c r="M27" s="6">
        <f t="shared" si="4"/>
        <v>70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 t="s">
        <v>343</v>
      </c>
      <c r="I28" s="114"/>
      <c r="J28" s="114"/>
      <c r="K28" s="3">
        <f t="shared" si="1"/>
        <v>70</v>
      </c>
      <c r="L28" s="113">
        <f t="shared" si="3"/>
        <v>3</v>
      </c>
      <c r="M28" s="6">
        <f t="shared" si="4"/>
        <v>210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 t="s">
        <v>343</v>
      </c>
      <c r="I29" s="114"/>
      <c r="J29" s="114"/>
      <c r="K29" s="3">
        <f t="shared" si="1"/>
        <v>70</v>
      </c>
      <c r="L29" s="113">
        <f t="shared" si="3"/>
        <v>1</v>
      </c>
      <c r="M29" s="6">
        <f t="shared" si="4"/>
        <v>70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 t="s">
        <v>334</v>
      </c>
      <c r="I32" s="114"/>
      <c r="J32" s="114"/>
      <c r="K32" s="3">
        <f t="shared" si="1"/>
        <v>70</v>
      </c>
      <c r="L32" s="113">
        <f t="shared" si="3"/>
        <v>2</v>
      </c>
      <c r="M32" s="6">
        <f t="shared" si="4"/>
        <v>140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 t="s">
        <v>343</v>
      </c>
      <c r="I33" s="114"/>
      <c r="J33" s="114"/>
      <c r="K33" s="3">
        <f t="shared" si="1"/>
        <v>70</v>
      </c>
      <c r="L33" s="113">
        <f t="shared" si="3"/>
        <v>3</v>
      </c>
      <c r="M33" s="6">
        <f t="shared" si="4"/>
        <v>210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3"/>
        <v>0</v>
      </c>
      <c r="M34" s="6">
        <f t="shared" si="4"/>
        <v>0</v>
      </c>
    </row>
    <row r="35" spans="1:13" x14ac:dyDescent="0.2">
      <c r="A35" s="2">
        <v>31</v>
      </c>
      <c r="B35" s="114" t="s">
        <v>343</v>
      </c>
      <c r="C35" s="114" t="s">
        <v>343</v>
      </c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2</v>
      </c>
      <c r="M35" s="6">
        <f t="shared" si="0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Alice Weckerle Sobreira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114" t="s">
        <v>334</v>
      </c>
      <c r="C43" s="114"/>
      <c r="D43" s="114"/>
      <c r="E43" s="114"/>
      <c r="F43" s="114"/>
      <c r="G43" s="114" t="s">
        <v>343</v>
      </c>
      <c r="H43" s="114"/>
      <c r="I43" s="114"/>
      <c r="J43" s="114"/>
      <c r="K43" s="3">
        <v>70</v>
      </c>
      <c r="L43" s="113">
        <v>3</v>
      </c>
      <c r="M43" s="6">
        <v>210</v>
      </c>
    </row>
    <row r="44" spans="1:13" x14ac:dyDescent="0.2">
      <c r="A44" s="2">
        <v>8</v>
      </c>
      <c r="B44" s="114" t="s">
        <v>334</v>
      </c>
      <c r="C44" s="114"/>
      <c r="D44" s="114"/>
      <c r="E44" s="114"/>
      <c r="F44" s="114"/>
      <c r="G44" s="114"/>
      <c r="H44" s="114" t="s">
        <v>343</v>
      </c>
      <c r="I44" s="114"/>
      <c r="J44" s="114"/>
      <c r="K44" s="3">
        <v>70</v>
      </c>
      <c r="L44" s="113">
        <v>3</v>
      </c>
      <c r="M44" s="6">
        <v>210</v>
      </c>
    </row>
    <row r="45" spans="1:13" x14ac:dyDescent="0.2">
      <c r="A45" s="2">
        <v>10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11</v>
      </c>
      <c r="B46" s="114" t="s">
        <v>334</v>
      </c>
      <c r="C46" s="114"/>
      <c r="D46" s="114"/>
      <c r="E46" s="114"/>
      <c r="F46" s="114"/>
      <c r="G46" s="114"/>
      <c r="H46" s="114" t="s">
        <v>343</v>
      </c>
      <c r="I46" s="114"/>
      <c r="J46" s="114"/>
      <c r="K46" s="3">
        <v>70</v>
      </c>
      <c r="L46" s="113">
        <v>3</v>
      </c>
      <c r="M46" s="6">
        <v>210</v>
      </c>
    </row>
    <row r="47" spans="1:13" x14ac:dyDescent="0.2">
      <c r="A47" s="2">
        <v>14</v>
      </c>
      <c r="B47" s="114"/>
      <c r="C47" s="114"/>
      <c r="D47" s="114"/>
      <c r="E47" s="114" t="s">
        <v>343</v>
      </c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15</v>
      </c>
      <c r="B48" s="114"/>
      <c r="C48" s="114" t="s">
        <v>334</v>
      </c>
      <c r="D48" s="114"/>
      <c r="E48" s="114"/>
      <c r="F48" s="114"/>
      <c r="G48" s="114"/>
      <c r="H48" s="114" t="s">
        <v>343</v>
      </c>
      <c r="I48" s="114"/>
      <c r="J48" s="114"/>
      <c r="K48" s="3">
        <v>70</v>
      </c>
      <c r="L48" s="113">
        <v>3</v>
      </c>
      <c r="M48" s="6">
        <v>210</v>
      </c>
    </row>
    <row r="49" spans="1:13" x14ac:dyDescent="0.2">
      <c r="A49" s="2">
        <v>16</v>
      </c>
      <c r="B49" s="114"/>
      <c r="C49" s="114"/>
      <c r="D49" s="114"/>
      <c r="E49" s="114" t="s">
        <v>343</v>
      </c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>
        <v>17</v>
      </c>
      <c r="B50" s="114"/>
      <c r="C50" s="114"/>
      <c r="D50" s="114" t="s">
        <v>334</v>
      </c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3" x14ac:dyDescent="0.2">
      <c r="A51" s="2">
        <v>18</v>
      </c>
      <c r="B51" s="114"/>
      <c r="C51" s="114" t="s">
        <v>334</v>
      </c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2</v>
      </c>
      <c r="M51" s="6">
        <v>140</v>
      </c>
    </row>
    <row r="52" spans="1:13" x14ac:dyDescent="0.2">
      <c r="A52" s="2">
        <v>22</v>
      </c>
      <c r="B52" s="114" t="s">
        <v>334</v>
      </c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2</v>
      </c>
      <c r="M52" s="6">
        <v>140</v>
      </c>
    </row>
    <row r="53" spans="1:13" x14ac:dyDescent="0.2">
      <c r="A53" s="2">
        <v>23</v>
      </c>
      <c r="B53" s="114"/>
      <c r="C53" s="114"/>
      <c r="D53" s="114"/>
      <c r="E53" s="114"/>
      <c r="F53" s="114"/>
      <c r="G53" s="114"/>
      <c r="H53" s="114" t="s">
        <v>343</v>
      </c>
      <c r="I53" s="114"/>
      <c r="J53" s="114"/>
      <c r="K53" s="3">
        <v>70</v>
      </c>
      <c r="L53" s="113">
        <v>1</v>
      </c>
      <c r="M53" s="6">
        <v>70</v>
      </c>
    </row>
    <row r="54" spans="1:13" x14ac:dyDescent="0.2">
      <c r="A54" s="2">
        <v>24</v>
      </c>
      <c r="B54" s="114" t="s">
        <v>343</v>
      </c>
      <c r="C54" s="114" t="s">
        <v>343</v>
      </c>
      <c r="D54" s="114"/>
      <c r="E54" s="114"/>
      <c r="F54" s="114"/>
      <c r="G54" s="114"/>
      <c r="H54" s="114" t="s">
        <v>343</v>
      </c>
      <c r="I54" s="114"/>
      <c r="J54" s="114"/>
      <c r="K54" s="3">
        <v>70</v>
      </c>
      <c r="L54" s="113">
        <v>3</v>
      </c>
      <c r="M54" s="6">
        <v>210</v>
      </c>
    </row>
    <row r="55" spans="1:13" x14ac:dyDescent="0.2">
      <c r="A55" s="2">
        <v>28</v>
      </c>
      <c r="B55" s="114"/>
      <c r="C55" s="114"/>
      <c r="D55" s="114"/>
      <c r="E55" s="114"/>
      <c r="F55" s="114"/>
      <c r="G55" s="114"/>
      <c r="H55" s="114" t="s">
        <v>334</v>
      </c>
      <c r="I55" s="114"/>
      <c r="J55" s="114"/>
      <c r="K55" s="3">
        <v>70</v>
      </c>
      <c r="L55" s="113">
        <v>2</v>
      </c>
      <c r="M55" s="6">
        <v>140</v>
      </c>
    </row>
    <row r="56" spans="1:13" x14ac:dyDescent="0.2">
      <c r="A56" s="2">
        <v>29</v>
      </c>
      <c r="B56" s="114" t="s">
        <v>334</v>
      </c>
      <c r="C56" s="114"/>
      <c r="D56" s="114"/>
      <c r="E56" s="114"/>
      <c r="F56" s="114"/>
      <c r="G56" s="114"/>
      <c r="H56" s="114" t="s">
        <v>343</v>
      </c>
      <c r="I56" s="114"/>
      <c r="J56" s="114"/>
      <c r="K56" s="3">
        <v>70</v>
      </c>
      <c r="L56" s="113">
        <v>3</v>
      </c>
      <c r="M56" s="6">
        <v>210</v>
      </c>
    </row>
    <row r="57" spans="1:13" x14ac:dyDescent="0.2">
      <c r="A57" s="2">
        <v>31</v>
      </c>
      <c r="B57" s="114" t="s">
        <v>343</v>
      </c>
      <c r="C57" s="114" t="s">
        <v>343</v>
      </c>
      <c r="D57" s="114"/>
      <c r="E57" s="114"/>
      <c r="F57" s="114"/>
      <c r="G57" s="114"/>
      <c r="H57" s="114"/>
      <c r="I57" s="114"/>
      <c r="J57" s="114"/>
      <c r="K57" s="3">
        <v>70</v>
      </c>
      <c r="L57" s="113">
        <v>2</v>
      </c>
      <c r="M57" s="6">
        <v>140</v>
      </c>
    </row>
    <row r="58" spans="1:13" x14ac:dyDescent="0.2">
      <c r="K58" s="10" t="s">
        <v>55</v>
      </c>
      <c r="L58" s="113">
        <f>SUM(L5:L35)</f>
        <v>35</v>
      </c>
      <c r="M58" s="6">
        <f>SUM(M5:M35)</f>
        <v>2450</v>
      </c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G3:G4"/>
    <mergeCell ref="F3:F4"/>
    <mergeCell ref="E3:E4"/>
    <mergeCell ref="D3:D4"/>
    <mergeCell ref="C3:C4"/>
    <mergeCell ref="B3:B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767B0-A995-4DD6-8241-40925C391E4E}">
  <dimension ref="A1:M50"/>
  <sheetViews>
    <sheetView workbookViewId="0">
      <selection activeCell="D19" sqref="D16:D19"/>
    </sheetView>
  </sheetViews>
  <sheetFormatPr baseColWidth="10" defaultColWidth="8.83203125" defaultRowHeight="15" x14ac:dyDescent="0.2"/>
  <cols>
    <col min="1" max="1" width="5.6640625" style="202" customWidth="1"/>
    <col min="2" max="10" width="11.5" style="202" customWidth="1"/>
    <col min="11" max="11" width="10.6640625" style="202" customWidth="1"/>
    <col min="12" max="12" width="8.5" style="2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3" t="s">
        <v>5</v>
      </c>
      <c r="D2" s="9" t="s">
        <v>411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02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3" t="s">
        <v>5</v>
      </c>
      <c r="D40" s="9" t="str">
        <f>D2</f>
        <v>Amanda Lira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13</v>
      </c>
      <c r="B43" s="114"/>
      <c r="C43" s="114"/>
      <c r="D43" s="114" t="s">
        <v>334</v>
      </c>
      <c r="E43" s="114"/>
      <c r="F43" s="114"/>
      <c r="G43" s="114"/>
      <c r="H43" s="114"/>
      <c r="I43" s="114"/>
      <c r="J43" s="114"/>
      <c r="K43" s="3">
        <f t="shared" ref="K43:K44" si="3">K$2</f>
        <v>70</v>
      </c>
      <c r="L43" s="113">
        <f t="shared" ref="L43:L44" si="4">B43+C43+D43+E43+F43+G43+H43+I43+J43</f>
        <v>2</v>
      </c>
      <c r="M43" s="6">
        <f t="shared" ref="M43:M44" si="5">L43*K43</f>
        <v>140</v>
      </c>
    </row>
    <row r="44" spans="1:13" x14ac:dyDescent="0.2">
      <c r="A44" s="2">
        <v>14</v>
      </c>
      <c r="B44" s="114"/>
      <c r="C44" s="114"/>
      <c r="D44" s="114" t="s">
        <v>334</v>
      </c>
      <c r="E44" s="114"/>
      <c r="F44" s="114"/>
      <c r="G44" s="114"/>
      <c r="H44" s="114"/>
      <c r="I44" s="114"/>
      <c r="J44" s="114"/>
      <c r="K44" s="3">
        <f t="shared" si="3"/>
        <v>70</v>
      </c>
      <c r="L44" s="113">
        <f t="shared" si="4"/>
        <v>2</v>
      </c>
      <c r="M44" s="6">
        <f t="shared" si="5"/>
        <v>140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1</v>
      </c>
      <c r="M47" s="6">
        <v>60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60</v>
      </c>
      <c r="L48" s="113">
        <v>1</v>
      </c>
      <c r="M48" s="6">
        <v>60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60</v>
      </c>
      <c r="L50" s="113">
        <v>1.5</v>
      </c>
      <c r="M50" s="6">
        <v>90</v>
      </c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"/>
  <sheetViews>
    <sheetView topLeftCell="A2" workbookViewId="0">
      <selection activeCell="B7" sqref="B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19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60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60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60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60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60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60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60</v>
      </c>
      <c r="L11" s="113">
        <f t="shared" ref="L11:L34" si="3">B11+C11+D11+E11+F11+G11+H11+I11+J11</f>
        <v>0</v>
      </c>
      <c r="M11" s="6">
        <f t="shared" ref="M11:M34" si="4">L11*K11</f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60</v>
      </c>
      <c r="L12" s="113">
        <f t="shared" si="3"/>
        <v>0</v>
      </c>
      <c r="M12" s="6">
        <f t="shared" si="4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60</v>
      </c>
      <c r="L13" s="113">
        <f t="shared" si="3"/>
        <v>0</v>
      </c>
      <c r="M13" s="6">
        <f t="shared" si="4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60</v>
      </c>
      <c r="L14" s="113">
        <f t="shared" si="3"/>
        <v>0</v>
      </c>
      <c r="M14" s="6">
        <f t="shared" si="4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60</v>
      </c>
      <c r="L15" s="113">
        <f t="shared" si="3"/>
        <v>0</v>
      </c>
      <c r="M15" s="6">
        <f t="shared" si="4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60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60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60</v>
      </c>
      <c r="L18" s="113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60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60</v>
      </c>
      <c r="L20" s="113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60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60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60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60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60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60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60</v>
      </c>
      <c r="L27" s="113">
        <f t="shared" si="3"/>
        <v>0</v>
      </c>
      <c r="M27" s="6">
        <f t="shared" si="4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60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60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60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60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60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60</v>
      </c>
      <c r="L33" s="113">
        <f t="shared" si="3"/>
        <v>0</v>
      </c>
      <c r="M33" s="6">
        <f t="shared" si="4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60</v>
      </c>
      <c r="L34" s="113">
        <f t="shared" si="3"/>
        <v>0</v>
      </c>
      <c r="M34" s="6">
        <f t="shared" si="4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60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Amanda Macêdo Gusmão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5">K$2</f>
        <v>60</v>
      </c>
      <c r="L43" s="113" t="s">
        <v>331</v>
      </c>
      <c r="M43" s="6">
        <f t="shared" ref="M43" si="6">L43*K43</f>
        <v>90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>
        <v>60</v>
      </c>
      <c r="L45" s="113">
        <v>1.5</v>
      </c>
      <c r="M45" s="6">
        <v>90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1</v>
      </c>
      <c r="M47" s="6">
        <v>60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60</v>
      </c>
      <c r="L48" s="113">
        <v>1</v>
      </c>
      <c r="M48" s="6">
        <v>60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60</v>
      </c>
      <c r="L50" s="113">
        <v>1.5</v>
      </c>
      <c r="M50" s="6">
        <v>90</v>
      </c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20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Amanda Menezes Dória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42"/>
  <sheetViews>
    <sheetView workbookViewId="0">
      <selection activeCell="A39" sqref="A39:M3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160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Ana Beatriz Santana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42"/>
  <sheetViews>
    <sheetView workbookViewId="0">
      <selection activeCell="A39" sqref="A39:M3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7" t="s">
        <v>5</v>
      </c>
      <c r="D2" s="9" t="s">
        <v>147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7" t="s">
        <v>5</v>
      </c>
      <c r="D40" s="9" t="str">
        <f>D2</f>
        <v>Ana Beatriz Soares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D550-5E6F-487D-A176-DD88BDFF57E7}">
  <dimension ref="A1:M49"/>
  <sheetViews>
    <sheetView workbookViewId="0">
      <selection activeCell="B18" sqref="B18:B22"/>
    </sheetView>
  </sheetViews>
  <sheetFormatPr baseColWidth="10" defaultColWidth="8.83203125" defaultRowHeight="15" x14ac:dyDescent="0.2"/>
  <cols>
    <col min="1" max="1" width="5.6640625" style="208" customWidth="1"/>
    <col min="2" max="10" width="11.5" style="208" customWidth="1"/>
    <col min="11" max="11" width="10.6640625" style="208" customWidth="1"/>
    <col min="12" max="12" width="8.5" style="208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9" t="s">
        <v>5</v>
      </c>
      <c r="D2" s="9" t="s">
        <v>493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ht="16" customHeight="1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08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9" t="s">
        <v>5</v>
      </c>
      <c r="D40" s="9" t="str">
        <f>D2</f>
        <v xml:space="preserve">Ana Carolina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23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ht="16" customHeight="1" x14ac:dyDescent="0.2">
      <c r="A44" s="2">
        <v>25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30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ht="16" customHeight="1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0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21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Ana Carolina Mendes de Carvalho Franco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1:M1"/>
    <mergeCell ref="I2:J2"/>
    <mergeCell ref="K3:K4"/>
    <mergeCell ref="L3:L4"/>
    <mergeCell ref="M3:M4"/>
    <mergeCell ref="J3:J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A39:M39"/>
    <mergeCell ref="K41:K42"/>
    <mergeCell ref="L41:L42"/>
    <mergeCell ref="D41:D42"/>
    <mergeCell ref="E41:E42"/>
    <mergeCell ref="F41:F42"/>
    <mergeCell ref="G41:G42"/>
    <mergeCell ref="H41:H42"/>
    <mergeCell ref="M41:M42"/>
    <mergeCell ref="A41:A42"/>
    <mergeCell ref="B41:B42"/>
    <mergeCell ref="C41:C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5672-B875-2942-A0E2-D22844A1B0AB}">
  <dimension ref="A1:M42"/>
  <sheetViews>
    <sheetView topLeftCell="D2" workbookViewId="0">
      <selection sqref="A1:M1"/>
    </sheetView>
  </sheetViews>
  <sheetFormatPr baseColWidth="10" defaultColWidth="8.83203125" defaultRowHeight="15" x14ac:dyDescent="0.2"/>
  <cols>
    <col min="1" max="1" width="5.6640625" style="243" customWidth="1"/>
    <col min="2" max="10" width="11.5" style="243" customWidth="1"/>
    <col min="11" max="11" width="10.6640625" style="243" customWidth="1"/>
    <col min="12" max="12" width="8.5" style="243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4" t="s">
        <v>5</v>
      </c>
      <c r="D2" s="9" t="s">
        <v>467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 t="shared" ref="L5:L8" si="0"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2">K$2</f>
        <v>70</v>
      </c>
      <c r="L6" s="5">
        <f t="shared" si="0"/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2"/>
        <v>70</v>
      </c>
      <c r="L7" s="5">
        <f t="shared" si="0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2"/>
        <v>70</v>
      </c>
      <c r="L8" s="5">
        <f t="shared" si="0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2"/>
        <v>70</v>
      </c>
      <c r="L9" s="5">
        <f t="shared" ref="L9:L35" si="3">B9+C9+D9+E9+F9+G9+H9+I9+J9</f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2"/>
        <v>70</v>
      </c>
      <c r="L10" s="5">
        <f t="shared" si="3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2"/>
        <v>70</v>
      </c>
      <c r="L11" s="5">
        <f t="shared" si="3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2"/>
        <v>70</v>
      </c>
      <c r="L12" s="5">
        <f t="shared" si="3"/>
        <v>0</v>
      </c>
      <c r="M12" s="6">
        <f t="shared" si="1"/>
        <v>0</v>
      </c>
    </row>
    <row r="13" spans="1:13" x14ac:dyDescent="0.2">
      <c r="A13" s="2">
        <v>9</v>
      </c>
      <c r="B13" s="4">
        <v>2</v>
      </c>
      <c r="C13" s="4"/>
      <c r="D13" s="4"/>
      <c r="E13" s="4"/>
      <c r="F13" s="4"/>
      <c r="G13" s="4"/>
      <c r="H13" s="4"/>
      <c r="I13" s="4"/>
      <c r="J13" s="4"/>
      <c r="K13" s="3">
        <f t="shared" si="2"/>
        <v>70</v>
      </c>
      <c r="L13" s="5">
        <f t="shared" si="3"/>
        <v>2</v>
      </c>
      <c r="M13" s="6">
        <f t="shared" si="1"/>
        <v>140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2"/>
        <v>70</v>
      </c>
      <c r="L14" s="5">
        <f t="shared" si="3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2"/>
        <v>70</v>
      </c>
      <c r="L15" s="5">
        <f t="shared" si="3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2"/>
        <v>70</v>
      </c>
      <c r="L16" s="5">
        <f t="shared" si="3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2"/>
        <v>70</v>
      </c>
      <c r="L17" s="5">
        <f t="shared" si="3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2"/>
        <v>70</v>
      </c>
      <c r="L18" s="5">
        <f t="shared" si="3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2"/>
        <v>70</v>
      </c>
      <c r="L19" s="5">
        <f t="shared" si="3"/>
        <v>0</v>
      </c>
      <c r="M19" s="6">
        <f t="shared" si="1"/>
        <v>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2"/>
        <v>70</v>
      </c>
      <c r="L20" s="5">
        <f t="shared" si="3"/>
        <v>2</v>
      </c>
      <c r="M20" s="6">
        <f t="shared" si="1"/>
        <v>140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2"/>
        <v>70</v>
      </c>
      <c r="L21" s="5">
        <f t="shared" si="3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2"/>
        <v>70</v>
      </c>
      <c r="L22" s="5">
        <f t="shared" si="3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2"/>
        <v>70</v>
      </c>
      <c r="L23" s="5">
        <f t="shared" si="3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2"/>
        <v>70</v>
      </c>
      <c r="L24" s="5">
        <f t="shared" si="3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2"/>
        <v>70</v>
      </c>
      <c r="L25" s="5">
        <f t="shared" si="3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2"/>
        <v>70</v>
      </c>
      <c r="L26" s="5">
        <f t="shared" si="3"/>
        <v>0</v>
      </c>
      <c r="M26" s="6">
        <f t="shared" si="1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2"/>
        <v>70</v>
      </c>
      <c r="L27" s="5">
        <f t="shared" si="3"/>
        <v>2</v>
      </c>
      <c r="M27" s="6">
        <f t="shared" si="1"/>
        <v>140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2"/>
        <v>70</v>
      </c>
      <c r="L28" s="5">
        <f t="shared" si="3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2"/>
        <v>70</v>
      </c>
      <c r="L29" s="5">
        <f t="shared" si="3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2"/>
        <v>70</v>
      </c>
      <c r="L30" s="5">
        <f t="shared" si="3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2"/>
        <v>70</v>
      </c>
      <c r="L31" s="5">
        <f t="shared" si="3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2"/>
        <v>70</v>
      </c>
      <c r="L32" s="5">
        <f t="shared" si="3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2"/>
        <v>70</v>
      </c>
      <c r="L33" s="5">
        <f t="shared" si="3"/>
        <v>0</v>
      </c>
      <c r="M33" s="6">
        <f t="shared" si="1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2"/>
        <v>70</v>
      </c>
      <c r="L34" s="5">
        <f t="shared" si="3"/>
        <v>2</v>
      </c>
      <c r="M34" s="6">
        <f t="shared" si="1"/>
        <v>140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2"/>
        <v>70</v>
      </c>
      <c r="L35" s="5">
        <f t="shared" si="3"/>
        <v>0</v>
      </c>
      <c r="M35" s="6">
        <f t="shared" si="1"/>
        <v>0</v>
      </c>
    </row>
    <row r="36" spans="1:13" x14ac:dyDescent="0.2">
      <c r="A36" s="243">
        <v>32</v>
      </c>
      <c r="K36" s="10" t="s">
        <v>55</v>
      </c>
      <c r="L36" s="7">
        <f>SUM(L5:L35)</f>
        <v>8</v>
      </c>
      <c r="M36" s="6">
        <f>SUM(M5:M35)</f>
        <v>560</v>
      </c>
    </row>
    <row r="39" spans="1:13" ht="21" x14ac:dyDescent="0.25">
      <c r="A39" s="277" t="s">
        <v>9</v>
      </c>
      <c r="B39" s="278"/>
      <c r="C39" s="278"/>
      <c r="D39" s="278"/>
      <c r="E39" s="278"/>
      <c r="F39" s="278"/>
      <c r="G39" s="278"/>
      <c r="H39" s="278"/>
      <c r="I39" s="278"/>
      <c r="J39" s="278"/>
      <c r="K39" s="278"/>
      <c r="L39" s="278"/>
      <c r="M39" s="279"/>
    </row>
    <row r="40" spans="1:13" x14ac:dyDescent="0.2">
      <c r="A40" s="16" t="s">
        <v>4</v>
      </c>
      <c r="B40" s="15"/>
      <c r="C40" s="244" t="s">
        <v>5</v>
      </c>
      <c r="D40" s="9" t="str">
        <f>D2</f>
        <v>Ana Clara Barreto Garcia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M3:M4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49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70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ht="16" customHeight="1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7" spans="1:13" x14ac:dyDescent="0.2">
      <c r="K37" s="3"/>
      <c r="L37" s="113"/>
      <c r="M37" s="6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Ana Clara Nascimento Fernandes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3">K$2</f>
        <v>70</v>
      </c>
      <c r="L43" s="113">
        <f t="shared" ref="L43" si="4">B43+C43+D43+E43+F43+G43+H43+I43+J43</f>
        <v>1</v>
      </c>
      <c r="M43" s="6">
        <f t="shared" ref="M43" si="5">L43*K43</f>
        <v>70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0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</sheetData>
  <mergeCells count="29">
    <mergeCell ref="A1:M1"/>
    <mergeCell ref="I2:J2"/>
    <mergeCell ref="K3:K4"/>
    <mergeCell ref="L3:L4"/>
    <mergeCell ref="M3:M4"/>
    <mergeCell ref="J3:J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A39:M39"/>
    <mergeCell ref="K41:K42"/>
    <mergeCell ref="L41:L42"/>
    <mergeCell ref="D41:D42"/>
    <mergeCell ref="E41:E42"/>
    <mergeCell ref="F41:F42"/>
    <mergeCell ref="G41:G42"/>
    <mergeCell ref="H41:H42"/>
    <mergeCell ref="M41:M42"/>
    <mergeCell ref="A41:A42"/>
    <mergeCell ref="B41:B42"/>
    <mergeCell ref="C41:C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71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Ana Clara Perez Rubim Nascimento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29BB9-F1AF-644C-8F1E-81F8EB66271F}">
  <dimension ref="A1:M47"/>
  <sheetViews>
    <sheetView workbookViewId="0">
      <selection activeCell="B18" sqref="B18:B26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354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60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60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60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60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60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60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60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60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60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60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60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60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60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60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60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60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60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60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60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60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60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60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60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60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60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60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60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60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60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60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60</v>
      </c>
      <c r="L35" s="5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Ana Flávia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60</v>
      </c>
      <c r="L43" s="5">
        <v>1</v>
      </c>
      <c r="M43" s="6">
        <v>60</v>
      </c>
    </row>
    <row r="44" spans="1:13" x14ac:dyDescent="0.2">
      <c r="A44" s="2">
        <v>19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42"/>
  <sheetViews>
    <sheetView topLeftCell="D1" workbookViewId="0">
      <selection activeCell="L5" sqref="L5:M3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7" t="s">
        <v>5</v>
      </c>
      <c r="D2" s="9" t="s">
        <v>142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7" t="s">
        <v>5</v>
      </c>
      <c r="D40" s="9" t="str">
        <f>D2</f>
        <v>Ana Júlia Pedra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09313-9A29-C64F-8ECA-27CBDBCE16D0}">
  <dimension ref="A1:N46"/>
  <sheetViews>
    <sheetView workbookViewId="0">
      <selection activeCell="B16" sqref="B16:D33"/>
    </sheetView>
  </sheetViews>
  <sheetFormatPr baseColWidth="10" defaultColWidth="11.5" defaultRowHeight="15" x14ac:dyDescent="0.2"/>
  <cols>
    <col min="1" max="1" width="8.5" customWidth="1"/>
    <col min="11" max="11" width="10.83203125" style="104"/>
    <col min="12" max="12" width="8.83203125" customWidth="1"/>
    <col min="13" max="13" width="10.83203125" style="104"/>
  </cols>
  <sheetData>
    <row r="1" spans="1:14" ht="21" x14ac:dyDescent="0.25">
      <c r="A1" s="337" t="s">
        <v>9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9"/>
      <c r="N1" s="122"/>
    </row>
    <row r="2" spans="1:14" x14ac:dyDescent="0.2">
      <c r="A2" s="130" t="s">
        <v>340</v>
      </c>
      <c r="B2" s="131"/>
      <c r="C2" s="132" t="s">
        <v>5</v>
      </c>
      <c r="D2" s="133" t="s">
        <v>357</v>
      </c>
      <c r="E2" s="133"/>
      <c r="F2" s="134"/>
      <c r="G2" s="134"/>
      <c r="H2" s="134"/>
      <c r="I2" s="340" t="s">
        <v>68</v>
      </c>
      <c r="J2" s="341"/>
      <c r="K2" s="147">
        <v>50</v>
      </c>
      <c r="L2" s="136" t="s">
        <v>12</v>
      </c>
      <c r="M2" s="151" t="s">
        <v>353</v>
      </c>
      <c r="N2" s="122"/>
    </row>
    <row r="3" spans="1:14" x14ac:dyDescent="0.2">
      <c r="A3" s="335" t="s">
        <v>59</v>
      </c>
      <c r="B3" s="335" t="s">
        <v>6</v>
      </c>
      <c r="C3" s="335" t="s">
        <v>1</v>
      </c>
      <c r="D3" s="335" t="s">
        <v>2</v>
      </c>
      <c r="E3" s="335" t="s">
        <v>65</v>
      </c>
      <c r="F3" s="335" t="s">
        <v>66</v>
      </c>
      <c r="G3" s="335" t="s">
        <v>67</v>
      </c>
      <c r="H3" s="335" t="s">
        <v>7</v>
      </c>
      <c r="I3" s="335" t="s">
        <v>8</v>
      </c>
      <c r="J3" s="335" t="s">
        <v>3</v>
      </c>
      <c r="K3" s="333" t="s">
        <v>0</v>
      </c>
      <c r="L3" s="325" t="s">
        <v>10</v>
      </c>
      <c r="M3" s="333" t="s">
        <v>13</v>
      </c>
      <c r="N3" s="122"/>
    </row>
    <row r="4" spans="1:14" x14ac:dyDescent="0.2">
      <c r="A4" s="336"/>
      <c r="B4" s="336"/>
      <c r="C4" s="336"/>
      <c r="D4" s="336"/>
      <c r="E4" s="336"/>
      <c r="F4" s="336"/>
      <c r="G4" s="336"/>
      <c r="H4" s="336"/>
      <c r="I4" s="336"/>
      <c r="J4" s="336"/>
      <c r="K4" s="334"/>
      <c r="L4" s="332"/>
      <c r="M4" s="334"/>
      <c r="N4" s="122"/>
    </row>
    <row r="5" spans="1:14" x14ac:dyDescent="0.2">
      <c r="A5" s="123">
        <v>1</v>
      </c>
      <c r="B5" s="124"/>
      <c r="C5" s="124"/>
      <c r="D5" s="124"/>
      <c r="E5" s="124"/>
      <c r="F5" s="124"/>
      <c r="G5" s="124"/>
      <c r="H5" s="124"/>
      <c r="I5" s="124"/>
      <c r="J5" s="124"/>
      <c r="K5" s="148">
        <f>K2</f>
        <v>50</v>
      </c>
      <c r="L5" s="113">
        <f>B5+C5+D5+E5+F5+G5+H5+I5+J5</f>
        <v>0</v>
      </c>
      <c r="M5" s="129">
        <f t="shared" ref="M5:M35" si="0">L5*K5</f>
        <v>0</v>
      </c>
      <c r="N5" s="122"/>
    </row>
    <row r="6" spans="1:14" x14ac:dyDescent="0.2">
      <c r="A6" s="123">
        <v>2</v>
      </c>
      <c r="B6" s="124"/>
      <c r="C6" s="124"/>
      <c r="D6" s="124"/>
      <c r="E6" s="124"/>
      <c r="F6" s="124"/>
      <c r="G6" s="124"/>
      <c r="H6" s="124"/>
      <c r="I6" s="124"/>
      <c r="J6" s="124"/>
      <c r="K6" s="148">
        <f>K2</f>
        <v>50</v>
      </c>
      <c r="L6" s="113">
        <f t="shared" ref="L6:L35" si="1">B6+C6+D6+E6+F6+G6+H6+I6+J6</f>
        <v>0</v>
      </c>
      <c r="M6" s="129">
        <f t="shared" si="0"/>
        <v>0</v>
      </c>
      <c r="N6" s="122"/>
    </row>
    <row r="7" spans="1:14" x14ac:dyDescent="0.2">
      <c r="A7" s="123">
        <v>3</v>
      </c>
      <c r="B7" s="124"/>
      <c r="C7" s="124"/>
      <c r="D7" s="124"/>
      <c r="E7" s="124"/>
      <c r="F7" s="124"/>
      <c r="G7" s="124"/>
      <c r="H7" s="124"/>
      <c r="I7" s="124"/>
      <c r="J7" s="124"/>
      <c r="K7" s="148">
        <f>K2</f>
        <v>50</v>
      </c>
      <c r="L7" s="113">
        <f t="shared" si="1"/>
        <v>0</v>
      </c>
      <c r="M7" s="129">
        <f t="shared" si="0"/>
        <v>0</v>
      </c>
      <c r="N7" s="122"/>
    </row>
    <row r="8" spans="1:14" x14ac:dyDescent="0.2">
      <c r="A8" s="123">
        <v>4</v>
      </c>
      <c r="B8" s="124"/>
      <c r="C8" s="124"/>
      <c r="D8" s="124"/>
      <c r="E8" s="124"/>
      <c r="F8" s="124"/>
      <c r="G8" s="124"/>
      <c r="H8" s="124"/>
      <c r="I8" s="124"/>
      <c r="J8" s="124"/>
      <c r="K8" s="148">
        <f>K2</f>
        <v>50</v>
      </c>
      <c r="L8" s="113">
        <f t="shared" si="1"/>
        <v>0</v>
      </c>
      <c r="M8" s="129">
        <f t="shared" si="0"/>
        <v>0</v>
      </c>
      <c r="N8" s="122"/>
    </row>
    <row r="9" spans="1:14" x14ac:dyDescent="0.2">
      <c r="A9" s="123">
        <v>5</v>
      </c>
      <c r="B9" s="124"/>
      <c r="C9" s="124"/>
      <c r="D9" s="124"/>
      <c r="E9" s="124"/>
      <c r="F9" s="124"/>
      <c r="G9" s="124"/>
      <c r="H9" s="124"/>
      <c r="I9" s="124"/>
      <c r="J9" s="124"/>
      <c r="K9" s="148">
        <f t="shared" ref="K9" si="2">K5</f>
        <v>50</v>
      </c>
      <c r="L9" s="113">
        <f t="shared" si="1"/>
        <v>0</v>
      </c>
      <c r="M9" s="129">
        <f t="shared" si="0"/>
        <v>0</v>
      </c>
      <c r="N9" s="122"/>
    </row>
    <row r="10" spans="1:14" x14ac:dyDescent="0.2">
      <c r="A10" s="123">
        <v>6</v>
      </c>
      <c r="B10" s="124"/>
      <c r="C10" s="124"/>
      <c r="D10" s="124"/>
      <c r="E10" s="124"/>
      <c r="F10" s="124"/>
      <c r="G10" s="124"/>
      <c r="H10" s="124"/>
      <c r="I10" s="124"/>
      <c r="J10" s="124"/>
      <c r="K10" s="148">
        <f t="shared" ref="K10" si="3">K5</f>
        <v>50</v>
      </c>
      <c r="L10" s="113">
        <f t="shared" si="1"/>
        <v>0</v>
      </c>
      <c r="M10" s="129">
        <f t="shared" si="0"/>
        <v>0</v>
      </c>
      <c r="N10" s="122"/>
    </row>
    <row r="11" spans="1:14" x14ac:dyDescent="0.2">
      <c r="A11" s="123">
        <v>7</v>
      </c>
      <c r="B11" s="124"/>
      <c r="C11" s="124"/>
      <c r="D11" s="124"/>
      <c r="E11" s="124"/>
      <c r="F11" s="124"/>
      <c r="G11" s="124"/>
      <c r="H11" s="124"/>
      <c r="I11" s="124"/>
      <c r="J11" s="124"/>
      <c r="K11" s="148">
        <f t="shared" ref="K11" si="4">K5</f>
        <v>50</v>
      </c>
      <c r="L11" s="113">
        <f t="shared" si="1"/>
        <v>0</v>
      </c>
      <c r="M11" s="129">
        <f t="shared" si="0"/>
        <v>0</v>
      </c>
      <c r="N11" s="122"/>
    </row>
    <row r="12" spans="1:14" x14ac:dyDescent="0.2">
      <c r="A12" s="123">
        <v>8</v>
      </c>
      <c r="B12" s="124"/>
      <c r="C12" s="124"/>
      <c r="D12" s="124"/>
      <c r="E12" s="124"/>
      <c r="F12" s="124"/>
      <c r="G12" s="124"/>
      <c r="H12" s="124"/>
      <c r="I12" s="124"/>
      <c r="J12" s="124"/>
      <c r="K12" s="148">
        <f t="shared" ref="K12" si="5">K8</f>
        <v>50</v>
      </c>
      <c r="L12" s="113">
        <f t="shared" si="1"/>
        <v>0</v>
      </c>
      <c r="M12" s="129">
        <f t="shared" si="0"/>
        <v>0</v>
      </c>
      <c r="N12" s="122"/>
    </row>
    <row r="13" spans="1:14" x14ac:dyDescent="0.2">
      <c r="A13" s="123">
        <v>9</v>
      </c>
      <c r="B13" s="124"/>
      <c r="C13" s="124"/>
      <c r="D13" s="124"/>
      <c r="E13" s="124"/>
      <c r="F13" s="124"/>
      <c r="G13" s="124"/>
      <c r="H13" s="124"/>
      <c r="I13" s="124"/>
      <c r="J13" s="124"/>
      <c r="K13" s="148">
        <f t="shared" ref="K13" si="6">K8</f>
        <v>50</v>
      </c>
      <c r="L13" s="113">
        <f t="shared" si="1"/>
        <v>0</v>
      </c>
      <c r="M13" s="129">
        <f t="shared" si="0"/>
        <v>0</v>
      </c>
      <c r="N13" s="122"/>
    </row>
    <row r="14" spans="1:14" x14ac:dyDescent="0.2">
      <c r="A14" s="123">
        <v>10</v>
      </c>
      <c r="B14" s="124"/>
      <c r="C14" s="124"/>
      <c r="D14" s="124"/>
      <c r="E14" s="124"/>
      <c r="F14" s="124"/>
      <c r="G14" s="124"/>
      <c r="H14" s="124"/>
      <c r="I14" s="124"/>
      <c r="J14" s="124"/>
      <c r="K14" s="148">
        <f t="shared" ref="K14" si="7">K8</f>
        <v>50</v>
      </c>
      <c r="L14" s="113">
        <f t="shared" si="1"/>
        <v>0</v>
      </c>
      <c r="M14" s="129">
        <f t="shared" si="0"/>
        <v>0</v>
      </c>
      <c r="N14" s="122"/>
    </row>
    <row r="15" spans="1:14" x14ac:dyDescent="0.2">
      <c r="A15" s="123">
        <v>11</v>
      </c>
      <c r="B15" s="124"/>
      <c r="C15" s="124"/>
      <c r="D15" s="124"/>
      <c r="E15" s="124"/>
      <c r="F15" s="124"/>
      <c r="G15" s="124"/>
      <c r="H15" s="124"/>
      <c r="I15" s="124"/>
      <c r="J15" s="124"/>
      <c r="K15" s="148">
        <f t="shared" ref="K15" si="8">K11</f>
        <v>50</v>
      </c>
      <c r="L15" s="113">
        <f t="shared" si="1"/>
        <v>0</v>
      </c>
      <c r="M15" s="129">
        <f t="shared" si="0"/>
        <v>0</v>
      </c>
      <c r="N15" s="122"/>
    </row>
    <row r="16" spans="1:14" x14ac:dyDescent="0.2">
      <c r="A16" s="123">
        <v>12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48">
        <f t="shared" ref="K16" si="9">K11</f>
        <v>50</v>
      </c>
      <c r="L16" s="113">
        <f t="shared" si="1"/>
        <v>0</v>
      </c>
      <c r="M16" s="129">
        <f t="shared" si="0"/>
        <v>0</v>
      </c>
      <c r="N16" s="122"/>
    </row>
    <row r="17" spans="1:14" x14ac:dyDescent="0.2">
      <c r="A17" s="123">
        <v>13</v>
      </c>
      <c r="B17" s="124"/>
      <c r="C17" s="124"/>
      <c r="D17" s="124"/>
      <c r="E17" s="124"/>
      <c r="F17" s="124"/>
      <c r="G17" s="124"/>
      <c r="H17" s="124"/>
      <c r="I17" s="124"/>
      <c r="J17" s="124"/>
      <c r="K17" s="148">
        <f t="shared" ref="K17" si="10">K11</f>
        <v>50</v>
      </c>
      <c r="L17" s="113">
        <f t="shared" si="1"/>
        <v>0</v>
      </c>
      <c r="M17" s="129">
        <f t="shared" si="0"/>
        <v>0</v>
      </c>
      <c r="N17" s="122"/>
    </row>
    <row r="18" spans="1:14" x14ac:dyDescent="0.2">
      <c r="A18" s="123">
        <v>14</v>
      </c>
      <c r="B18" s="124"/>
      <c r="C18" s="124"/>
      <c r="D18" s="124"/>
      <c r="E18" s="124"/>
      <c r="F18" s="124"/>
      <c r="G18" s="124"/>
      <c r="H18" s="124"/>
      <c r="I18" s="124"/>
      <c r="J18" s="124"/>
      <c r="K18" s="148">
        <f t="shared" ref="K18" si="11">K14</f>
        <v>50</v>
      </c>
      <c r="L18" s="113">
        <f t="shared" si="1"/>
        <v>0</v>
      </c>
      <c r="M18" s="129">
        <f t="shared" si="0"/>
        <v>0</v>
      </c>
      <c r="N18" s="122"/>
    </row>
    <row r="19" spans="1:14" x14ac:dyDescent="0.2">
      <c r="A19" s="123">
        <v>15</v>
      </c>
      <c r="B19" s="124"/>
      <c r="C19" s="124"/>
      <c r="D19" s="124"/>
      <c r="E19" s="124"/>
      <c r="F19" s="124"/>
      <c r="G19" s="124"/>
      <c r="H19" s="124"/>
      <c r="I19" s="124"/>
      <c r="J19" s="124"/>
      <c r="K19" s="148">
        <f t="shared" ref="K19" si="12">K14</f>
        <v>50</v>
      </c>
      <c r="L19" s="113">
        <f t="shared" si="1"/>
        <v>0</v>
      </c>
      <c r="M19" s="129">
        <f t="shared" si="0"/>
        <v>0</v>
      </c>
      <c r="N19" s="122"/>
    </row>
    <row r="20" spans="1:14" x14ac:dyDescent="0.2">
      <c r="A20" s="123">
        <v>16</v>
      </c>
      <c r="B20" s="124"/>
      <c r="C20" s="124"/>
      <c r="D20" s="124"/>
      <c r="E20" s="124"/>
      <c r="F20" s="124"/>
      <c r="G20" s="124"/>
      <c r="H20" s="124"/>
      <c r="I20" s="124"/>
      <c r="J20" s="124"/>
      <c r="K20" s="148">
        <f t="shared" ref="K20" si="13">K14</f>
        <v>50</v>
      </c>
      <c r="L20" s="113">
        <f t="shared" si="1"/>
        <v>0</v>
      </c>
      <c r="M20" s="129">
        <f t="shared" si="0"/>
        <v>0</v>
      </c>
      <c r="N20" s="122"/>
    </row>
    <row r="21" spans="1:14" x14ac:dyDescent="0.2">
      <c r="A21" s="123">
        <v>17</v>
      </c>
      <c r="B21" s="124"/>
      <c r="C21" s="124"/>
      <c r="D21" s="124"/>
      <c r="E21" s="124"/>
      <c r="F21" s="124"/>
      <c r="G21" s="124"/>
      <c r="H21" s="124"/>
      <c r="I21" s="124"/>
      <c r="J21" s="124"/>
      <c r="K21" s="148">
        <f t="shared" ref="K21" si="14">K17</f>
        <v>50</v>
      </c>
      <c r="L21" s="113">
        <f t="shared" si="1"/>
        <v>0</v>
      </c>
      <c r="M21" s="129">
        <f t="shared" si="0"/>
        <v>0</v>
      </c>
      <c r="N21" s="122"/>
    </row>
    <row r="22" spans="1:14" x14ac:dyDescent="0.2">
      <c r="A22" s="123">
        <v>18</v>
      </c>
      <c r="B22" s="124"/>
      <c r="C22" s="124"/>
      <c r="D22" s="124"/>
      <c r="E22" s="124"/>
      <c r="F22" s="124"/>
      <c r="G22" s="124"/>
      <c r="H22" s="124"/>
      <c r="I22" s="124"/>
      <c r="J22" s="124"/>
      <c r="K22" s="148">
        <f t="shared" ref="K22" si="15">K17</f>
        <v>50</v>
      </c>
      <c r="L22" s="113">
        <f t="shared" si="1"/>
        <v>0</v>
      </c>
      <c r="M22" s="129">
        <f t="shared" si="0"/>
        <v>0</v>
      </c>
      <c r="N22" s="122"/>
    </row>
    <row r="23" spans="1:14" x14ac:dyDescent="0.2">
      <c r="A23" s="123">
        <v>19</v>
      </c>
      <c r="B23" s="124"/>
      <c r="C23" s="124"/>
      <c r="D23" s="124"/>
      <c r="E23" s="124"/>
      <c r="F23" s="124"/>
      <c r="G23" s="124"/>
      <c r="H23" s="124"/>
      <c r="I23" s="124"/>
      <c r="J23" s="124"/>
      <c r="K23" s="148">
        <f t="shared" ref="K23" si="16">K17</f>
        <v>50</v>
      </c>
      <c r="L23" s="113">
        <f t="shared" si="1"/>
        <v>0</v>
      </c>
      <c r="M23" s="129">
        <f t="shared" si="0"/>
        <v>0</v>
      </c>
      <c r="N23" s="122"/>
    </row>
    <row r="24" spans="1:14" x14ac:dyDescent="0.2">
      <c r="A24" s="123">
        <v>20</v>
      </c>
      <c r="B24" s="124"/>
      <c r="C24" s="124"/>
      <c r="D24" s="124"/>
      <c r="E24" s="124"/>
      <c r="F24" s="124"/>
      <c r="G24" s="124"/>
      <c r="H24" s="124"/>
      <c r="I24" s="124"/>
      <c r="J24" s="124"/>
      <c r="K24" s="148">
        <f t="shared" ref="K24" si="17">K20</f>
        <v>50</v>
      </c>
      <c r="L24" s="113">
        <f t="shared" si="1"/>
        <v>0</v>
      </c>
      <c r="M24" s="129">
        <f t="shared" si="0"/>
        <v>0</v>
      </c>
      <c r="N24" s="122"/>
    </row>
    <row r="25" spans="1:14" x14ac:dyDescent="0.2">
      <c r="A25" s="123">
        <v>21</v>
      </c>
      <c r="B25" s="124"/>
      <c r="C25" s="124"/>
      <c r="D25" s="124"/>
      <c r="E25" s="124"/>
      <c r="F25" s="124"/>
      <c r="G25" s="124"/>
      <c r="H25" s="124"/>
      <c r="I25" s="124"/>
      <c r="J25" s="124"/>
      <c r="K25" s="148">
        <f t="shared" ref="K25" si="18">K20</f>
        <v>50</v>
      </c>
      <c r="L25" s="113">
        <f t="shared" si="1"/>
        <v>0</v>
      </c>
      <c r="M25" s="129">
        <f t="shared" si="0"/>
        <v>0</v>
      </c>
      <c r="N25" s="122"/>
    </row>
    <row r="26" spans="1:14" x14ac:dyDescent="0.2">
      <c r="A26" s="123">
        <v>22</v>
      </c>
      <c r="B26" s="124"/>
      <c r="C26" s="124"/>
      <c r="D26" s="124"/>
      <c r="E26" s="124"/>
      <c r="F26" s="124"/>
      <c r="G26" s="124"/>
      <c r="H26" s="124"/>
      <c r="I26" s="124"/>
      <c r="J26" s="124"/>
      <c r="K26" s="148">
        <f t="shared" ref="K26" si="19">K20</f>
        <v>50</v>
      </c>
      <c r="L26" s="113">
        <f t="shared" si="1"/>
        <v>0</v>
      </c>
      <c r="M26" s="129">
        <f t="shared" si="0"/>
        <v>0</v>
      </c>
      <c r="N26" s="122"/>
    </row>
    <row r="27" spans="1:14" x14ac:dyDescent="0.2">
      <c r="A27" s="123">
        <v>23</v>
      </c>
      <c r="B27" s="124"/>
      <c r="C27" s="124"/>
      <c r="D27" s="124"/>
      <c r="E27" s="124"/>
      <c r="F27" s="124"/>
      <c r="G27" s="124"/>
      <c r="H27" s="124"/>
      <c r="I27" s="124"/>
      <c r="J27" s="124"/>
      <c r="K27" s="148">
        <f t="shared" ref="K27" si="20">K23</f>
        <v>50</v>
      </c>
      <c r="L27" s="113">
        <f t="shared" si="1"/>
        <v>0</v>
      </c>
      <c r="M27" s="129">
        <f t="shared" si="0"/>
        <v>0</v>
      </c>
      <c r="N27" s="122"/>
    </row>
    <row r="28" spans="1:14" x14ac:dyDescent="0.2">
      <c r="A28" s="123">
        <v>24</v>
      </c>
      <c r="B28" s="124"/>
      <c r="C28" s="124"/>
      <c r="D28" s="124"/>
      <c r="E28" s="124"/>
      <c r="F28" s="124"/>
      <c r="G28" s="124"/>
      <c r="H28" s="124"/>
      <c r="I28" s="124"/>
      <c r="J28" s="124"/>
      <c r="K28" s="148">
        <f t="shared" ref="K28" si="21">K23</f>
        <v>50</v>
      </c>
      <c r="L28" s="113">
        <f t="shared" si="1"/>
        <v>0</v>
      </c>
      <c r="M28" s="129">
        <f t="shared" si="0"/>
        <v>0</v>
      </c>
      <c r="N28" s="122"/>
    </row>
    <row r="29" spans="1:14" x14ac:dyDescent="0.2">
      <c r="A29" s="123">
        <v>25</v>
      </c>
      <c r="B29" s="124"/>
      <c r="C29" s="124"/>
      <c r="D29" s="124"/>
      <c r="E29" s="124"/>
      <c r="F29" s="124"/>
      <c r="G29" s="124"/>
      <c r="H29" s="124"/>
      <c r="I29" s="124"/>
      <c r="J29" s="124"/>
      <c r="K29" s="148">
        <f t="shared" ref="K29" si="22">K23</f>
        <v>50</v>
      </c>
      <c r="L29" s="113">
        <f t="shared" si="1"/>
        <v>0</v>
      </c>
      <c r="M29" s="129">
        <f t="shared" si="0"/>
        <v>0</v>
      </c>
      <c r="N29" s="122"/>
    </row>
    <row r="30" spans="1:14" x14ac:dyDescent="0.2">
      <c r="A30" s="123">
        <v>26</v>
      </c>
      <c r="B30" s="124"/>
      <c r="C30" s="124"/>
      <c r="D30" s="124"/>
      <c r="E30" s="124"/>
      <c r="F30" s="124"/>
      <c r="G30" s="124"/>
      <c r="H30" s="124"/>
      <c r="I30" s="124"/>
      <c r="J30" s="124"/>
      <c r="K30" s="148">
        <f t="shared" ref="K30" si="23">K26</f>
        <v>50</v>
      </c>
      <c r="L30" s="113">
        <f t="shared" si="1"/>
        <v>0</v>
      </c>
      <c r="M30" s="129">
        <f t="shared" si="0"/>
        <v>0</v>
      </c>
      <c r="N30" s="122"/>
    </row>
    <row r="31" spans="1:14" x14ac:dyDescent="0.2">
      <c r="A31" s="123">
        <v>27</v>
      </c>
      <c r="B31" s="124"/>
      <c r="C31" s="124"/>
      <c r="D31" s="124"/>
      <c r="E31" s="124"/>
      <c r="F31" s="124"/>
      <c r="G31" s="124"/>
      <c r="H31" s="124"/>
      <c r="I31" s="124"/>
      <c r="J31" s="124"/>
      <c r="K31" s="148">
        <f t="shared" ref="K31" si="24">K26</f>
        <v>50</v>
      </c>
      <c r="L31" s="113">
        <f t="shared" si="1"/>
        <v>0</v>
      </c>
      <c r="M31" s="129">
        <f t="shared" si="0"/>
        <v>0</v>
      </c>
      <c r="N31" s="122"/>
    </row>
    <row r="32" spans="1:14" x14ac:dyDescent="0.2">
      <c r="A32" s="123">
        <v>28</v>
      </c>
      <c r="B32" s="124"/>
      <c r="C32" s="124"/>
      <c r="D32" s="124"/>
      <c r="E32" s="124"/>
      <c r="F32" s="124"/>
      <c r="G32" s="124"/>
      <c r="H32" s="124"/>
      <c r="I32" s="124"/>
      <c r="J32" s="124"/>
      <c r="K32" s="148">
        <f t="shared" ref="K32" si="25">K26</f>
        <v>50</v>
      </c>
      <c r="L32" s="113">
        <f t="shared" si="1"/>
        <v>0</v>
      </c>
      <c r="M32" s="129">
        <f t="shared" si="0"/>
        <v>0</v>
      </c>
      <c r="N32" s="122"/>
    </row>
    <row r="33" spans="1:14" x14ac:dyDescent="0.2">
      <c r="A33" s="123">
        <v>29</v>
      </c>
      <c r="B33" s="124"/>
      <c r="C33" s="124"/>
      <c r="D33" s="124"/>
      <c r="E33" s="124"/>
      <c r="F33" s="124"/>
      <c r="G33" s="124"/>
      <c r="H33" s="124"/>
      <c r="I33" s="124"/>
      <c r="J33" s="124"/>
      <c r="K33" s="148">
        <f t="shared" ref="K33" si="26">K29</f>
        <v>50</v>
      </c>
      <c r="L33" s="113">
        <f t="shared" si="1"/>
        <v>0</v>
      </c>
      <c r="M33" s="129">
        <f t="shared" si="0"/>
        <v>0</v>
      </c>
      <c r="N33" s="122"/>
    </row>
    <row r="34" spans="1:14" x14ac:dyDescent="0.2">
      <c r="A34" s="123">
        <v>30</v>
      </c>
      <c r="B34" s="124"/>
      <c r="C34" s="124"/>
      <c r="D34" s="124"/>
      <c r="E34" s="124"/>
      <c r="F34" s="124"/>
      <c r="G34" s="124"/>
      <c r="H34" s="124"/>
      <c r="I34" s="124"/>
      <c r="J34" s="124"/>
      <c r="K34" s="148">
        <f t="shared" ref="K34" si="27">K29</f>
        <v>50</v>
      </c>
      <c r="L34" s="113">
        <f t="shared" si="1"/>
        <v>0</v>
      </c>
      <c r="M34" s="129">
        <f t="shared" si="0"/>
        <v>0</v>
      </c>
      <c r="N34" s="122"/>
    </row>
    <row r="35" spans="1:14" x14ac:dyDescent="0.2">
      <c r="A35" s="123">
        <v>31</v>
      </c>
      <c r="B35" s="124"/>
      <c r="C35" s="124"/>
      <c r="D35" s="124"/>
      <c r="E35" s="124"/>
      <c r="F35" s="124"/>
      <c r="G35" s="124"/>
      <c r="H35" s="124"/>
      <c r="I35" s="124"/>
      <c r="J35" s="124"/>
      <c r="K35" s="148">
        <f t="shared" ref="K35" si="28">K29</f>
        <v>50</v>
      </c>
      <c r="L35" s="113">
        <f t="shared" si="1"/>
        <v>0</v>
      </c>
      <c r="M35" s="129">
        <f t="shared" si="0"/>
        <v>0</v>
      </c>
      <c r="N35" s="122"/>
    </row>
    <row r="36" spans="1:14" x14ac:dyDescent="0.2">
      <c r="A36" s="138">
        <v>32</v>
      </c>
      <c r="B36" s="138"/>
      <c r="C36" s="138"/>
      <c r="D36" s="138"/>
      <c r="E36" s="138"/>
      <c r="F36" s="138"/>
      <c r="G36" s="138"/>
      <c r="H36" s="138"/>
      <c r="I36" s="138"/>
      <c r="J36" s="138"/>
      <c r="K36" s="149" t="s">
        <v>55</v>
      </c>
      <c r="L36" s="7">
        <f>SUM(L5:L35)</f>
        <v>0</v>
      </c>
      <c r="M36" s="129">
        <f>SUM(M5:M35)</f>
        <v>0</v>
      </c>
      <c r="N36" s="122"/>
    </row>
    <row r="37" spans="1:14" x14ac:dyDescent="0.2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50"/>
      <c r="L37" s="138"/>
      <c r="M37" s="152"/>
      <c r="N37" s="122"/>
    </row>
    <row r="38" spans="1:14" x14ac:dyDescent="0.2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50"/>
      <c r="L38" s="138"/>
      <c r="M38" s="152"/>
      <c r="N38" s="122"/>
    </row>
    <row r="39" spans="1:14" ht="21" x14ac:dyDescent="0.25">
      <c r="A39" s="337" t="s">
        <v>9</v>
      </c>
      <c r="B39" s="338"/>
      <c r="C39" s="338"/>
      <c r="D39" s="338"/>
      <c r="E39" s="338"/>
      <c r="F39" s="338"/>
      <c r="G39" s="338"/>
      <c r="H39" s="338"/>
      <c r="I39" s="338"/>
      <c r="J39" s="338"/>
      <c r="K39" s="338"/>
      <c r="L39" s="338"/>
      <c r="M39" s="339"/>
      <c r="N39" s="122"/>
    </row>
    <row r="40" spans="1:14" x14ac:dyDescent="0.2">
      <c r="A40" s="130" t="s">
        <v>340</v>
      </c>
      <c r="B40" s="131"/>
      <c r="C40" s="132" t="s">
        <v>5</v>
      </c>
      <c r="D40" s="133" t="str">
        <f>D2</f>
        <v>Ana Lucia</v>
      </c>
      <c r="E40" s="133"/>
      <c r="F40" s="134"/>
      <c r="G40" s="134"/>
      <c r="H40" s="134"/>
      <c r="I40" s="134"/>
      <c r="J40" s="134"/>
      <c r="K40" s="147"/>
      <c r="L40" s="136" t="s">
        <v>12</v>
      </c>
      <c r="M40" s="151" t="s">
        <v>353</v>
      </c>
      <c r="N40" s="122"/>
    </row>
    <row r="41" spans="1:14" x14ac:dyDescent="0.2">
      <c r="A41" s="335" t="s">
        <v>59</v>
      </c>
      <c r="B41" s="335" t="s">
        <v>6</v>
      </c>
      <c r="C41" s="335" t="s">
        <v>1</v>
      </c>
      <c r="D41" s="335" t="s">
        <v>2</v>
      </c>
      <c r="E41" s="335" t="s">
        <v>65</v>
      </c>
      <c r="F41" s="335" t="s">
        <v>66</v>
      </c>
      <c r="G41" s="335" t="s">
        <v>67</v>
      </c>
      <c r="H41" s="335" t="s">
        <v>7</v>
      </c>
      <c r="I41" s="335" t="s">
        <v>8</v>
      </c>
      <c r="J41" s="335" t="s">
        <v>3</v>
      </c>
      <c r="K41" s="333" t="s">
        <v>0</v>
      </c>
      <c r="L41" s="325" t="s">
        <v>10</v>
      </c>
      <c r="M41" s="333" t="s">
        <v>13</v>
      </c>
      <c r="N41" s="122"/>
    </row>
    <row r="42" spans="1:14" x14ac:dyDescent="0.2">
      <c r="A42" s="336"/>
      <c r="B42" s="336"/>
      <c r="C42" s="336"/>
      <c r="D42" s="336"/>
      <c r="E42" s="336"/>
      <c r="F42" s="336"/>
      <c r="G42" s="336"/>
      <c r="H42" s="336"/>
      <c r="I42" s="336"/>
      <c r="J42" s="336"/>
      <c r="K42" s="334"/>
      <c r="L42" s="332"/>
      <c r="M42" s="334"/>
      <c r="N42" s="122"/>
    </row>
    <row r="43" spans="1:14" x14ac:dyDescent="0.2">
      <c r="A43" s="123">
        <v>13</v>
      </c>
      <c r="B43" s="124"/>
      <c r="C43" s="124">
        <v>1.5</v>
      </c>
      <c r="D43" s="124"/>
      <c r="E43" s="124"/>
      <c r="F43" s="124"/>
      <c r="G43" s="124"/>
      <c r="H43" s="124"/>
      <c r="I43" s="124"/>
      <c r="J43" s="124"/>
      <c r="K43" s="148">
        <v>50</v>
      </c>
      <c r="L43" s="113">
        <v>1.5</v>
      </c>
      <c r="M43" s="129">
        <v>75</v>
      </c>
      <c r="N43" s="122"/>
    </row>
    <row r="44" spans="1:14" x14ac:dyDescent="0.2">
      <c r="A44" s="123">
        <v>15</v>
      </c>
      <c r="B44" s="124"/>
      <c r="C44" s="124">
        <v>1.5</v>
      </c>
      <c r="D44" s="124"/>
      <c r="E44" s="124"/>
      <c r="F44" s="124"/>
      <c r="G44" s="124"/>
      <c r="H44" s="124"/>
      <c r="I44" s="124"/>
      <c r="J44" s="124"/>
      <c r="K44" s="148">
        <v>50</v>
      </c>
      <c r="L44" s="113">
        <v>1.5</v>
      </c>
      <c r="M44" s="129">
        <v>75</v>
      </c>
      <c r="N44" s="122"/>
    </row>
    <row r="45" spans="1:14" x14ac:dyDescent="0.2">
      <c r="A45" s="123">
        <v>20</v>
      </c>
      <c r="B45" s="124"/>
      <c r="C45" s="124">
        <v>1.5</v>
      </c>
      <c r="D45" s="124"/>
      <c r="E45" s="124"/>
      <c r="F45" s="124"/>
      <c r="G45" s="124"/>
      <c r="H45" s="124"/>
      <c r="I45" s="124"/>
      <c r="J45" s="124"/>
      <c r="K45" s="148">
        <v>50</v>
      </c>
      <c r="L45" s="113">
        <v>1.5</v>
      </c>
      <c r="M45" s="129">
        <v>75</v>
      </c>
      <c r="N45" s="122"/>
    </row>
    <row r="46" spans="1:14" x14ac:dyDescent="0.2">
      <c r="A46" s="123">
        <v>29</v>
      </c>
      <c r="B46" s="124"/>
      <c r="C46" s="124" t="s">
        <v>331</v>
      </c>
      <c r="D46" s="124"/>
      <c r="E46" s="124"/>
      <c r="F46" s="124"/>
      <c r="G46" s="124"/>
      <c r="H46" s="124"/>
      <c r="I46" s="124"/>
      <c r="J46" s="124"/>
      <c r="K46" s="148">
        <v>50</v>
      </c>
      <c r="L46" s="113">
        <f t="shared" ref="L46" si="29">B46+C46+D46+E46+F46+G46+H46+I46+J46</f>
        <v>1.5</v>
      </c>
      <c r="M46" s="129">
        <f t="shared" ref="M46" si="30">L46*K46</f>
        <v>75</v>
      </c>
      <c r="N46" s="122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4C0FD-CD70-4B15-A2BE-F59ACBC25D62}">
  <dimension ref="A1:M5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02" customWidth="1"/>
    <col min="2" max="10" width="11.5" style="202" customWidth="1"/>
    <col min="11" max="11" width="10.6640625" style="202" customWidth="1"/>
    <col min="12" max="12" width="8.5" style="202" customWidth="1"/>
    <col min="13" max="13" width="11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3" t="s">
        <v>5</v>
      </c>
      <c r="D2" s="9" t="s">
        <v>414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 t="s">
        <v>334</v>
      </c>
      <c r="D19" s="114" t="s">
        <v>334</v>
      </c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4</v>
      </c>
      <c r="M19" s="6">
        <f t="shared" si="0"/>
        <v>280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 t="s">
        <v>334</v>
      </c>
      <c r="D21" s="114" t="s">
        <v>334</v>
      </c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4</v>
      </c>
      <c r="M21" s="6">
        <f t="shared" si="0"/>
        <v>280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2</v>
      </c>
      <c r="M33" s="6">
        <f t="shared" si="0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 t="s">
        <v>343</v>
      </c>
      <c r="I35" s="114"/>
      <c r="J35" s="114"/>
      <c r="K35" s="3">
        <f t="shared" si="1"/>
        <v>70</v>
      </c>
      <c r="L35" s="113">
        <f t="shared" si="2"/>
        <v>3</v>
      </c>
      <c r="M35" s="6">
        <f t="shared" si="0"/>
        <v>210</v>
      </c>
    </row>
    <row r="36" spans="1:13" x14ac:dyDescent="0.2">
      <c r="A36" s="20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3" t="s">
        <v>5</v>
      </c>
      <c r="D40" s="9" t="str">
        <f>D2</f>
        <v>Ana Luiza Brites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8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10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15</v>
      </c>
      <c r="B46" s="114"/>
      <c r="C46" s="114" t="s">
        <v>334</v>
      </c>
      <c r="D46" s="114" t="s">
        <v>334</v>
      </c>
      <c r="E46" s="114"/>
      <c r="F46" s="114"/>
      <c r="G46" s="114"/>
      <c r="H46" s="114"/>
      <c r="I46" s="114"/>
      <c r="J46" s="114"/>
      <c r="K46" s="3">
        <v>70</v>
      </c>
      <c r="L46" s="113">
        <v>4</v>
      </c>
      <c r="M46" s="6">
        <v>280</v>
      </c>
    </row>
    <row r="47" spans="1:13" x14ac:dyDescent="0.2">
      <c r="A47" s="2">
        <v>17</v>
      </c>
      <c r="B47" s="114"/>
      <c r="C47" s="114" t="s">
        <v>334</v>
      </c>
      <c r="D47" s="114" t="s">
        <v>334</v>
      </c>
      <c r="E47" s="114"/>
      <c r="F47" s="114"/>
      <c r="G47" s="114"/>
      <c r="H47" s="114"/>
      <c r="I47" s="114"/>
      <c r="J47" s="114"/>
      <c r="K47" s="3">
        <v>70</v>
      </c>
      <c r="L47" s="113">
        <v>4</v>
      </c>
      <c r="M47" s="6">
        <v>280</v>
      </c>
    </row>
    <row r="48" spans="1:13" x14ac:dyDescent="0.2">
      <c r="A48" s="2">
        <v>18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24</v>
      </c>
      <c r="B49" s="114" t="s">
        <v>343</v>
      </c>
      <c r="C49" s="114" t="s">
        <v>343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29</v>
      </c>
      <c r="B50" s="114" t="s">
        <v>334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3" x14ac:dyDescent="0.2">
      <c r="A51" s="2">
        <v>31</v>
      </c>
      <c r="B51" s="114" t="s">
        <v>334</v>
      </c>
      <c r="C51" s="114"/>
      <c r="D51" s="114"/>
      <c r="E51" s="114"/>
      <c r="F51" s="114"/>
      <c r="G51" s="114"/>
      <c r="H51" s="114" t="s">
        <v>343</v>
      </c>
      <c r="I51" s="114"/>
      <c r="J51" s="114"/>
      <c r="K51" s="3">
        <v>70</v>
      </c>
      <c r="L51" s="113">
        <v>3</v>
      </c>
      <c r="M51" s="6">
        <v>210</v>
      </c>
    </row>
    <row r="52" spans="1:13" x14ac:dyDescent="0.2">
      <c r="K52" s="10" t="s">
        <v>55</v>
      </c>
      <c r="L52" s="7">
        <f>SUM(L5:L35)</f>
        <v>23</v>
      </c>
      <c r="M52" s="6">
        <f>SUM(M5:M35)</f>
        <v>1610</v>
      </c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2E24-68D2-7548-B247-105209896582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192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Ana Luiza Pereira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1"/>
  <sheetViews>
    <sheetView workbookViewId="0">
      <selection activeCell="B5" sqref="B5:C2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72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ref="L12:L34" si="3">B12+C12+D12+E12+F12+G12+H12+I12+J12</f>
        <v>0</v>
      </c>
      <c r="M12" s="6">
        <f t="shared" ref="M12:M34" si="4">L12*K12</f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3"/>
        <v>0</v>
      </c>
      <c r="M13" s="6">
        <f t="shared" si="4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3"/>
        <v>0</v>
      </c>
      <c r="M14" s="6">
        <f t="shared" si="4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3"/>
        <v>0</v>
      </c>
      <c r="M27" s="6">
        <f t="shared" si="4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3"/>
        <v>0</v>
      </c>
      <c r="M33" s="6">
        <f t="shared" si="4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3"/>
        <v>0</v>
      </c>
      <c r="M34" s="6">
        <f t="shared" si="4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Ana Vitória Mascarenha Guimarães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8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12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15</v>
      </c>
      <c r="B46" s="114"/>
      <c r="C46" s="114" t="s">
        <v>331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1.5</v>
      </c>
      <c r="M51" s="6">
        <v>105</v>
      </c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D1B0-3C4D-4B9B-9A19-7B9EFDEA8868}">
  <dimension ref="A1:M42"/>
  <sheetViews>
    <sheetView topLeftCell="F1" workbookViewId="0">
      <selection activeCell="N15" sqref="N1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6" t="s">
        <v>5</v>
      </c>
      <c r="D2" s="9" t="s">
        <v>219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60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60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60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60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60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60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60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60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60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60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60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60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60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60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60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60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60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60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60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60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60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60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60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60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60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60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60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60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60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60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60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6" t="s">
        <v>5</v>
      </c>
      <c r="D40" s="9" t="str">
        <f>D2</f>
        <v>Anna Beatriz Alencar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N42"/>
  <sheetViews>
    <sheetView topLeftCell="H1" workbookViewId="0">
      <selection activeCell="N32" sqref="N3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504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>
        <v>1</v>
      </c>
      <c r="D8" s="4">
        <v>1</v>
      </c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2</v>
      </c>
      <c r="M8" s="6">
        <f t="shared" si="0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>
        <v>2</v>
      </c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>
        <v>2</v>
      </c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4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4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4" x14ac:dyDescent="0.2">
      <c r="A19" s="2">
        <v>15</v>
      </c>
      <c r="B19" s="4">
        <v>2</v>
      </c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4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4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  <c r="N21" t="s">
        <v>224</v>
      </c>
    </row>
    <row r="22" spans="1:14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4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4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4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4" x14ac:dyDescent="0.2">
      <c r="A26" s="2">
        <v>22</v>
      </c>
      <c r="B26" s="4"/>
      <c r="C26" s="4">
        <v>2</v>
      </c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2</v>
      </c>
      <c r="M26" s="6">
        <f t="shared" si="0"/>
        <v>140</v>
      </c>
    </row>
    <row r="27" spans="1:14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4" x14ac:dyDescent="0.2">
      <c r="A28" s="2">
        <v>24</v>
      </c>
      <c r="B28" s="4"/>
      <c r="C28" s="4">
        <v>2</v>
      </c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2</v>
      </c>
      <c r="M28" s="6">
        <f t="shared" si="0"/>
        <v>140</v>
      </c>
    </row>
    <row r="29" spans="1:14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4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4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4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2</v>
      </c>
      <c r="M35" s="6">
        <f t="shared" si="0"/>
        <v>140</v>
      </c>
    </row>
    <row r="36" spans="1:13" x14ac:dyDescent="0.2">
      <c r="A36" s="1">
        <v>32</v>
      </c>
      <c r="K36" s="10" t="s">
        <v>55</v>
      </c>
      <c r="L36" s="7">
        <f>SUM(L5:L35)</f>
        <v>16</v>
      </c>
      <c r="M36" s="6">
        <f>SUM(M5:M35)</f>
        <v>1120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Anna Carolina Lomanto Hanhoerster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42"/>
  <sheetViews>
    <sheetView topLeftCell="D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503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>
        <v>1</v>
      </c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>
        <v>1</v>
      </c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>
        <v>1</v>
      </c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>
        <v>1</v>
      </c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1</v>
      </c>
      <c r="M34" s="6">
        <f t="shared" si="0"/>
        <v>70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7</v>
      </c>
      <c r="M36" s="6">
        <f>SUM(M5:M35)</f>
        <v>490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Antonio Gabriel Abdalla Leite Adaes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DDEC0-EB86-9E40-A01F-4D344582A699}">
  <dimension ref="A1:M42"/>
  <sheetViews>
    <sheetView workbookViewId="0">
      <selection activeCell="A39" sqref="A39:M3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166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Antônio Gabriel Boeri Ávila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42"/>
  <sheetViews>
    <sheetView topLeftCell="D1" workbookViewId="0">
      <selection activeCell="D26" sqref="D2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482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>
        <v>1</v>
      </c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1</v>
      </c>
      <c r="M6" s="6">
        <f t="shared" si="0"/>
        <v>70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2</v>
      </c>
      <c r="M7" s="6">
        <f t="shared" si="0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1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1</v>
      </c>
      <c r="M14" s="6">
        <f t="shared" si="0"/>
        <v>70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1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1</v>
      </c>
      <c r="M21" s="6">
        <f t="shared" si="0"/>
        <v>70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>
        <v>1</v>
      </c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1</v>
      </c>
      <c r="M26" s="6">
        <f t="shared" si="0"/>
        <v>70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6</v>
      </c>
      <c r="M36" s="6">
        <f>SUM(M5:M35)</f>
        <v>420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Antônio Teixeira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51"/>
  <sheetViews>
    <sheetView workbookViewId="0">
      <selection activeCell="L36" sqref="L3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162</v>
      </c>
      <c r="C2" s="54" t="s">
        <v>5</v>
      </c>
      <c r="D2" s="9" t="s">
        <v>148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 t="shared" ref="L5:L35" si="0"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2">K$2</f>
        <v>70</v>
      </c>
      <c r="L6" s="5">
        <f t="shared" si="0"/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2"/>
        <v>70</v>
      </c>
      <c r="L7" s="5">
        <f t="shared" si="0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2"/>
        <v>70</v>
      </c>
      <c r="L8" s="5">
        <f t="shared" si="0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2"/>
        <v>70</v>
      </c>
      <c r="L9" s="5">
        <f t="shared" si="0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2"/>
        <v>70</v>
      </c>
      <c r="L10" s="5">
        <f t="shared" si="0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2"/>
        <v>70</v>
      </c>
      <c r="L11" s="5">
        <f t="shared" si="0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2"/>
        <v>70</v>
      </c>
      <c r="L12" s="5">
        <f t="shared" si="0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2"/>
        <v>70</v>
      </c>
      <c r="L13" s="5">
        <f t="shared" ref="L13:L26" si="3">B13+C13+D13+E13+F13+G13+H13+I13+J13</f>
        <v>0</v>
      </c>
      <c r="M13" s="6">
        <f t="shared" ref="M13:M26" si="4">L13*K13</f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2"/>
        <v>70</v>
      </c>
      <c r="L14" s="5">
        <f t="shared" si="3"/>
        <v>0</v>
      </c>
      <c r="M14" s="6">
        <f t="shared" si="4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2"/>
        <v>70</v>
      </c>
      <c r="L15" s="5">
        <f t="shared" si="3"/>
        <v>0</v>
      </c>
      <c r="M15" s="6">
        <f t="shared" si="4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2"/>
        <v>70</v>
      </c>
      <c r="L16" s="5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2"/>
        <v>70</v>
      </c>
      <c r="L17" s="5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2"/>
        <v>70</v>
      </c>
      <c r="L18" s="5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2"/>
        <v>70</v>
      </c>
      <c r="L19" s="5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2"/>
        <v>70</v>
      </c>
      <c r="L20" s="5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2"/>
        <v>70</v>
      </c>
      <c r="L21" s="5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2"/>
        <v>70</v>
      </c>
      <c r="L22" s="5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2"/>
        <v>70</v>
      </c>
      <c r="L23" s="5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2"/>
        <v>70</v>
      </c>
      <c r="L24" s="5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2"/>
        <v>70</v>
      </c>
      <c r="L25" s="5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2"/>
        <v>70</v>
      </c>
      <c r="L26" s="5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2"/>
        <v>70</v>
      </c>
      <c r="L27" s="5">
        <f t="shared" si="0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2"/>
        <v>70</v>
      </c>
      <c r="L28" s="5">
        <f t="shared" si="0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2"/>
        <v>70</v>
      </c>
      <c r="L29" s="5">
        <f t="shared" si="0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2"/>
        <v>70</v>
      </c>
      <c r="L30" s="5">
        <f t="shared" si="0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2"/>
        <v>70</v>
      </c>
      <c r="L31" s="5">
        <f t="shared" si="0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2"/>
        <v>70</v>
      </c>
      <c r="L32" s="5">
        <f t="shared" si="0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2"/>
        <v>70</v>
      </c>
      <c r="L33" s="5">
        <f t="shared" si="0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2"/>
        <v>70</v>
      </c>
      <c r="L34" s="5">
        <f t="shared" si="0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2"/>
        <v>70</v>
      </c>
      <c r="L35" s="5">
        <f t="shared" si="0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4" t="s">
        <v>5</v>
      </c>
      <c r="D40" s="9" t="str">
        <f>D2</f>
        <v>Antônio Viana Rehm Galvão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11</v>
      </c>
      <c r="B44" s="4" t="s">
        <v>208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 t="s">
        <v>208</v>
      </c>
      <c r="M44" s="6">
        <v>105</v>
      </c>
    </row>
    <row r="45" spans="1:13" x14ac:dyDescent="0.2">
      <c r="A45" s="2">
        <v>18</v>
      </c>
      <c r="B45" s="4" t="s">
        <v>208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 t="s">
        <v>208</v>
      </c>
      <c r="M45" s="6">
        <v>105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>
        <v>16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18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19</v>
      </c>
      <c r="B50" s="4" t="s">
        <v>208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 t="s">
        <v>208</v>
      </c>
      <c r="M50" s="6">
        <v>105</v>
      </c>
    </row>
    <row r="51" spans="1:13" x14ac:dyDescent="0.2">
      <c r="A51" s="2">
        <v>26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honeticPr fontId="9" type="noConversion"/>
  <pageMargins left="0.511811024" right="0.511811024" top="0.78740157499999996" bottom="0.78740157499999996" header="0.31496062000000002" footer="0.3149606200000000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60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Arthur Venâncio Correia Lima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I41:I42"/>
    <mergeCell ref="J41:J42"/>
  </mergeCells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70005-2798-C64B-A80C-037AF860C93B}">
  <dimension ref="A1:M42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267" customWidth="1"/>
    <col min="2" max="10" width="11.5" style="267" customWidth="1"/>
    <col min="11" max="11" width="10.6640625" style="267" customWidth="1"/>
    <col min="12" max="12" width="8.5" style="267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1" t="s">
        <v>5</v>
      </c>
      <c r="D2" s="9" t="s">
        <v>527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67">
        <v>32</v>
      </c>
      <c r="K36" s="10" t="s">
        <v>55</v>
      </c>
      <c r="L36" s="7">
        <f>SUM(L5:L35)</f>
        <v>4</v>
      </c>
      <c r="M36" s="6">
        <f>SUM(M5:M35)</f>
        <v>280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71" t="s">
        <v>5</v>
      </c>
      <c r="D40" s="9" t="str">
        <f>D2</f>
        <v>Arthur Amorim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22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Arthur Soares Gonçalves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I41:I42"/>
    <mergeCell ref="J41:J42"/>
    <mergeCell ref="A41:A42"/>
    <mergeCell ref="B41:B42"/>
    <mergeCell ref="C41:C42"/>
    <mergeCell ref="D41:D42"/>
    <mergeCell ref="E41:E42"/>
    <mergeCell ref="K41:K42"/>
    <mergeCell ref="L41:L42"/>
    <mergeCell ref="M41:M42"/>
    <mergeCell ref="F41:F42"/>
    <mergeCell ref="G41:G42"/>
    <mergeCell ref="H41:H42"/>
    <mergeCell ref="A1:M1"/>
    <mergeCell ref="I2:J2"/>
    <mergeCell ref="K3:K4"/>
    <mergeCell ref="L3:L4"/>
    <mergeCell ref="M3:M4"/>
    <mergeCell ref="A3:A4"/>
    <mergeCell ref="H3:H4"/>
    <mergeCell ref="I3:I4"/>
    <mergeCell ref="J3:J4"/>
    <mergeCell ref="B3:B4"/>
    <mergeCell ref="C3:C4"/>
    <mergeCell ref="D3:D4"/>
    <mergeCell ref="E3:E4"/>
    <mergeCell ref="F3:F4"/>
    <mergeCell ref="G3:G4"/>
  </mergeCells>
  <pageMargins left="0.511811024" right="0.511811024" top="0.78740157499999996" bottom="0.78740157499999996" header="0.31496062000000002" footer="0.3149606200000000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CC5E-D91C-CF4B-82B0-4DF5BB0E1377}">
  <dimension ref="A1:M51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5.6640625" style="170" customWidth="1"/>
    <col min="2" max="10" width="11.5" style="170" customWidth="1"/>
    <col min="11" max="11" width="10.6640625" style="170" customWidth="1"/>
    <col min="12" max="12" width="8.5" style="17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1" t="s">
        <v>5</v>
      </c>
      <c r="D2" s="9" t="s">
        <v>391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70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1" t="s">
        <v>5</v>
      </c>
      <c r="D40" s="9" t="str">
        <f>D2</f>
        <v>Beatriz Cunha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9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11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16</v>
      </c>
      <c r="B46" s="114" t="s">
        <v>208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1"/>
  <sheetViews>
    <sheetView topLeftCell="F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492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>
        <v>2</v>
      </c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2</v>
      </c>
      <c r="M7" s="6">
        <f t="shared" si="0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6</v>
      </c>
      <c r="M36" s="6">
        <f>SUM(M5:M35)</f>
        <v>420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Beatriz Rodrigues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4"/>
      <c r="C43" s="4"/>
      <c r="D43" s="4"/>
      <c r="E43" s="4"/>
      <c r="F43" s="4"/>
      <c r="G43" s="4"/>
      <c r="H43" s="4">
        <v>2</v>
      </c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/>
      <c r="L45" s="5"/>
      <c r="M45" s="6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73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Beatrz Camila Oliveira Aquino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18C27-4BB3-084A-B815-9A8D750967A9}">
  <dimension ref="A1:M42"/>
  <sheetViews>
    <sheetView workbookViewId="0">
      <selection activeCell="P11" sqref="P11"/>
    </sheetView>
  </sheetViews>
  <sheetFormatPr baseColWidth="10" defaultColWidth="8.83203125" defaultRowHeight="15" x14ac:dyDescent="0.2"/>
  <cols>
    <col min="1" max="1" width="5.6640625" style="288" customWidth="1"/>
    <col min="2" max="10" width="11.5" style="288" customWidth="1"/>
    <col min="11" max="11" width="10.6640625" style="288" customWidth="1"/>
    <col min="12" max="12" width="8.5" style="288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9" t="s">
        <v>5</v>
      </c>
      <c r="D2" s="9"/>
      <c r="E2" s="9" t="s">
        <v>532</v>
      </c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88">
        <v>32</v>
      </c>
      <c r="K36" s="10" t="s">
        <v>55</v>
      </c>
      <c r="L36" s="7">
        <f>SUM(L5:L35)</f>
        <v>1</v>
      </c>
      <c r="M36" s="6">
        <f>SUM(M5:M35)</f>
        <v>70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9" t="s">
        <v>5</v>
      </c>
      <c r="D40" s="9">
        <f>D2</f>
        <v>0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A4E7-3E98-4327-9BF7-30FC0DA2210F}">
  <dimension ref="A1:M46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23" customWidth="1"/>
    <col min="2" max="10" width="11.5" style="223" customWidth="1"/>
    <col min="11" max="11" width="10.6640625" style="223" customWidth="1"/>
    <col min="12" max="12" width="8.5" style="223" customWidth="1"/>
    <col min="13" max="13" width="10.5" bestFit="1" customWidth="1"/>
  </cols>
  <sheetData>
    <row r="1" spans="1:13" x14ac:dyDescent="0.2">
      <c r="A1" s="288"/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</row>
    <row r="2" spans="1:13" ht="21" x14ac:dyDescent="0.25">
      <c r="A2" s="327" t="s">
        <v>9</v>
      </c>
      <c r="B2" s="328"/>
      <c r="C2" s="328"/>
      <c r="D2" s="328"/>
      <c r="E2" s="328"/>
      <c r="F2" s="328"/>
      <c r="G2" s="328"/>
      <c r="H2" s="328"/>
      <c r="I2" s="328"/>
      <c r="J2" s="328"/>
      <c r="K2" s="328"/>
      <c r="L2" s="328"/>
      <c r="M2" s="329"/>
    </row>
    <row r="3" spans="1:13" ht="15" customHeight="1" x14ac:dyDescent="0.2">
      <c r="A3" s="16" t="s">
        <v>4</v>
      </c>
      <c r="B3" s="15"/>
      <c r="C3" s="224" t="s">
        <v>5</v>
      </c>
      <c r="D3" s="9" t="s">
        <v>436</v>
      </c>
      <c r="E3" s="9"/>
      <c r="F3" s="9"/>
      <c r="G3" s="9"/>
      <c r="H3" s="9"/>
      <c r="I3" s="330" t="s">
        <v>68</v>
      </c>
      <c r="J3" s="331"/>
      <c r="K3" s="17">
        <v>70</v>
      </c>
      <c r="L3" s="16" t="s">
        <v>12</v>
      </c>
      <c r="M3" s="16" t="str">
        <f>Consolidado!M2</f>
        <v>Março</v>
      </c>
    </row>
    <row r="4" spans="1:13" x14ac:dyDescent="0.2">
      <c r="A4" s="323" t="s">
        <v>59</v>
      </c>
      <c r="B4" s="323" t="s">
        <v>6</v>
      </c>
      <c r="C4" s="323" t="s">
        <v>1</v>
      </c>
      <c r="D4" s="323" t="s">
        <v>2</v>
      </c>
      <c r="E4" s="323" t="s">
        <v>65</v>
      </c>
      <c r="F4" s="323" t="s">
        <v>66</v>
      </c>
      <c r="G4" s="323" t="s">
        <v>67</v>
      </c>
      <c r="H4" s="323" t="s">
        <v>7</v>
      </c>
      <c r="I4" s="323" t="s">
        <v>8</v>
      </c>
      <c r="J4" s="323" t="s">
        <v>3</v>
      </c>
      <c r="K4" s="321" t="s">
        <v>0</v>
      </c>
      <c r="L4" s="321" t="s">
        <v>10</v>
      </c>
      <c r="M4" s="321" t="s">
        <v>13</v>
      </c>
    </row>
    <row r="5" spans="1:13" x14ac:dyDescent="0.2">
      <c r="A5" s="324"/>
      <c r="B5" s="324"/>
      <c r="C5" s="324"/>
      <c r="D5" s="324"/>
      <c r="E5" s="324"/>
      <c r="F5" s="324"/>
      <c r="G5" s="324"/>
      <c r="H5" s="324"/>
      <c r="I5" s="324"/>
      <c r="J5" s="324"/>
      <c r="K5" s="322"/>
      <c r="L5" s="322"/>
      <c r="M5" s="322"/>
    </row>
    <row r="6" spans="1:13" x14ac:dyDescent="0.2">
      <c r="A6" s="2">
        <v>1</v>
      </c>
      <c r="B6" s="4"/>
      <c r="C6" s="4"/>
      <c r="D6" s="4"/>
      <c r="E6" s="4"/>
      <c r="F6" s="4"/>
      <c r="G6" s="4"/>
      <c r="H6" s="4"/>
      <c r="I6" s="4"/>
      <c r="J6" s="4"/>
      <c r="K6" s="3">
        <f>K$3</f>
        <v>70</v>
      </c>
      <c r="L6" s="5">
        <f>B6+C6+D6+E6+F6+G6+H6+I6+J6</f>
        <v>0</v>
      </c>
      <c r="M6" s="6">
        <f t="shared" ref="M6:M36" si="0">L6*K6</f>
        <v>0</v>
      </c>
    </row>
    <row r="7" spans="1:13" x14ac:dyDescent="0.2">
      <c r="A7" s="2">
        <v>2</v>
      </c>
      <c r="B7" s="4"/>
      <c r="C7" s="4"/>
      <c r="D7" s="4"/>
      <c r="E7" s="4"/>
      <c r="F7" s="4"/>
      <c r="G7" s="4"/>
      <c r="H7" s="4"/>
      <c r="I7" s="4"/>
      <c r="J7" s="4"/>
      <c r="K7" s="3">
        <f t="shared" ref="K7:K36" si="1">K$3</f>
        <v>70</v>
      </c>
      <c r="L7" s="5">
        <f t="shared" ref="L7:L36" si="2">B7+C7+D7+E7+F7+G7+H7+I7+J7</f>
        <v>0</v>
      </c>
      <c r="M7" s="6">
        <f t="shared" si="0"/>
        <v>0</v>
      </c>
    </row>
    <row r="8" spans="1:13" x14ac:dyDescent="0.2">
      <c r="A8" s="2">
        <v>3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4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5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6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7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8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9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10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11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12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13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14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15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16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17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18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19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20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21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22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23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24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25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26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27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28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29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30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">
        <v>31</v>
      </c>
      <c r="B36" s="4"/>
      <c r="C36" s="4"/>
      <c r="D36" s="4"/>
      <c r="E36" s="4"/>
      <c r="F36" s="4"/>
      <c r="G36" s="4"/>
      <c r="H36" s="4"/>
      <c r="I36" s="4"/>
      <c r="J36" s="4"/>
      <c r="K36" s="3">
        <f t="shared" si="1"/>
        <v>70</v>
      </c>
      <c r="L36" s="5">
        <f t="shared" si="2"/>
        <v>0</v>
      </c>
      <c r="M36" s="6">
        <f t="shared" si="0"/>
        <v>0</v>
      </c>
    </row>
    <row r="37" spans="1:13" x14ac:dyDescent="0.2">
      <c r="A37" s="223">
        <v>32</v>
      </c>
      <c r="K37" s="10" t="s">
        <v>55</v>
      </c>
      <c r="L37" s="7">
        <f>SUM(L6:L36)</f>
        <v>0</v>
      </c>
      <c r="M37" s="6">
        <f>SUM(M6:M36)</f>
        <v>0</v>
      </c>
    </row>
    <row r="40" spans="1:13" ht="21" x14ac:dyDescent="0.25">
      <c r="A40" s="327" t="s">
        <v>9</v>
      </c>
      <c r="B40" s="328"/>
      <c r="C40" s="328"/>
      <c r="D40" s="328"/>
      <c r="E40" s="328"/>
      <c r="F40" s="328"/>
      <c r="G40" s="328"/>
      <c r="H40" s="328"/>
      <c r="I40" s="328"/>
      <c r="J40" s="328"/>
      <c r="K40" s="328"/>
      <c r="L40" s="328"/>
      <c r="M40" s="329"/>
    </row>
    <row r="41" spans="1:13" ht="15" customHeight="1" x14ac:dyDescent="0.2">
      <c r="A41" s="16" t="s">
        <v>4</v>
      </c>
      <c r="B41" s="15"/>
      <c r="C41" s="224" t="s">
        <v>5</v>
      </c>
      <c r="D41" s="9" t="str">
        <f>D3</f>
        <v>Beatriz Brasil</v>
      </c>
      <c r="E41" s="9"/>
      <c r="F41" s="9"/>
      <c r="G41" s="9"/>
      <c r="H41" s="9"/>
      <c r="I41" s="9"/>
      <c r="J41" s="9"/>
      <c r="K41" s="17"/>
      <c r="L41" s="16" t="s">
        <v>12</v>
      </c>
      <c r="M41" s="16" t="str">
        <f>M3</f>
        <v>Março</v>
      </c>
    </row>
    <row r="42" spans="1:13" x14ac:dyDescent="0.2">
      <c r="A42" s="323" t="s">
        <v>59</v>
      </c>
      <c r="B42" s="323" t="s">
        <v>6</v>
      </c>
      <c r="C42" s="323" t="s">
        <v>1</v>
      </c>
      <c r="D42" s="323" t="s">
        <v>2</v>
      </c>
      <c r="E42" s="323" t="s">
        <v>65</v>
      </c>
      <c r="F42" s="323" t="s">
        <v>66</v>
      </c>
      <c r="G42" s="323" t="s">
        <v>67</v>
      </c>
      <c r="H42" s="323" t="s">
        <v>7</v>
      </c>
      <c r="I42" s="323" t="s">
        <v>8</v>
      </c>
      <c r="J42" s="323" t="s">
        <v>3</v>
      </c>
      <c r="K42" s="321" t="s">
        <v>0</v>
      </c>
      <c r="L42" s="321" t="s">
        <v>10</v>
      </c>
      <c r="M42" s="321" t="s">
        <v>13</v>
      </c>
    </row>
    <row r="43" spans="1:13" x14ac:dyDescent="0.2">
      <c r="A43" s="324"/>
      <c r="B43" s="324"/>
      <c r="C43" s="324"/>
      <c r="D43" s="324"/>
      <c r="E43" s="324"/>
      <c r="F43" s="324"/>
      <c r="G43" s="324"/>
      <c r="H43" s="324"/>
      <c r="I43" s="324"/>
      <c r="J43" s="324"/>
      <c r="K43" s="322"/>
      <c r="L43" s="322"/>
      <c r="M43" s="322"/>
    </row>
    <row r="44" spans="1:13" x14ac:dyDescent="0.2">
      <c r="A44" s="2">
        <v>13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f t="shared" ref="K44" si="3">K$3</f>
        <v>70</v>
      </c>
      <c r="L44" s="5">
        <f t="shared" ref="L44" si="4">B44+C44+D44+E44+F44+G44+H44+I44+J44</f>
        <v>2</v>
      </c>
      <c r="M44" s="6">
        <f t="shared" ref="M44" si="5">L44*K44</f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</sheetData>
  <mergeCells count="29">
    <mergeCell ref="M4:M5"/>
    <mergeCell ref="A40:M40"/>
    <mergeCell ref="A2:M2"/>
    <mergeCell ref="I3:J3"/>
    <mergeCell ref="A4:A5"/>
    <mergeCell ref="B4:B5"/>
    <mergeCell ref="C4:C5"/>
    <mergeCell ref="D4:D5"/>
    <mergeCell ref="E4:E5"/>
    <mergeCell ref="F4:F5"/>
    <mergeCell ref="G4:G5"/>
    <mergeCell ref="H4:H5"/>
    <mergeCell ref="F42:F43"/>
    <mergeCell ref="I4:I5"/>
    <mergeCell ref="J4:J5"/>
    <mergeCell ref="K4:K5"/>
    <mergeCell ref="L4:L5"/>
    <mergeCell ref="A42:A43"/>
    <mergeCell ref="B42:B43"/>
    <mergeCell ref="C42:C43"/>
    <mergeCell ref="D42:D43"/>
    <mergeCell ref="E42:E43"/>
    <mergeCell ref="M42:M43"/>
    <mergeCell ref="G42:G43"/>
    <mergeCell ref="H42:H43"/>
    <mergeCell ref="I42:I43"/>
    <mergeCell ref="J42:J43"/>
    <mergeCell ref="K42:K43"/>
    <mergeCell ref="L42:L43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8A800-1822-0C44-83F6-178636CF6CE2}">
  <dimension ref="A1:M45"/>
  <sheetViews>
    <sheetView workbookViewId="0">
      <selection activeCell="T16" sqref="T16"/>
    </sheetView>
  </sheetViews>
  <sheetFormatPr baseColWidth="10" defaultColWidth="8.83203125" defaultRowHeight="15" x14ac:dyDescent="0.2"/>
  <cols>
    <col min="1" max="1" width="5.6640625" style="162" customWidth="1"/>
    <col min="2" max="10" width="11.5" style="162" customWidth="1"/>
    <col min="11" max="11" width="10.6640625" style="162" customWidth="1"/>
    <col min="12" max="12" width="8.5" style="16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3" t="s">
        <v>5</v>
      </c>
      <c r="D2" s="9" t="s">
        <v>375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6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3" t="s">
        <v>5</v>
      </c>
      <c r="D40" s="9" t="str">
        <f>D2</f>
        <v>Beatriz Couto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x14ac:dyDescent="0.2">
      <c r="A1" s="342" t="s">
        <v>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4"/>
    </row>
    <row r="2" spans="1:13" x14ac:dyDescent="0.2">
      <c r="A2" s="16" t="s">
        <v>4</v>
      </c>
      <c r="B2" s="15"/>
      <c r="C2" s="42" t="s">
        <v>5</v>
      </c>
      <c r="D2" s="9" t="s">
        <v>139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2" t="s">
        <v>5</v>
      </c>
      <c r="D40" s="9" t="str">
        <f>D2</f>
        <v>Bernardo Andrade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hyperlinks>
    <hyperlink ref="A1:M1" location="'Bernardo Andrade'!A1" display="R4 Ensino Personalizado" xr:uid="{00000000-0004-0000-1600-000000000000}"/>
  </hyperlinks>
  <pageMargins left="0.511811024" right="0.511811024" top="0.78740157499999996" bottom="0.78740157499999996" header="0.31496062000000002" footer="0.3149606200000000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D1B5-C2A2-456B-A716-C091F7D7A0C0}">
  <dimension ref="A1:M47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93" t="s">
        <v>5</v>
      </c>
      <c r="D2" s="9" t="s">
        <v>564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302"/>
      <c r="E11" s="4"/>
      <c r="F11" s="4"/>
      <c r="G11" s="4"/>
      <c r="H11" s="4"/>
      <c r="I11" s="4"/>
      <c r="J11" s="302">
        <v>1.5</v>
      </c>
      <c r="K11" s="3">
        <f t="shared" si="1"/>
        <v>70</v>
      </c>
      <c r="L11" s="5">
        <f t="shared" si="2"/>
        <v>1.5</v>
      </c>
      <c r="M11" s="6">
        <f t="shared" si="0"/>
        <v>105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302">
        <v>1.5</v>
      </c>
      <c r="K21" s="3">
        <f t="shared" si="1"/>
        <v>70</v>
      </c>
      <c r="L21" s="5">
        <f t="shared" si="2"/>
        <v>1.5</v>
      </c>
      <c r="M21" s="6">
        <f t="shared" si="0"/>
        <v>105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302">
        <v>1.5</v>
      </c>
      <c r="K25" s="3">
        <f t="shared" si="1"/>
        <v>70</v>
      </c>
      <c r="L25" s="5">
        <f t="shared" si="2"/>
        <v>1.5</v>
      </c>
      <c r="M25" s="6">
        <f t="shared" si="0"/>
        <v>105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302">
        <v>1.5</v>
      </c>
      <c r="K32" s="3">
        <f t="shared" si="1"/>
        <v>70</v>
      </c>
      <c r="L32" s="5">
        <f t="shared" si="2"/>
        <v>1.5</v>
      </c>
      <c r="M32" s="6">
        <f t="shared" si="0"/>
        <v>105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93" t="s">
        <v>5</v>
      </c>
      <c r="D40" s="9" t="s">
        <v>564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/>
      <c r="C43" s="4"/>
      <c r="D43" s="302"/>
      <c r="E43" s="4"/>
      <c r="F43" s="4"/>
      <c r="G43" s="4"/>
      <c r="H43" s="4"/>
      <c r="I43" s="4"/>
      <c r="J43" s="302">
        <v>1.5</v>
      </c>
      <c r="K43" s="3">
        <v>70</v>
      </c>
      <c r="L43" s="5">
        <v>1.5</v>
      </c>
      <c r="M43" s="6">
        <v>105</v>
      </c>
    </row>
    <row r="44" spans="1:13" x14ac:dyDescent="0.2">
      <c r="A44" s="2">
        <v>17</v>
      </c>
      <c r="B44" s="4"/>
      <c r="C44" s="4"/>
      <c r="D44" s="4"/>
      <c r="E44" s="4"/>
      <c r="F44" s="4"/>
      <c r="G44" s="4"/>
      <c r="H44" s="4"/>
      <c r="I44" s="4"/>
      <c r="J44" s="302">
        <v>1.5</v>
      </c>
      <c r="K44" s="3">
        <v>70</v>
      </c>
      <c r="L44" s="5">
        <v>1.5</v>
      </c>
      <c r="M44" s="6">
        <v>105</v>
      </c>
    </row>
    <row r="45" spans="1:13" x14ac:dyDescent="0.2">
      <c r="A45" s="2">
        <v>21</v>
      </c>
      <c r="B45" s="4"/>
      <c r="C45" s="4"/>
      <c r="D45" s="4"/>
      <c r="E45" s="4"/>
      <c r="F45" s="4"/>
      <c r="G45" s="4"/>
      <c r="H45" s="4"/>
      <c r="I45" s="4"/>
      <c r="J45" s="302">
        <v>1.5</v>
      </c>
      <c r="K45" s="3">
        <v>70</v>
      </c>
      <c r="L45" s="5">
        <v>1.5</v>
      </c>
      <c r="M45" s="6">
        <v>105</v>
      </c>
    </row>
    <row r="46" spans="1:13" x14ac:dyDescent="0.2">
      <c r="A46" s="2">
        <v>28</v>
      </c>
      <c r="B46" s="4"/>
      <c r="C46" s="4"/>
      <c r="D46" s="4"/>
      <c r="E46" s="4"/>
      <c r="F46" s="4"/>
      <c r="G46" s="4"/>
      <c r="H46" s="4"/>
      <c r="I46" s="4"/>
      <c r="J46" s="302">
        <v>1.5</v>
      </c>
      <c r="K46" s="3">
        <v>70</v>
      </c>
      <c r="L46" s="5">
        <v>1.5</v>
      </c>
      <c r="M46" s="6">
        <v>105</v>
      </c>
    </row>
    <row r="47" spans="1:13" x14ac:dyDescent="0.2">
      <c r="K47" s="10" t="s">
        <v>55</v>
      </c>
      <c r="L47" s="7">
        <f>SUM(L5:L35)</f>
        <v>6</v>
      </c>
      <c r="M47" s="6">
        <f>SUM(M5:M35)</f>
        <v>420</v>
      </c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42"/>
  <sheetViews>
    <sheetView workbookViewId="0">
      <selection activeCell="O9" sqref="O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485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Palpeiro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55"/>
  <sheetViews>
    <sheetView workbookViewId="0">
      <selection activeCell="A39" sqref="A39:M5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74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 t="shared" ref="L5:L35" si="1">B5+C5+D5+E5+F5+G5+H5+I5+J5</f>
        <v>0</v>
      </c>
      <c r="M5" s="6">
        <f t="shared" ref="M5:M35" si="2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si="1"/>
        <v>0</v>
      </c>
      <c r="M6" s="6">
        <f t="shared" si="2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1"/>
        <v>2</v>
      </c>
      <c r="M7" s="6">
        <f t="shared" si="2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1"/>
        <v>0</v>
      </c>
      <c r="M8" s="6">
        <f t="shared" si="2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1"/>
        <v>0</v>
      </c>
      <c r="M9" s="6">
        <f t="shared" si="2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1"/>
        <v>0</v>
      </c>
      <c r="M10" s="6">
        <f t="shared" si="2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 t="s">
        <v>343</v>
      </c>
      <c r="K11" s="3">
        <f t="shared" si="0"/>
        <v>70</v>
      </c>
      <c r="L11" s="5">
        <f t="shared" si="1"/>
        <v>1</v>
      </c>
      <c r="M11" s="6">
        <f t="shared" si="2"/>
        <v>70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1"/>
        <v>2</v>
      </c>
      <c r="M12" s="6">
        <f t="shared" si="2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1"/>
        <v>0</v>
      </c>
      <c r="M13" s="6">
        <f t="shared" si="2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1"/>
        <v>2</v>
      </c>
      <c r="M14" s="6">
        <f t="shared" si="2"/>
        <v>140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 t="s">
        <v>334</v>
      </c>
      <c r="H15" s="114"/>
      <c r="I15" s="114"/>
      <c r="J15" s="114"/>
      <c r="K15" s="3">
        <f t="shared" si="0"/>
        <v>70</v>
      </c>
      <c r="L15" s="5">
        <f t="shared" si="1"/>
        <v>4</v>
      </c>
      <c r="M15" s="6">
        <f t="shared" si="2"/>
        <v>280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1"/>
        <v>0</v>
      </c>
      <c r="M16" s="6">
        <f t="shared" si="2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1"/>
        <v>0</v>
      </c>
      <c r="M17" s="6">
        <f t="shared" si="2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 t="s">
        <v>343</v>
      </c>
      <c r="K18" s="3">
        <f t="shared" si="0"/>
        <v>70</v>
      </c>
      <c r="L18" s="5">
        <f t="shared" si="1"/>
        <v>1</v>
      </c>
      <c r="M18" s="6">
        <f t="shared" si="2"/>
        <v>70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1"/>
        <v>2</v>
      </c>
      <c r="M19" s="6">
        <f t="shared" si="2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1"/>
        <v>0</v>
      </c>
      <c r="M20" s="6">
        <f t="shared" si="2"/>
        <v>0</v>
      </c>
    </row>
    <row r="21" spans="1:13" ht="16" customHeight="1" x14ac:dyDescent="0.2">
      <c r="A21" s="2">
        <v>17</v>
      </c>
      <c r="B21" s="114"/>
      <c r="C21" s="114" t="s">
        <v>343</v>
      </c>
      <c r="D21" s="114" t="s">
        <v>343</v>
      </c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1"/>
        <v>2</v>
      </c>
      <c r="M21" s="6">
        <f t="shared" si="2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1"/>
        <v>0</v>
      </c>
      <c r="M22" s="6">
        <f t="shared" si="2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1"/>
        <v>0</v>
      </c>
      <c r="M23" s="6">
        <f t="shared" si="2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1"/>
        <v>0</v>
      </c>
      <c r="M24" s="6">
        <f t="shared" si="2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 t="s">
        <v>343</v>
      </c>
      <c r="K25" s="3">
        <f t="shared" si="0"/>
        <v>70</v>
      </c>
      <c r="L25" s="5">
        <f t="shared" si="1"/>
        <v>1</v>
      </c>
      <c r="M25" s="6">
        <f t="shared" si="2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1"/>
        <v>0</v>
      </c>
      <c r="M26" s="6">
        <f t="shared" si="2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1"/>
        <v>0</v>
      </c>
      <c r="M27" s="6">
        <f t="shared" si="2"/>
        <v>0</v>
      </c>
    </row>
    <row r="28" spans="1:13" x14ac:dyDescent="0.2">
      <c r="A28" s="2">
        <v>24</v>
      </c>
      <c r="B28" s="114" t="s">
        <v>334</v>
      </c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1"/>
        <v>2</v>
      </c>
      <c r="M28" s="6">
        <f t="shared" si="2"/>
        <v>140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1"/>
        <v>0</v>
      </c>
      <c r="M29" s="6">
        <f t="shared" si="2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1"/>
        <v>0</v>
      </c>
      <c r="M30" s="6">
        <f t="shared" si="2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1"/>
        <v>0</v>
      </c>
      <c r="M31" s="6">
        <f t="shared" si="2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1"/>
        <v>0</v>
      </c>
      <c r="M32" s="6">
        <f t="shared" si="2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1"/>
        <v>2</v>
      </c>
      <c r="M33" s="6">
        <f t="shared" si="2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1"/>
        <v>0</v>
      </c>
      <c r="M34" s="6">
        <f t="shared" si="2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 t="s">
        <v>334</v>
      </c>
      <c r="H35" s="114"/>
      <c r="I35" s="114"/>
      <c r="J35" s="114"/>
      <c r="K35" s="3">
        <f t="shared" si="0"/>
        <v>70</v>
      </c>
      <c r="L35" s="5">
        <f t="shared" si="1"/>
        <v>4</v>
      </c>
      <c r="M35" s="6">
        <f t="shared" si="2"/>
        <v>280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Carvalho de Freitas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7</v>
      </c>
      <c r="B44" s="114"/>
      <c r="C44" s="114"/>
      <c r="D44" s="114"/>
      <c r="E44" s="114"/>
      <c r="F44" s="114"/>
      <c r="G44" s="114"/>
      <c r="H44" s="114"/>
      <c r="I44" s="114"/>
      <c r="J44" s="114" t="s">
        <v>343</v>
      </c>
      <c r="K44" s="3">
        <v>70</v>
      </c>
      <c r="L44" s="5">
        <v>1</v>
      </c>
      <c r="M44" s="6">
        <v>70</v>
      </c>
    </row>
    <row r="45" spans="1:13" x14ac:dyDescent="0.2">
      <c r="A45" s="2">
        <v>8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5">
        <v>2</v>
      </c>
      <c r="M45" s="6">
        <v>140</v>
      </c>
    </row>
    <row r="46" spans="1:13" x14ac:dyDescent="0.2">
      <c r="A46" s="2">
        <v>10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5">
        <v>2</v>
      </c>
      <c r="M46" s="6">
        <v>140</v>
      </c>
    </row>
    <row r="47" spans="1:13" x14ac:dyDescent="0.2">
      <c r="A47" s="2">
        <v>11</v>
      </c>
      <c r="B47" s="114" t="s">
        <v>334</v>
      </c>
      <c r="C47" s="114"/>
      <c r="D47" s="114"/>
      <c r="E47" s="114"/>
      <c r="F47" s="114"/>
      <c r="G47" s="114" t="s">
        <v>334</v>
      </c>
      <c r="H47" s="114"/>
      <c r="I47" s="114"/>
      <c r="J47" s="114"/>
      <c r="K47" s="3">
        <v>70</v>
      </c>
      <c r="L47" s="5">
        <v>4</v>
      </c>
      <c r="M47" s="6">
        <v>280</v>
      </c>
    </row>
    <row r="48" spans="1:13" x14ac:dyDescent="0.2">
      <c r="A48" s="2">
        <v>15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5">
        <v>2</v>
      </c>
      <c r="M48" s="6">
        <v>140</v>
      </c>
    </row>
    <row r="49" spans="1:13" ht="16" customHeight="1" x14ac:dyDescent="0.2">
      <c r="A49" s="2">
        <v>17</v>
      </c>
      <c r="B49" s="114"/>
      <c r="C49" s="114" t="s">
        <v>343</v>
      </c>
      <c r="D49" s="114" t="s">
        <v>343</v>
      </c>
      <c r="E49" s="114"/>
      <c r="F49" s="114"/>
      <c r="G49" s="114"/>
      <c r="H49" s="114"/>
      <c r="I49" s="114"/>
      <c r="J49" s="114"/>
      <c r="K49" s="3">
        <v>70</v>
      </c>
      <c r="L49" s="5">
        <v>2</v>
      </c>
      <c r="M49" s="6">
        <v>140</v>
      </c>
    </row>
    <row r="50" spans="1:13" x14ac:dyDescent="0.2">
      <c r="A50" s="2">
        <v>21</v>
      </c>
      <c r="B50" s="114"/>
      <c r="C50" s="114"/>
      <c r="D50" s="114"/>
      <c r="E50" s="114"/>
      <c r="F50" s="114"/>
      <c r="G50" s="114"/>
      <c r="H50" s="114"/>
      <c r="I50" s="114"/>
      <c r="J50" s="114" t="s">
        <v>343</v>
      </c>
      <c r="K50" s="3">
        <v>70</v>
      </c>
      <c r="L50" s="5">
        <v>1</v>
      </c>
      <c r="M50" s="6">
        <v>70</v>
      </c>
    </row>
    <row r="51" spans="1:13" x14ac:dyDescent="0.2">
      <c r="A51" s="2">
        <v>24</v>
      </c>
      <c r="B51" s="114" t="s">
        <v>334</v>
      </c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5">
        <v>2</v>
      </c>
      <c r="M51" s="6">
        <v>140</v>
      </c>
    </row>
    <row r="52" spans="1:13" x14ac:dyDescent="0.2">
      <c r="A52" s="2">
        <v>29</v>
      </c>
      <c r="B52" s="114" t="s">
        <v>334</v>
      </c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5">
        <v>2</v>
      </c>
      <c r="M52" s="6">
        <v>140</v>
      </c>
    </row>
    <row r="53" spans="1:13" x14ac:dyDescent="0.2">
      <c r="A53" s="2">
        <v>31</v>
      </c>
      <c r="B53" s="114" t="s">
        <v>334</v>
      </c>
      <c r="C53" s="114"/>
      <c r="D53" s="114"/>
      <c r="E53" s="114"/>
      <c r="F53" s="114"/>
      <c r="G53" s="114" t="s">
        <v>334</v>
      </c>
      <c r="H53" s="114"/>
      <c r="I53" s="114"/>
      <c r="J53" s="114"/>
      <c r="K53" s="3">
        <v>70</v>
      </c>
      <c r="L53" s="5">
        <v>4</v>
      </c>
      <c r="M53" s="6">
        <v>280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10" t="s">
        <v>55</v>
      </c>
      <c r="L54" s="7">
        <f>SUM(L5:L35)</f>
        <v>25</v>
      </c>
      <c r="M54" s="6">
        <f>SUM(M5:M35)</f>
        <v>1750</v>
      </c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42"/>
  <sheetViews>
    <sheetView workbookViewId="0">
      <selection activeCell="A39" sqref="A39:M3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75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Cerqueira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4"/>
  <sheetViews>
    <sheetView zoomScale="101" workbookViewId="0">
      <selection activeCell="A39" sqref="A39:M5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452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60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 t="s">
        <v>334</v>
      </c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60</v>
      </c>
      <c r="L6" s="113">
        <f t="shared" ref="L6:L35" si="2">B6+C6+D6+E6+F6+G6+H6+I6+J6</f>
        <v>2</v>
      </c>
      <c r="M6" s="6">
        <f t="shared" si="0"/>
        <v>120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1"/>
        <v>60</v>
      </c>
      <c r="L7" s="113">
        <f t="shared" si="2"/>
        <v>2</v>
      </c>
      <c r="M7" s="6">
        <f t="shared" si="0"/>
        <v>120</v>
      </c>
    </row>
    <row r="8" spans="1:13" x14ac:dyDescent="0.2">
      <c r="A8" s="2">
        <v>4</v>
      </c>
      <c r="B8" s="114" t="s">
        <v>343</v>
      </c>
      <c r="C8" s="114"/>
      <c r="D8" s="114" t="s">
        <v>343</v>
      </c>
      <c r="E8" s="114"/>
      <c r="F8" s="114"/>
      <c r="G8" s="114"/>
      <c r="H8" s="114"/>
      <c r="I8" s="114"/>
      <c r="J8" s="114"/>
      <c r="K8" s="3">
        <f t="shared" si="1"/>
        <v>60</v>
      </c>
      <c r="L8" s="113">
        <f t="shared" si="2"/>
        <v>2</v>
      </c>
      <c r="M8" s="6">
        <f t="shared" si="0"/>
        <v>120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60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60</v>
      </c>
      <c r="L10" s="113"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60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60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60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 t="s">
        <v>334</v>
      </c>
      <c r="I14" s="114"/>
      <c r="J14" s="114"/>
      <c r="K14" s="3">
        <f t="shared" si="1"/>
        <v>60</v>
      </c>
      <c r="L14" s="113">
        <f t="shared" si="2"/>
        <v>2</v>
      </c>
      <c r="M14" s="6">
        <f t="shared" si="0"/>
        <v>120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 t="s">
        <v>334</v>
      </c>
      <c r="H15" s="114"/>
      <c r="I15" s="114"/>
      <c r="J15" s="114"/>
      <c r="K15" s="3">
        <f t="shared" si="1"/>
        <v>60</v>
      </c>
      <c r="L15" s="113">
        <f t="shared" si="2"/>
        <v>2</v>
      </c>
      <c r="M15" s="6">
        <f t="shared" si="0"/>
        <v>120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60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60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60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60</v>
      </c>
      <c r="L19" s="113"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60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60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60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60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60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60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60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60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 t="s">
        <v>334</v>
      </c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60</v>
      </c>
      <c r="L28" s="113">
        <f t="shared" si="2"/>
        <v>2</v>
      </c>
      <c r="M28" s="6">
        <f t="shared" si="0"/>
        <v>120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60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60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60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60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60</v>
      </c>
      <c r="L33" s="113">
        <f t="shared" si="2"/>
        <v>2</v>
      </c>
      <c r="M33" s="6">
        <f t="shared" si="0"/>
        <v>120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60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 t="s">
        <v>334</v>
      </c>
      <c r="H35" s="114"/>
      <c r="I35" s="114"/>
      <c r="J35" s="114"/>
      <c r="K35" s="3">
        <f t="shared" si="1"/>
        <v>60</v>
      </c>
      <c r="L35" s="113">
        <f t="shared" si="2"/>
        <v>2</v>
      </c>
      <c r="M35" s="6">
        <f t="shared" si="0"/>
        <v>120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Freitas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60</v>
      </c>
      <c r="L43" s="113">
        <v>2</v>
      </c>
      <c r="M43" s="6">
        <v>120</v>
      </c>
    </row>
    <row r="44" spans="1:13" x14ac:dyDescent="0.2">
      <c r="A44" s="2">
        <v>3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60</v>
      </c>
      <c r="L44" s="113">
        <v>2</v>
      </c>
      <c r="M44" s="6">
        <v>120</v>
      </c>
    </row>
    <row r="45" spans="1:13" x14ac:dyDescent="0.2">
      <c r="A45" s="2">
        <v>4</v>
      </c>
      <c r="B45" s="114" t="s">
        <v>343</v>
      </c>
      <c r="C45" s="114"/>
      <c r="D45" s="114" t="s">
        <v>343</v>
      </c>
      <c r="E45" s="114"/>
      <c r="F45" s="114"/>
      <c r="G45" s="114"/>
      <c r="H45" s="114"/>
      <c r="I45" s="114"/>
      <c r="J45" s="114"/>
      <c r="K45" s="3">
        <v>60</v>
      </c>
      <c r="L45" s="113">
        <v>2</v>
      </c>
      <c r="M45" s="6">
        <v>120</v>
      </c>
    </row>
    <row r="46" spans="1:13" x14ac:dyDescent="0.2">
      <c r="A46" s="2">
        <v>10</v>
      </c>
      <c r="B46" s="114"/>
      <c r="C46" s="114"/>
      <c r="D46" s="114"/>
      <c r="E46" s="114"/>
      <c r="F46" s="114"/>
      <c r="G46" s="114"/>
      <c r="H46" s="114" t="s">
        <v>334</v>
      </c>
      <c r="I46" s="114"/>
      <c r="J46" s="114"/>
      <c r="K46" s="3">
        <v>60</v>
      </c>
      <c r="L46" s="113">
        <v>2</v>
      </c>
      <c r="M46" s="6">
        <v>120</v>
      </c>
    </row>
    <row r="47" spans="1:13" x14ac:dyDescent="0.2">
      <c r="A47" s="2">
        <v>11</v>
      </c>
      <c r="B47" s="114"/>
      <c r="C47" s="114"/>
      <c r="D47" s="114"/>
      <c r="E47" s="114"/>
      <c r="F47" s="114"/>
      <c r="G47" s="114" t="s">
        <v>334</v>
      </c>
      <c r="H47" s="114"/>
      <c r="I47" s="114"/>
      <c r="J47" s="114"/>
      <c r="K47" s="3">
        <v>60</v>
      </c>
      <c r="L47" s="113">
        <v>2</v>
      </c>
      <c r="M47" s="6">
        <v>120</v>
      </c>
    </row>
    <row r="48" spans="1:13" x14ac:dyDescent="0.2">
      <c r="A48" s="2">
        <v>24</v>
      </c>
      <c r="B48" s="114" t="s">
        <v>334</v>
      </c>
      <c r="C48" s="114"/>
      <c r="D48" s="114"/>
      <c r="E48" s="114"/>
      <c r="F48" s="114"/>
      <c r="G48" s="114"/>
      <c r="H48" s="114"/>
      <c r="I48" s="114"/>
      <c r="J48" s="114"/>
      <c r="K48" s="3">
        <v>60</v>
      </c>
      <c r="L48" s="113">
        <v>2</v>
      </c>
      <c r="M48" s="6">
        <v>120</v>
      </c>
    </row>
    <row r="49" spans="1:13" x14ac:dyDescent="0.2">
      <c r="A49" s="2">
        <v>29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60</v>
      </c>
      <c r="L49" s="113">
        <v>2</v>
      </c>
      <c r="M49" s="6">
        <v>120</v>
      </c>
    </row>
    <row r="50" spans="1:13" x14ac:dyDescent="0.2">
      <c r="A50" s="2">
        <v>31</v>
      </c>
      <c r="B50" s="114"/>
      <c r="C50" s="114"/>
      <c r="D50" s="114"/>
      <c r="E50" s="114"/>
      <c r="F50" s="114"/>
      <c r="G50" s="114" t="s">
        <v>334</v>
      </c>
      <c r="H50" s="114"/>
      <c r="I50" s="114"/>
      <c r="J50" s="114"/>
      <c r="K50" s="3">
        <v>60</v>
      </c>
      <c r="L50" s="113">
        <v>2</v>
      </c>
      <c r="M50" s="6">
        <v>120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10" t="s">
        <v>55</v>
      </c>
      <c r="L51" s="5">
        <f>SUM(L5:L35)</f>
        <v>16</v>
      </c>
      <c r="M51" s="6">
        <f>SUM(M5:M35)</f>
        <v>960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/>
      <c r="L53" s="113"/>
      <c r="M53" s="6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/>
      <c r="L54" s="113"/>
      <c r="M54" s="6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1"/>
  <sheetViews>
    <sheetView topLeftCell="F1" zoomScale="110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 t="s">
        <v>343</v>
      </c>
      <c r="C5" s="114" t="s">
        <v>343</v>
      </c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2</v>
      </c>
      <c r="M5" s="6">
        <f t="shared" ref="M5:M35" si="0">L5*K5</f>
        <v>140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 t="s">
        <v>343</v>
      </c>
      <c r="C8" s="114" t="s">
        <v>343</v>
      </c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2</v>
      </c>
      <c r="M8" s="6">
        <f t="shared" si="0"/>
        <v>140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 t="s">
        <v>343</v>
      </c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ref="L14:L31" si="3">B14+C14+D14+E14+F14+G14+H14+I14+J14</f>
        <v>0</v>
      </c>
      <c r="M14" s="6">
        <f t="shared" ref="M14:M31" si="4">L14*K14</f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 t="s">
        <v>343</v>
      </c>
      <c r="C18" s="114" t="s">
        <v>343</v>
      </c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3"/>
        <v>2</v>
      </c>
      <c r="M18" s="6">
        <f t="shared" si="4"/>
        <v>140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 t="s">
        <v>334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3"/>
        <v>2</v>
      </c>
      <c r="M20" s="6">
        <f t="shared" si="4"/>
        <v>140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 t="s">
        <v>334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2</v>
      </c>
      <c r="M25" s="6">
        <f t="shared" si="4"/>
        <v>140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 t="s">
        <v>334</v>
      </c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3"/>
        <v>2</v>
      </c>
      <c r="M27" s="6">
        <f t="shared" si="4"/>
        <v>140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 t="s">
        <v>334</v>
      </c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2</v>
      </c>
      <c r="M32" s="6">
        <f t="shared" si="0"/>
        <v>140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5">
        <f>SUM(L5:L35)</f>
        <v>15</v>
      </c>
      <c r="M36" s="6">
        <f>SUM(M5:M35)</f>
        <v>1050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Garcia de Sá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31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f t="shared" ref="K43" si="5">K$2</f>
        <v>70</v>
      </c>
      <c r="L43" s="113">
        <f t="shared" ref="L43" si="6">B43+C43+D43+E43+F43+G43+H43+I43+J43</f>
        <v>2</v>
      </c>
      <c r="M43" s="6">
        <f t="shared" ref="M43" si="7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/>
      <c r="L45" s="113"/>
      <c r="M45" s="6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49"/>
  <sheetViews>
    <sheetView workbookViewId="0">
      <selection activeCell="A39" sqref="A39:M4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500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>
        <v>1</v>
      </c>
      <c r="D8" s="114">
        <v>0.5</v>
      </c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1.5</v>
      </c>
      <c r="M8" s="6">
        <f t="shared" si="0"/>
        <v>105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>
        <v>1</v>
      </c>
      <c r="K15" s="3">
        <f t="shared" si="1"/>
        <v>70</v>
      </c>
      <c r="L15" s="5">
        <f t="shared" si="2"/>
        <v>1</v>
      </c>
      <c r="M15" s="6">
        <f t="shared" si="0"/>
        <v>70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>
        <v>1</v>
      </c>
      <c r="K19" s="3">
        <f t="shared" si="1"/>
        <v>70</v>
      </c>
      <c r="L19" s="5">
        <f t="shared" si="2"/>
        <v>1</v>
      </c>
      <c r="M19" s="6">
        <f t="shared" si="0"/>
        <v>70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>
        <v>1</v>
      </c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1</v>
      </c>
      <c r="M22" s="6">
        <f t="shared" si="0"/>
        <v>70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>
        <v>1</v>
      </c>
      <c r="K26" s="3">
        <f t="shared" si="1"/>
        <v>70</v>
      </c>
      <c r="L26" s="5">
        <f t="shared" si="2"/>
        <v>1</v>
      </c>
      <c r="M26" s="6">
        <f t="shared" si="0"/>
        <v>70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>
        <v>1</v>
      </c>
      <c r="D29" s="296">
        <v>0.5</v>
      </c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1.5</v>
      </c>
      <c r="M29" s="6">
        <f t="shared" si="0"/>
        <v>105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Bernardo Luz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4"/>
      <c r="C43" s="4">
        <v>1</v>
      </c>
      <c r="D43" s="114">
        <v>0.5</v>
      </c>
      <c r="E43" s="4"/>
      <c r="F43" s="4"/>
      <c r="G43" s="4"/>
      <c r="H43" s="4"/>
      <c r="I43" s="4"/>
      <c r="J43" s="4"/>
      <c r="K43" s="3">
        <v>70</v>
      </c>
      <c r="L43" s="5">
        <v>1.5</v>
      </c>
      <c r="M43" s="6">
        <v>105</v>
      </c>
    </row>
    <row r="44" spans="1:13" x14ac:dyDescent="0.2">
      <c r="A44" s="2">
        <v>11</v>
      </c>
      <c r="B44" s="4"/>
      <c r="C44" s="4"/>
      <c r="D44" s="4"/>
      <c r="E44" s="4"/>
      <c r="F44" s="4"/>
      <c r="G44" s="4"/>
      <c r="H44" s="4"/>
      <c r="I44" s="4"/>
      <c r="J44" s="4">
        <v>1</v>
      </c>
      <c r="K44" s="3">
        <v>70</v>
      </c>
      <c r="L44" s="5">
        <v>1</v>
      </c>
      <c r="M44" s="6">
        <v>70</v>
      </c>
    </row>
    <row r="45" spans="1:13" x14ac:dyDescent="0.2">
      <c r="A45" s="2">
        <v>15</v>
      </c>
      <c r="B45" s="4"/>
      <c r="C45" s="4"/>
      <c r="D45" s="4"/>
      <c r="E45" s="4"/>
      <c r="F45" s="4"/>
      <c r="G45" s="4"/>
      <c r="H45" s="4"/>
      <c r="I45" s="4"/>
      <c r="J45" s="4">
        <v>1</v>
      </c>
      <c r="K45" s="3">
        <v>70</v>
      </c>
      <c r="L45" s="5">
        <v>1</v>
      </c>
      <c r="M45" s="6">
        <v>70</v>
      </c>
    </row>
    <row r="46" spans="1:13" x14ac:dyDescent="0.2">
      <c r="A46" s="2">
        <v>18</v>
      </c>
      <c r="B46" s="4"/>
      <c r="C46" s="4"/>
      <c r="D46" s="4">
        <v>1</v>
      </c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22</v>
      </c>
      <c r="B47" s="4"/>
      <c r="C47" s="4"/>
      <c r="D47" s="4"/>
      <c r="E47" s="4"/>
      <c r="F47" s="4"/>
      <c r="G47" s="4"/>
      <c r="H47" s="4"/>
      <c r="I47" s="4"/>
      <c r="J47" s="4">
        <v>1</v>
      </c>
      <c r="K47" s="3">
        <v>70</v>
      </c>
      <c r="L47" s="5">
        <v>1</v>
      </c>
      <c r="M47" s="6">
        <v>70</v>
      </c>
    </row>
    <row r="48" spans="1:13" x14ac:dyDescent="0.2">
      <c r="A48" s="2">
        <v>25</v>
      </c>
      <c r="B48" s="4"/>
      <c r="C48" s="4">
        <v>1</v>
      </c>
      <c r="D48" s="296">
        <v>0.5</v>
      </c>
      <c r="E48" s="4"/>
      <c r="F48" s="4"/>
      <c r="G48" s="4"/>
      <c r="H48" s="4"/>
      <c r="I48" s="4"/>
      <c r="J48" s="4"/>
      <c r="K48" s="3">
        <v>70</v>
      </c>
      <c r="L48" s="5">
        <v>1.5</v>
      </c>
      <c r="M48" s="6">
        <v>105</v>
      </c>
    </row>
    <row r="49" spans="11:13" x14ac:dyDescent="0.2">
      <c r="K49" s="10" t="s">
        <v>55</v>
      </c>
      <c r="L49" s="7">
        <f>SUM(L5:L35)</f>
        <v>7</v>
      </c>
      <c r="M49" s="6">
        <f>SUM(M5:M35)</f>
        <v>490</v>
      </c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9E1F2-3F84-6346-BAE8-A7F9138B4E5F}">
  <dimension ref="A1:M42"/>
  <sheetViews>
    <sheetView workbookViewId="0">
      <selection activeCell="B14" sqref="B14:D1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490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Bernardo Motta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9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48"/>
  <sheetViews>
    <sheetView topLeftCell="I30" workbookViewId="0">
      <selection activeCell="N50" sqref="A1:N5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281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Clara Leibreich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28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488C6-2A66-4C49-AB80-50434539452A}">
  <dimension ref="A1:N45"/>
  <sheetViews>
    <sheetView workbookViewId="0">
      <selection activeCell="N11" sqref="N11:N16"/>
    </sheetView>
  </sheetViews>
  <sheetFormatPr baseColWidth="10" defaultColWidth="11.5" defaultRowHeight="15" x14ac:dyDescent="0.2"/>
  <cols>
    <col min="1" max="1" width="7.5" customWidth="1"/>
    <col min="12" max="12" width="7.1640625" customWidth="1"/>
  </cols>
  <sheetData>
    <row r="1" spans="1:14" ht="21" x14ac:dyDescent="0.25">
      <c r="A1" s="337" t="s">
        <v>9</v>
      </c>
      <c r="B1" s="338"/>
      <c r="C1" s="338"/>
      <c r="D1" s="338"/>
      <c r="E1" s="338"/>
      <c r="F1" s="338"/>
      <c r="G1" s="338"/>
      <c r="H1" s="338"/>
      <c r="I1" s="338"/>
      <c r="J1" s="338"/>
      <c r="K1" s="338"/>
      <c r="L1" s="338"/>
      <c r="M1" s="339"/>
      <c r="N1" s="122"/>
    </row>
    <row r="2" spans="1:14" x14ac:dyDescent="0.2">
      <c r="A2" s="130" t="s">
        <v>340</v>
      </c>
      <c r="B2" s="131"/>
      <c r="C2" s="132" t="s">
        <v>5</v>
      </c>
      <c r="D2" s="133" t="s">
        <v>341</v>
      </c>
      <c r="E2" s="133"/>
      <c r="F2" s="134"/>
      <c r="G2" s="134"/>
      <c r="H2" s="134"/>
      <c r="I2" s="340" t="s">
        <v>68</v>
      </c>
      <c r="J2" s="341"/>
      <c r="K2" s="135">
        <v>70</v>
      </c>
      <c r="L2" s="136" t="s">
        <v>12</v>
      </c>
      <c r="M2" s="136" t="str">
        <f>Consolidado!M2</f>
        <v>Março</v>
      </c>
      <c r="N2" s="122"/>
    </row>
    <row r="3" spans="1:14" x14ac:dyDescent="0.2">
      <c r="A3" s="335" t="s">
        <v>59</v>
      </c>
      <c r="B3" s="335" t="s">
        <v>6</v>
      </c>
      <c r="C3" s="335" t="s">
        <v>1</v>
      </c>
      <c r="D3" s="335" t="s">
        <v>2</v>
      </c>
      <c r="E3" s="335" t="s">
        <v>65</v>
      </c>
      <c r="F3" s="335" t="s">
        <v>66</v>
      </c>
      <c r="G3" s="335" t="s">
        <v>67</v>
      </c>
      <c r="H3" s="335" t="s">
        <v>7</v>
      </c>
      <c r="I3" s="335" t="s">
        <v>8</v>
      </c>
      <c r="J3" s="335" t="s">
        <v>3</v>
      </c>
      <c r="K3" s="325" t="s">
        <v>0</v>
      </c>
      <c r="L3" s="325" t="s">
        <v>10</v>
      </c>
      <c r="M3" s="325" t="s">
        <v>13</v>
      </c>
      <c r="N3" s="122"/>
    </row>
    <row r="4" spans="1:14" x14ac:dyDescent="0.2">
      <c r="A4" s="336"/>
      <c r="B4" s="336"/>
      <c r="C4" s="336"/>
      <c r="D4" s="336"/>
      <c r="E4" s="336"/>
      <c r="F4" s="336"/>
      <c r="G4" s="336"/>
      <c r="H4" s="336"/>
      <c r="I4" s="336"/>
      <c r="J4" s="336"/>
      <c r="K4" s="332"/>
      <c r="L4" s="332"/>
      <c r="M4" s="332"/>
      <c r="N4" s="122"/>
    </row>
    <row r="5" spans="1:14" x14ac:dyDescent="0.2">
      <c r="A5" s="123">
        <v>1</v>
      </c>
      <c r="B5" s="137"/>
      <c r="C5" s="137"/>
      <c r="D5" s="137"/>
      <c r="E5" s="137"/>
      <c r="F5" s="137"/>
      <c r="G5" s="137"/>
      <c r="H5" s="137"/>
      <c r="I5" s="137"/>
      <c r="J5" s="137"/>
      <c r="K5" s="125">
        <f>K2</f>
        <v>70</v>
      </c>
      <c r="L5" s="113">
        <f t="shared" ref="L5:L7" si="0">B5+C5+D5+E5+F5+G5+H5+I5+J5</f>
        <v>0</v>
      </c>
      <c r="M5" s="6">
        <f t="shared" ref="M5:M7" si="1">L5*K5</f>
        <v>0</v>
      </c>
      <c r="N5" s="122"/>
    </row>
    <row r="6" spans="1:14" x14ac:dyDescent="0.2">
      <c r="A6" s="123">
        <v>2</v>
      </c>
      <c r="B6" s="137"/>
      <c r="C6" s="137"/>
      <c r="D6" s="137"/>
      <c r="E6" s="137"/>
      <c r="F6" s="137"/>
      <c r="G6" s="137"/>
      <c r="H6" s="137"/>
      <c r="I6" s="137"/>
      <c r="J6" s="137"/>
      <c r="K6" s="125">
        <f>K2</f>
        <v>70</v>
      </c>
      <c r="L6" s="113">
        <f t="shared" si="0"/>
        <v>0</v>
      </c>
      <c r="M6" s="6">
        <f t="shared" si="1"/>
        <v>0</v>
      </c>
      <c r="N6" s="122"/>
    </row>
    <row r="7" spans="1:14" x14ac:dyDescent="0.2">
      <c r="A7" s="123">
        <v>3</v>
      </c>
      <c r="B7" s="137"/>
      <c r="C7" s="137"/>
      <c r="D7" s="137"/>
      <c r="E7" s="137"/>
      <c r="F7" s="137"/>
      <c r="G7" s="137"/>
      <c r="H7" s="137"/>
      <c r="I7" s="137"/>
      <c r="J7" s="137"/>
      <c r="K7" s="125">
        <f>K2</f>
        <v>70</v>
      </c>
      <c r="L7" s="113">
        <f t="shared" si="0"/>
        <v>0</v>
      </c>
      <c r="M7" s="6">
        <f t="shared" si="1"/>
        <v>0</v>
      </c>
      <c r="N7" s="122"/>
    </row>
    <row r="8" spans="1:14" x14ac:dyDescent="0.2">
      <c r="A8" s="123">
        <v>4</v>
      </c>
      <c r="B8" s="137"/>
      <c r="C8" s="137"/>
      <c r="D8" s="137"/>
      <c r="E8" s="137"/>
      <c r="F8" s="137"/>
      <c r="G8" s="137"/>
      <c r="H8" s="137"/>
      <c r="I8" s="137"/>
      <c r="J8" s="137"/>
      <c r="K8" s="125">
        <f t="shared" ref="K8" si="2">K5</f>
        <v>70</v>
      </c>
      <c r="L8" s="113">
        <f t="shared" ref="L8:L10" si="3">B8+C8+D8+E8+F8+G8+H8+I8+J8</f>
        <v>0</v>
      </c>
      <c r="M8" s="6">
        <f t="shared" ref="M8:M10" si="4">L8*K8</f>
        <v>0</v>
      </c>
      <c r="N8" s="122"/>
    </row>
    <row r="9" spans="1:14" x14ac:dyDescent="0.2">
      <c r="A9" s="123">
        <v>5</v>
      </c>
      <c r="B9" s="137"/>
      <c r="C9" s="137"/>
      <c r="D9" s="137"/>
      <c r="E9" s="137"/>
      <c r="F9" s="137"/>
      <c r="G9" s="137"/>
      <c r="H9" s="137"/>
      <c r="I9" s="137"/>
      <c r="J9" s="137"/>
      <c r="K9" s="125">
        <f t="shared" ref="K9" si="5">K5</f>
        <v>70</v>
      </c>
      <c r="L9" s="113">
        <f t="shared" si="3"/>
        <v>0</v>
      </c>
      <c r="M9" s="6">
        <f t="shared" si="4"/>
        <v>0</v>
      </c>
      <c r="N9" s="122"/>
    </row>
    <row r="10" spans="1:14" x14ac:dyDescent="0.2">
      <c r="A10" s="123">
        <v>6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25">
        <f t="shared" ref="K10" si="6">K5</f>
        <v>70</v>
      </c>
      <c r="L10" s="113">
        <f t="shared" si="3"/>
        <v>0</v>
      </c>
      <c r="M10" s="6">
        <f t="shared" si="4"/>
        <v>0</v>
      </c>
      <c r="N10" s="122"/>
    </row>
    <row r="11" spans="1:14" x14ac:dyDescent="0.2">
      <c r="A11" s="123">
        <v>7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25">
        <f t="shared" ref="K11" si="7">K8</f>
        <v>70</v>
      </c>
      <c r="L11" s="113">
        <f t="shared" ref="L11:L35" si="8">B11+C11+D11+E11+F11+G11+H11+I11+J11</f>
        <v>0</v>
      </c>
      <c r="M11" s="6">
        <f t="shared" ref="M11:M35" si="9">L11*K11</f>
        <v>0</v>
      </c>
      <c r="N11" s="122"/>
    </row>
    <row r="12" spans="1:14" x14ac:dyDescent="0.2">
      <c r="A12" s="123">
        <v>8</v>
      </c>
      <c r="B12" s="137"/>
      <c r="C12" s="137"/>
      <c r="D12" s="137"/>
      <c r="E12" s="137"/>
      <c r="F12" s="137"/>
      <c r="G12" s="137"/>
      <c r="H12" s="137"/>
      <c r="I12" s="137"/>
      <c r="J12" s="137"/>
      <c r="K12" s="125">
        <f t="shared" ref="K12" si="10">K8</f>
        <v>70</v>
      </c>
      <c r="L12" s="113">
        <f t="shared" si="8"/>
        <v>0</v>
      </c>
      <c r="M12" s="6">
        <f t="shared" si="9"/>
        <v>0</v>
      </c>
      <c r="N12" s="122"/>
    </row>
    <row r="13" spans="1:14" x14ac:dyDescent="0.2">
      <c r="A13" s="123">
        <v>9</v>
      </c>
      <c r="B13" s="137"/>
      <c r="C13" s="137"/>
      <c r="D13" s="137"/>
      <c r="E13" s="137"/>
      <c r="F13" s="137"/>
      <c r="G13" s="137"/>
      <c r="H13" s="137"/>
      <c r="I13" s="137"/>
      <c r="J13" s="137"/>
      <c r="K13" s="125">
        <f t="shared" ref="K13" si="11">K8</f>
        <v>70</v>
      </c>
      <c r="L13" s="113">
        <f t="shared" si="8"/>
        <v>0</v>
      </c>
      <c r="M13" s="6">
        <f t="shared" si="9"/>
        <v>0</v>
      </c>
      <c r="N13" s="122"/>
    </row>
    <row r="14" spans="1:14" x14ac:dyDescent="0.2">
      <c r="A14" s="123">
        <v>10</v>
      </c>
      <c r="B14" s="137"/>
      <c r="C14" s="137"/>
      <c r="D14" s="137"/>
      <c r="E14" s="137"/>
      <c r="F14" s="137"/>
      <c r="G14" s="137"/>
      <c r="H14" s="137"/>
      <c r="I14" s="137"/>
      <c r="J14" s="137"/>
      <c r="K14" s="125">
        <f t="shared" ref="K14" si="12">K11</f>
        <v>70</v>
      </c>
      <c r="L14" s="113">
        <f t="shared" si="8"/>
        <v>0</v>
      </c>
      <c r="M14" s="6">
        <f t="shared" si="9"/>
        <v>0</v>
      </c>
      <c r="N14" s="122"/>
    </row>
    <row r="15" spans="1:14" x14ac:dyDescent="0.2">
      <c r="A15" s="123">
        <v>11</v>
      </c>
      <c r="B15" s="137"/>
      <c r="C15" s="137"/>
      <c r="D15" s="137"/>
      <c r="E15" s="137"/>
      <c r="F15" s="137"/>
      <c r="G15" s="137"/>
      <c r="H15" s="137"/>
      <c r="I15" s="137"/>
      <c r="J15" s="137"/>
      <c r="K15" s="125">
        <f t="shared" ref="K15" si="13">K11</f>
        <v>70</v>
      </c>
      <c r="L15" s="113">
        <f t="shared" si="8"/>
        <v>0</v>
      </c>
      <c r="M15" s="6">
        <f t="shared" si="9"/>
        <v>0</v>
      </c>
      <c r="N15" s="122"/>
    </row>
    <row r="16" spans="1:14" x14ac:dyDescent="0.2">
      <c r="A16" s="123">
        <v>12</v>
      </c>
      <c r="B16" s="137"/>
      <c r="C16" s="137"/>
      <c r="D16" s="137"/>
      <c r="E16" s="137"/>
      <c r="F16" s="137"/>
      <c r="G16" s="137"/>
      <c r="H16" s="137"/>
      <c r="I16" s="137"/>
      <c r="J16" s="137"/>
      <c r="K16" s="125">
        <f t="shared" ref="K16" si="14">K11</f>
        <v>70</v>
      </c>
      <c r="L16" s="113">
        <f t="shared" si="8"/>
        <v>0</v>
      </c>
      <c r="M16" s="6">
        <f t="shared" si="9"/>
        <v>0</v>
      </c>
      <c r="N16" s="122"/>
    </row>
    <row r="17" spans="1:14" x14ac:dyDescent="0.2">
      <c r="A17" s="123">
        <v>13</v>
      </c>
      <c r="B17" s="137"/>
      <c r="C17" s="137"/>
      <c r="D17" s="137"/>
      <c r="E17" s="137"/>
      <c r="F17" s="137"/>
      <c r="G17" s="137"/>
      <c r="H17" s="137"/>
      <c r="I17" s="137"/>
      <c r="J17" s="137"/>
      <c r="K17" s="125">
        <f t="shared" ref="K17" si="15">K14</f>
        <v>70</v>
      </c>
      <c r="L17" s="113">
        <f t="shared" si="8"/>
        <v>0</v>
      </c>
      <c r="M17" s="6">
        <f t="shared" si="9"/>
        <v>0</v>
      </c>
      <c r="N17" s="122"/>
    </row>
    <row r="18" spans="1:14" x14ac:dyDescent="0.2">
      <c r="A18" s="123">
        <v>14</v>
      </c>
      <c r="B18" s="137"/>
      <c r="C18" s="137"/>
      <c r="D18" s="137"/>
      <c r="E18" s="137"/>
      <c r="F18" s="137"/>
      <c r="G18" s="137"/>
      <c r="H18" s="137"/>
      <c r="I18" s="137"/>
      <c r="J18" s="137"/>
      <c r="K18" s="125">
        <f t="shared" ref="K18" si="16">K14</f>
        <v>70</v>
      </c>
      <c r="L18" s="113">
        <f t="shared" si="8"/>
        <v>0</v>
      </c>
      <c r="M18" s="6">
        <f t="shared" si="9"/>
        <v>0</v>
      </c>
      <c r="N18" s="122"/>
    </row>
    <row r="19" spans="1:14" x14ac:dyDescent="0.2">
      <c r="A19" s="123">
        <v>15</v>
      </c>
      <c r="B19" s="137"/>
      <c r="C19" s="137"/>
      <c r="D19" s="137"/>
      <c r="E19" s="137"/>
      <c r="F19" s="137"/>
      <c r="G19" s="137"/>
      <c r="H19" s="137"/>
      <c r="I19" s="137"/>
      <c r="J19" s="137"/>
      <c r="K19" s="125">
        <f t="shared" ref="K19" si="17">K14</f>
        <v>70</v>
      </c>
      <c r="L19" s="113">
        <f t="shared" si="8"/>
        <v>0</v>
      </c>
      <c r="M19" s="6">
        <f t="shared" si="9"/>
        <v>0</v>
      </c>
      <c r="N19" s="122"/>
    </row>
    <row r="20" spans="1:14" x14ac:dyDescent="0.2">
      <c r="A20" s="123">
        <v>16</v>
      </c>
      <c r="B20" s="137"/>
      <c r="C20" s="137"/>
      <c r="D20" s="137"/>
      <c r="E20" s="137"/>
      <c r="F20" s="137"/>
      <c r="G20" s="137"/>
      <c r="H20" s="137"/>
      <c r="I20" s="137"/>
      <c r="J20" s="137"/>
      <c r="K20" s="125">
        <f t="shared" ref="K20" si="18">K17</f>
        <v>70</v>
      </c>
      <c r="L20" s="113">
        <f t="shared" si="8"/>
        <v>0</v>
      </c>
      <c r="M20" s="6">
        <f t="shared" si="9"/>
        <v>0</v>
      </c>
      <c r="N20" s="122"/>
    </row>
    <row r="21" spans="1:14" x14ac:dyDescent="0.2">
      <c r="A21" s="123">
        <v>17</v>
      </c>
      <c r="B21" s="137"/>
      <c r="C21" s="137"/>
      <c r="D21" s="137"/>
      <c r="E21" s="137"/>
      <c r="F21" s="137"/>
      <c r="G21" s="137"/>
      <c r="H21" s="137"/>
      <c r="I21" s="137"/>
      <c r="J21" s="137"/>
      <c r="K21" s="125">
        <f t="shared" ref="K21" si="19">K17</f>
        <v>70</v>
      </c>
      <c r="L21" s="113">
        <f t="shared" si="8"/>
        <v>0</v>
      </c>
      <c r="M21" s="6">
        <f t="shared" si="9"/>
        <v>0</v>
      </c>
      <c r="N21" s="122"/>
    </row>
    <row r="22" spans="1:14" x14ac:dyDescent="0.2">
      <c r="A22" s="123">
        <v>18</v>
      </c>
      <c r="B22" s="137"/>
      <c r="C22" s="137"/>
      <c r="D22" s="137"/>
      <c r="E22" s="137"/>
      <c r="F22" s="137"/>
      <c r="G22" s="137"/>
      <c r="H22" s="137"/>
      <c r="I22" s="137"/>
      <c r="J22" s="137"/>
      <c r="K22" s="125">
        <f t="shared" ref="K22" si="20">K17</f>
        <v>70</v>
      </c>
      <c r="L22" s="113">
        <f t="shared" si="8"/>
        <v>0</v>
      </c>
      <c r="M22" s="6">
        <f t="shared" si="9"/>
        <v>0</v>
      </c>
      <c r="N22" s="122"/>
    </row>
    <row r="23" spans="1:14" x14ac:dyDescent="0.2">
      <c r="A23" s="123">
        <v>19</v>
      </c>
      <c r="B23" s="137"/>
      <c r="C23" s="137"/>
      <c r="D23" s="137"/>
      <c r="E23" s="137"/>
      <c r="F23" s="137"/>
      <c r="G23" s="137"/>
      <c r="H23" s="137"/>
      <c r="I23" s="137"/>
      <c r="J23" s="137"/>
      <c r="K23" s="125">
        <f t="shared" ref="K23" si="21">K20</f>
        <v>70</v>
      </c>
      <c r="L23" s="113">
        <f t="shared" si="8"/>
        <v>0</v>
      </c>
      <c r="M23" s="6">
        <f t="shared" si="9"/>
        <v>0</v>
      </c>
      <c r="N23" s="122"/>
    </row>
    <row r="24" spans="1:14" x14ac:dyDescent="0.2">
      <c r="A24" s="123">
        <v>20</v>
      </c>
      <c r="B24" s="137"/>
      <c r="C24" s="137"/>
      <c r="D24" s="137"/>
      <c r="E24" s="137"/>
      <c r="F24" s="137"/>
      <c r="G24" s="137"/>
      <c r="H24" s="137"/>
      <c r="I24" s="137"/>
      <c r="J24" s="137"/>
      <c r="K24" s="125">
        <f t="shared" ref="K24" si="22">K20</f>
        <v>70</v>
      </c>
      <c r="L24" s="113">
        <f t="shared" si="8"/>
        <v>0</v>
      </c>
      <c r="M24" s="6">
        <f t="shared" si="9"/>
        <v>0</v>
      </c>
      <c r="N24" s="122"/>
    </row>
    <row r="25" spans="1:14" x14ac:dyDescent="0.2">
      <c r="A25" s="123">
        <v>21</v>
      </c>
      <c r="B25" s="137"/>
      <c r="C25" s="137"/>
      <c r="D25" s="137"/>
      <c r="E25" s="137"/>
      <c r="F25" s="137"/>
      <c r="G25" s="137"/>
      <c r="H25" s="137"/>
      <c r="I25" s="137"/>
      <c r="J25" s="137"/>
      <c r="K25" s="125">
        <f t="shared" ref="K25" si="23">K20</f>
        <v>70</v>
      </c>
      <c r="L25" s="113">
        <f t="shared" si="8"/>
        <v>0</v>
      </c>
      <c r="M25" s="6">
        <f t="shared" si="9"/>
        <v>0</v>
      </c>
      <c r="N25" s="122"/>
    </row>
    <row r="26" spans="1:14" x14ac:dyDescent="0.2">
      <c r="A26" s="123">
        <v>22</v>
      </c>
      <c r="B26" s="137"/>
      <c r="C26" s="137"/>
      <c r="D26" s="137"/>
      <c r="E26" s="137"/>
      <c r="F26" s="137"/>
      <c r="G26" s="137"/>
      <c r="H26" s="137"/>
      <c r="I26" s="137"/>
      <c r="J26" s="137"/>
      <c r="K26" s="125">
        <f t="shared" ref="K26" si="24">K23</f>
        <v>70</v>
      </c>
      <c r="L26" s="113">
        <f t="shared" si="8"/>
        <v>0</v>
      </c>
      <c r="M26" s="6">
        <f t="shared" si="9"/>
        <v>0</v>
      </c>
      <c r="N26" s="122"/>
    </row>
    <row r="27" spans="1:14" x14ac:dyDescent="0.2">
      <c r="A27" s="123">
        <v>23</v>
      </c>
      <c r="B27" s="137"/>
      <c r="C27" s="137"/>
      <c r="D27" s="137"/>
      <c r="E27" s="137"/>
      <c r="F27" s="137"/>
      <c r="G27" s="137"/>
      <c r="H27" s="137"/>
      <c r="I27" s="137"/>
      <c r="J27" s="137"/>
      <c r="K27" s="125">
        <f t="shared" ref="K27" si="25">K23</f>
        <v>70</v>
      </c>
      <c r="L27" s="113">
        <f t="shared" si="8"/>
        <v>0</v>
      </c>
      <c r="M27" s="6">
        <f t="shared" si="9"/>
        <v>0</v>
      </c>
      <c r="N27" s="122"/>
    </row>
    <row r="28" spans="1:14" x14ac:dyDescent="0.2">
      <c r="A28" s="123">
        <v>24</v>
      </c>
      <c r="B28" s="137"/>
      <c r="C28" s="137"/>
      <c r="D28" s="137"/>
      <c r="E28" s="137"/>
      <c r="F28" s="137"/>
      <c r="G28" s="137"/>
      <c r="H28" s="137"/>
      <c r="I28" s="137"/>
      <c r="J28" s="137"/>
      <c r="K28" s="125">
        <f t="shared" ref="K28" si="26">K23</f>
        <v>70</v>
      </c>
      <c r="L28" s="113">
        <f t="shared" si="8"/>
        <v>0</v>
      </c>
      <c r="M28" s="6">
        <f t="shared" si="9"/>
        <v>0</v>
      </c>
      <c r="N28" s="122"/>
    </row>
    <row r="29" spans="1:14" x14ac:dyDescent="0.2">
      <c r="A29" s="123">
        <v>25</v>
      </c>
      <c r="B29" s="137"/>
      <c r="C29" s="137"/>
      <c r="D29" s="137"/>
      <c r="E29" s="137"/>
      <c r="F29" s="137"/>
      <c r="G29" s="137"/>
      <c r="H29" s="137"/>
      <c r="I29" s="137"/>
      <c r="J29" s="137"/>
      <c r="K29" s="125">
        <f t="shared" ref="K29" si="27">K26</f>
        <v>70</v>
      </c>
      <c r="L29" s="113">
        <f t="shared" si="8"/>
        <v>0</v>
      </c>
      <c r="M29" s="6">
        <f t="shared" si="9"/>
        <v>0</v>
      </c>
      <c r="N29" s="122"/>
    </row>
    <row r="30" spans="1:14" x14ac:dyDescent="0.2">
      <c r="A30" s="123">
        <v>26</v>
      </c>
      <c r="B30" s="137"/>
      <c r="C30" s="137"/>
      <c r="D30" s="137"/>
      <c r="E30" s="137"/>
      <c r="F30" s="137"/>
      <c r="G30" s="137"/>
      <c r="H30" s="137"/>
      <c r="I30" s="137"/>
      <c r="J30" s="137"/>
      <c r="K30" s="125">
        <f t="shared" ref="K30" si="28">K26</f>
        <v>70</v>
      </c>
      <c r="L30" s="113">
        <f t="shared" si="8"/>
        <v>0</v>
      </c>
      <c r="M30" s="6">
        <f t="shared" si="9"/>
        <v>0</v>
      </c>
      <c r="N30" s="122"/>
    </row>
    <row r="31" spans="1:14" x14ac:dyDescent="0.2">
      <c r="A31" s="123">
        <v>27</v>
      </c>
      <c r="B31" s="137"/>
      <c r="C31" s="137"/>
      <c r="D31" s="137"/>
      <c r="E31" s="137"/>
      <c r="F31" s="137"/>
      <c r="G31" s="137"/>
      <c r="H31" s="137"/>
      <c r="I31" s="137"/>
      <c r="J31" s="137"/>
      <c r="K31" s="125">
        <f t="shared" ref="K31" si="29">K26</f>
        <v>70</v>
      </c>
      <c r="L31" s="113">
        <f t="shared" si="8"/>
        <v>0</v>
      </c>
      <c r="M31" s="6">
        <f t="shared" si="9"/>
        <v>0</v>
      </c>
      <c r="N31" s="122"/>
    </row>
    <row r="32" spans="1:14" x14ac:dyDescent="0.2">
      <c r="A32" s="123">
        <v>28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25">
        <f t="shared" ref="K32" si="30">K29</f>
        <v>70</v>
      </c>
      <c r="L32" s="113">
        <f t="shared" si="8"/>
        <v>0</v>
      </c>
      <c r="M32" s="6">
        <f t="shared" si="9"/>
        <v>0</v>
      </c>
      <c r="N32" s="122"/>
    </row>
    <row r="33" spans="1:14" x14ac:dyDescent="0.2">
      <c r="A33" s="123">
        <v>29</v>
      </c>
      <c r="B33" s="137"/>
      <c r="C33" s="137"/>
      <c r="D33" s="137"/>
      <c r="E33" s="137"/>
      <c r="F33" s="137"/>
      <c r="G33" s="137"/>
      <c r="H33" s="137"/>
      <c r="I33" s="137"/>
      <c r="J33" s="137"/>
      <c r="K33" s="125">
        <f t="shared" ref="K33" si="31">K29</f>
        <v>70</v>
      </c>
      <c r="L33" s="113">
        <f t="shared" si="8"/>
        <v>0</v>
      </c>
      <c r="M33" s="6">
        <f t="shared" si="9"/>
        <v>0</v>
      </c>
      <c r="N33" s="122"/>
    </row>
    <row r="34" spans="1:14" x14ac:dyDescent="0.2">
      <c r="A34" s="123">
        <v>30</v>
      </c>
      <c r="B34" s="137"/>
      <c r="C34" s="137"/>
      <c r="D34" s="137"/>
      <c r="E34" s="137"/>
      <c r="F34" s="137"/>
      <c r="G34" s="137"/>
      <c r="H34" s="137"/>
      <c r="I34" s="137"/>
      <c r="J34" s="137"/>
      <c r="K34" s="125">
        <f t="shared" ref="K34" si="32">K29</f>
        <v>70</v>
      </c>
      <c r="L34" s="113">
        <f t="shared" si="8"/>
        <v>0</v>
      </c>
      <c r="M34" s="6">
        <f t="shared" si="9"/>
        <v>0</v>
      </c>
      <c r="N34" s="122"/>
    </row>
    <row r="35" spans="1:14" x14ac:dyDescent="0.2">
      <c r="A35" s="123">
        <v>31</v>
      </c>
      <c r="B35" s="137"/>
      <c r="C35" s="137"/>
      <c r="D35" s="137"/>
      <c r="E35" s="137"/>
      <c r="F35" s="137"/>
      <c r="G35" s="137"/>
      <c r="H35" s="137"/>
      <c r="I35" s="137"/>
      <c r="J35" s="137"/>
      <c r="K35" s="125">
        <f t="shared" ref="K35" si="33">K32</f>
        <v>70</v>
      </c>
      <c r="L35" s="113">
        <f t="shared" si="8"/>
        <v>0</v>
      </c>
      <c r="M35" s="6">
        <f t="shared" si="9"/>
        <v>0</v>
      </c>
      <c r="N35" s="122"/>
    </row>
    <row r="36" spans="1:14" x14ac:dyDescent="0.2">
      <c r="A36" s="138">
        <v>32</v>
      </c>
      <c r="B36" s="138"/>
      <c r="C36" s="138"/>
      <c r="D36" s="138"/>
      <c r="E36" s="138"/>
      <c r="F36" s="138"/>
      <c r="G36" s="138"/>
      <c r="H36" s="138"/>
      <c r="I36" s="138"/>
      <c r="J36" s="138"/>
      <c r="K36" s="139" t="s">
        <v>55</v>
      </c>
      <c r="L36" s="126">
        <f>SUM(L5:L35)</f>
        <v>0</v>
      </c>
      <c r="M36" s="127">
        <f>SUM(M5:M35)</f>
        <v>0</v>
      </c>
      <c r="N36" s="122"/>
    </row>
    <row r="37" spans="1:14" x14ac:dyDescent="0.2">
      <c r="A37" s="138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22"/>
      <c r="N37" s="122"/>
    </row>
    <row r="38" spans="1:14" x14ac:dyDescent="0.2">
      <c r="A38" s="138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22"/>
      <c r="N38" s="122"/>
    </row>
    <row r="39" spans="1:14" ht="21" x14ac:dyDescent="0.25">
      <c r="A39" s="337" t="s">
        <v>9</v>
      </c>
      <c r="B39" s="338"/>
      <c r="C39" s="338"/>
      <c r="D39" s="338"/>
      <c r="E39" s="338"/>
      <c r="F39" s="338"/>
      <c r="G39" s="338"/>
      <c r="H39" s="338"/>
      <c r="I39" s="338"/>
      <c r="J39" s="338"/>
      <c r="K39" s="338"/>
      <c r="L39" s="338"/>
      <c r="M39" s="339"/>
      <c r="N39" s="122"/>
    </row>
    <row r="40" spans="1:14" x14ac:dyDescent="0.2">
      <c r="A40" s="130" t="s">
        <v>340</v>
      </c>
      <c r="B40" s="131"/>
      <c r="C40" s="132" t="s">
        <v>5</v>
      </c>
      <c r="D40" s="133" t="str">
        <f>D2</f>
        <v>Caio Oliveira</v>
      </c>
      <c r="E40" s="133"/>
      <c r="F40" s="134"/>
      <c r="G40" s="134"/>
      <c r="H40" s="134"/>
      <c r="I40" s="134"/>
      <c r="J40" s="134"/>
      <c r="K40" s="135"/>
      <c r="L40" s="136" t="s">
        <v>12</v>
      </c>
      <c r="M40" s="136" t="s">
        <v>327</v>
      </c>
      <c r="N40" s="122"/>
    </row>
    <row r="41" spans="1:14" x14ac:dyDescent="0.2">
      <c r="A41" s="335" t="s">
        <v>59</v>
      </c>
      <c r="B41" s="335" t="s">
        <v>6</v>
      </c>
      <c r="C41" s="335" t="s">
        <v>1</v>
      </c>
      <c r="D41" s="335" t="s">
        <v>2</v>
      </c>
      <c r="E41" s="335" t="s">
        <v>65</v>
      </c>
      <c r="F41" s="335" t="s">
        <v>66</v>
      </c>
      <c r="G41" s="335" t="s">
        <v>67</v>
      </c>
      <c r="H41" s="335" t="s">
        <v>7</v>
      </c>
      <c r="I41" s="335" t="s">
        <v>8</v>
      </c>
      <c r="J41" s="335" t="s">
        <v>3</v>
      </c>
      <c r="K41" s="325" t="s">
        <v>0</v>
      </c>
      <c r="L41" s="325" t="s">
        <v>10</v>
      </c>
      <c r="M41" s="325" t="s">
        <v>13</v>
      </c>
      <c r="N41" s="122"/>
    </row>
    <row r="42" spans="1:14" x14ac:dyDescent="0.2">
      <c r="A42" s="336"/>
      <c r="B42" s="336"/>
      <c r="C42" s="336"/>
      <c r="D42" s="336"/>
      <c r="E42" s="336"/>
      <c r="F42" s="336"/>
      <c r="G42" s="336"/>
      <c r="H42" s="336"/>
      <c r="I42" s="336"/>
      <c r="J42" s="336"/>
      <c r="K42" s="332"/>
      <c r="L42" s="332"/>
      <c r="M42" s="332"/>
      <c r="N42" s="122"/>
    </row>
    <row r="43" spans="1:14" x14ac:dyDescent="0.2">
      <c r="A43" s="123">
        <v>9</v>
      </c>
      <c r="B43" s="137">
        <v>1.5</v>
      </c>
      <c r="C43" s="137"/>
      <c r="D43" s="137"/>
      <c r="E43" s="137"/>
      <c r="F43" s="137"/>
      <c r="G43" s="137"/>
      <c r="H43" s="137"/>
      <c r="I43" s="137"/>
      <c r="J43" s="137"/>
      <c r="K43" s="125">
        <v>70</v>
      </c>
      <c r="L43" s="113">
        <f t="shared" ref="L43" si="34">B43+C43+D43+E43+F43+G43+H43+I43+J43</f>
        <v>1.5</v>
      </c>
      <c r="M43" s="6">
        <f t="shared" ref="M43" si="35">L43*K43</f>
        <v>105</v>
      </c>
      <c r="N43" s="122" t="s">
        <v>224</v>
      </c>
    </row>
    <row r="44" spans="1:14" x14ac:dyDescent="0.2">
      <c r="A44" s="123"/>
      <c r="B44" s="137"/>
      <c r="C44" s="137"/>
      <c r="D44" s="137"/>
      <c r="E44" s="137"/>
      <c r="F44" s="137"/>
      <c r="G44" s="137"/>
      <c r="H44" s="137"/>
      <c r="I44" s="137"/>
      <c r="J44" s="137"/>
      <c r="N44" s="122" t="s">
        <v>224</v>
      </c>
    </row>
    <row r="45" spans="1:14" x14ac:dyDescent="0.2">
      <c r="A45" s="123"/>
      <c r="B45" s="137"/>
      <c r="C45" s="137"/>
      <c r="D45" s="137"/>
      <c r="E45" s="137"/>
      <c r="F45" s="137"/>
      <c r="G45" s="137"/>
      <c r="H45" s="137"/>
      <c r="I45" s="137"/>
      <c r="J45" s="137"/>
      <c r="N45" s="122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179F-480C-D64F-9C44-2AFBCAAB1E40}">
  <dimension ref="A1:M50"/>
  <sheetViews>
    <sheetView workbookViewId="0">
      <selection activeCell="K3" sqref="K3:K4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9" t="s">
        <v>5</v>
      </c>
      <c r="D2" s="9" t="s">
        <v>558</v>
      </c>
      <c r="E2" s="9"/>
      <c r="F2" s="9"/>
      <c r="G2" s="9"/>
      <c r="H2" s="9"/>
      <c r="I2" s="330" t="s">
        <v>68</v>
      </c>
      <c r="J2" s="331"/>
      <c r="K2" s="17">
        <v>80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80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80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80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80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80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80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80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80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80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80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80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80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80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80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80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80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80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80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80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80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80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80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80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80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80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80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80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80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80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80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80</v>
      </c>
      <c r="L35" s="113">
        <f t="shared" si="2"/>
        <v>2</v>
      </c>
      <c r="M35" s="6">
        <f t="shared" si="0"/>
        <v>160</v>
      </c>
    </row>
    <row r="36" spans="1:13" x14ac:dyDescent="0.2">
      <c r="A36" s="298">
        <v>32</v>
      </c>
      <c r="B36" s="298"/>
      <c r="C36" s="298"/>
      <c r="D36" s="298"/>
      <c r="E36" s="298"/>
      <c r="F36" s="298"/>
      <c r="G36" s="298"/>
      <c r="H36" s="298"/>
      <c r="I36" s="298"/>
      <c r="J36" s="298"/>
      <c r="K36" s="10" t="s">
        <v>55</v>
      </c>
      <c r="L36" s="7">
        <f>SUM(L5:L35)</f>
        <v>2</v>
      </c>
      <c r="M36" s="6">
        <f>SUM(M5:M35)</f>
        <v>160</v>
      </c>
    </row>
    <row r="37" spans="1:13" x14ac:dyDescent="0.2">
      <c r="A37" s="298"/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</row>
    <row r="38" spans="1:13" x14ac:dyDescent="0.2">
      <c r="A38" s="298"/>
      <c r="B38" s="298"/>
      <c r="C38" s="298"/>
      <c r="D38" s="298"/>
      <c r="E38" s="298"/>
      <c r="F38" s="298"/>
      <c r="G38" s="298"/>
      <c r="H38" s="298"/>
      <c r="I38" s="298"/>
      <c r="J38" s="298"/>
      <c r="K38" s="298"/>
      <c r="L38" s="298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99" t="s">
        <v>5</v>
      </c>
      <c r="D40" s="9" t="str">
        <f>D2</f>
        <v>Bruno Alvez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28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298"/>
      <c r="L46" s="298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2" x14ac:dyDescent="0.2">
      <c r="A49" s="298"/>
      <c r="B49" s="298"/>
      <c r="C49" s="298"/>
      <c r="D49" s="298"/>
      <c r="E49" s="298"/>
      <c r="F49" s="298"/>
      <c r="G49" s="298"/>
      <c r="H49" s="298"/>
      <c r="I49" s="298"/>
      <c r="J49" s="298"/>
      <c r="K49" s="298"/>
      <c r="L49" s="298"/>
    </row>
    <row r="50" spans="1:12" x14ac:dyDescent="0.2">
      <c r="A50" s="298"/>
      <c r="B50" s="298"/>
      <c r="C50" s="298"/>
      <c r="D50" s="298"/>
      <c r="E50" s="298"/>
      <c r="F50" s="298"/>
      <c r="G50" s="298"/>
      <c r="H50" s="298"/>
      <c r="I50" s="298"/>
      <c r="J50" s="298"/>
      <c r="K50" s="298"/>
      <c r="L50" s="298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43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462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331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1.5</v>
      </c>
      <c r="M20" s="6">
        <f t="shared" si="0"/>
        <v>105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1.5</v>
      </c>
      <c r="M36" s="6">
        <f>SUM(M5:M35)</f>
        <v>105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 xml:space="preserve">Caio Queiroz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464</v>
      </c>
      <c r="L41" s="321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26</v>
      </c>
      <c r="B43" s="114">
        <v>1.5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3">K$2</f>
        <v>70</v>
      </c>
      <c r="L43" s="113">
        <f t="shared" ref="L43" si="4">B43+C43+D43+E43+F43+G43+H43+I43+J43</f>
        <v>1.5</v>
      </c>
      <c r="M43" s="6">
        <f t="shared" ref="M43" si="5">L43*K43</f>
        <v>105</v>
      </c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1"/>
  <sheetViews>
    <sheetView workbookViewId="0">
      <selection activeCell="B8" sqref="B8:E3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77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60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60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60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60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60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60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60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60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60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60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60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60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60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60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60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60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60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60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60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60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60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60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60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60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60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60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60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60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60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60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60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Caio Lima Caldeira Mustafa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/>
      <c r="C43" s="114"/>
      <c r="D43" s="114" t="s">
        <v>334</v>
      </c>
      <c r="E43" s="114"/>
      <c r="F43" s="114"/>
      <c r="G43" s="114"/>
      <c r="H43" s="114"/>
      <c r="I43" s="114"/>
      <c r="J43" s="114"/>
      <c r="K43" s="3">
        <v>60</v>
      </c>
      <c r="L43" s="113">
        <v>2</v>
      </c>
      <c r="M43" s="6">
        <v>120</v>
      </c>
    </row>
    <row r="44" spans="1:13" x14ac:dyDescent="0.2">
      <c r="A44" s="2">
        <v>9</v>
      </c>
      <c r="B44" s="114"/>
      <c r="C44" s="114"/>
      <c r="D44" s="114" t="s">
        <v>334</v>
      </c>
      <c r="E44" s="114"/>
      <c r="F44" s="114"/>
      <c r="G44" s="114"/>
      <c r="H44" s="114"/>
      <c r="I44" s="114"/>
      <c r="J44" s="114"/>
      <c r="K44" s="3">
        <v>60</v>
      </c>
      <c r="L44" s="113">
        <v>2</v>
      </c>
      <c r="M44" s="6">
        <v>120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60</v>
      </c>
      <c r="L45" s="113">
        <v>2</v>
      </c>
      <c r="M45" s="6">
        <v>120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60</v>
      </c>
      <c r="L46" s="113">
        <v>2</v>
      </c>
      <c r="M46" s="6">
        <v>120</v>
      </c>
    </row>
    <row r="47" spans="1:13" x14ac:dyDescent="0.2">
      <c r="A47" s="2">
        <v>23</v>
      </c>
      <c r="B47" s="114"/>
      <c r="C47" s="114" t="s">
        <v>334</v>
      </c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2</v>
      </c>
      <c r="M47" s="6">
        <v>120</v>
      </c>
    </row>
    <row r="48" spans="1:13" x14ac:dyDescent="0.2">
      <c r="A48" s="2">
        <v>25</v>
      </c>
      <c r="B48" s="114" t="s">
        <v>334</v>
      </c>
      <c r="C48" s="114"/>
      <c r="D48" s="114"/>
      <c r="E48" s="114"/>
      <c r="F48" s="114"/>
      <c r="G48" s="114"/>
      <c r="H48" s="114"/>
      <c r="I48" s="114"/>
      <c r="J48" s="114"/>
      <c r="K48" s="3">
        <v>60</v>
      </c>
      <c r="L48" s="113">
        <v>2</v>
      </c>
      <c r="M48" s="6">
        <v>120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60</v>
      </c>
      <c r="L50" s="113">
        <v>2</v>
      </c>
      <c r="M50" s="6">
        <v>120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AF57D-709F-9A47-BF99-D1F4E685234A}">
  <dimension ref="A1:M42"/>
  <sheetViews>
    <sheetView workbookViewId="0">
      <selection activeCell="D3" sqref="D3:D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180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60" t="s">
        <v>9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2"/>
    </row>
    <row r="40" spans="1:13" x14ac:dyDescent="0.2">
      <c r="A40" s="16" t="s">
        <v>4</v>
      </c>
      <c r="B40" s="15"/>
      <c r="C40" s="63" t="s">
        <v>5</v>
      </c>
      <c r="D40" s="9" t="str">
        <f>D2</f>
        <v>Caio Tavares Rocha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N42"/>
  <sheetViews>
    <sheetView workbookViewId="0"/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4" ht="21" x14ac:dyDescent="0.25">
      <c r="A1" s="12" t="s">
        <v>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4"/>
    </row>
    <row r="2" spans="1:14" x14ac:dyDescent="0.2">
      <c r="A2" s="16" t="s">
        <v>4</v>
      </c>
      <c r="B2" s="15"/>
      <c r="C2" s="8" t="s">
        <v>5</v>
      </c>
      <c r="D2" s="9" t="s">
        <v>78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  <c r="N3" s="11"/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4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4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4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4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4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4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4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4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4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2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  <row r="40" spans="1:13" x14ac:dyDescent="0.2">
      <c r="A40" s="16" t="s">
        <v>4</v>
      </c>
      <c r="B40" s="15"/>
      <c r="C40" s="8" t="s">
        <v>5</v>
      </c>
      <c r="D40" s="9" t="str">
        <f>D2</f>
        <v>Camila Neder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6">
    <mergeCell ref="A3:A4"/>
    <mergeCell ref="B3:B4"/>
    <mergeCell ref="C3:C4"/>
    <mergeCell ref="D3:D4"/>
    <mergeCell ref="E3:E4"/>
    <mergeCell ref="F41:F42"/>
    <mergeCell ref="G41:G42"/>
    <mergeCell ref="H41:H42"/>
    <mergeCell ref="I41:I42"/>
    <mergeCell ref="G3:G4"/>
    <mergeCell ref="H3:H4"/>
    <mergeCell ref="I3:I4"/>
    <mergeCell ref="F3:F4"/>
    <mergeCell ref="A41:A42"/>
    <mergeCell ref="B41:B42"/>
    <mergeCell ref="C41:C42"/>
    <mergeCell ref="D41:D42"/>
    <mergeCell ref="E41:E42"/>
    <mergeCell ref="J41:J42"/>
    <mergeCell ref="K41:K42"/>
    <mergeCell ref="L41:L42"/>
    <mergeCell ref="M41:M42"/>
    <mergeCell ref="M3:M4"/>
    <mergeCell ref="J3:J4"/>
    <mergeCell ref="K3:K4"/>
    <mergeCell ref="L3:L4"/>
  </mergeCells>
  <pageMargins left="0.511811024" right="0.511811024" top="0.78740157499999996" bottom="0.78740157499999996" header="0.31496062000000002" footer="0.3149606200000000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79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Camila de Santana Viana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4B24-EC27-D04D-ABCE-0C86E976E9C1}">
  <dimension ref="A1:M46"/>
  <sheetViews>
    <sheetView workbookViewId="0">
      <selection activeCell="E22" sqref="E22"/>
    </sheetView>
  </sheetViews>
  <sheetFormatPr baseColWidth="10" defaultColWidth="8.83203125" defaultRowHeight="15" x14ac:dyDescent="0.2"/>
  <cols>
    <col min="1" max="1" width="5.6640625" style="142" customWidth="1"/>
    <col min="2" max="10" width="11.5" style="142" customWidth="1"/>
    <col min="11" max="11" width="10.6640625" style="142" customWidth="1"/>
    <col min="12" max="12" width="8.5" style="14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3" t="s">
        <v>5</v>
      </c>
      <c r="D2" s="9" t="s">
        <v>351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4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3" t="s">
        <v>5</v>
      </c>
      <c r="D40" s="9" t="str">
        <f>D2</f>
        <v>Camila Pires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27AA5-B6A7-4DF5-BFC9-3350D6D7ECF5}">
  <dimension ref="A1:N48"/>
  <sheetViews>
    <sheetView workbookViewId="0">
      <selection activeCell="N27" sqref="N27"/>
    </sheetView>
  </sheetViews>
  <sheetFormatPr baseColWidth="10" defaultColWidth="8.83203125" defaultRowHeight="15" x14ac:dyDescent="0.2"/>
  <cols>
    <col min="1" max="1" width="5.6640625" style="229" customWidth="1"/>
    <col min="2" max="10" width="11.5" style="229" customWidth="1"/>
    <col min="11" max="11" width="10.6640625" style="229" customWidth="1"/>
    <col min="12" max="12" width="8.5" style="229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0" t="s">
        <v>5</v>
      </c>
      <c r="D2" s="9" t="s">
        <v>441</v>
      </c>
      <c r="E2" s="9"/>
      <c r="F2" s="9"/>
      <c r="G2" s="9"/>
      <c r="H2" s="9"/>
      <c r="I2" s="330" t="s">
        <v>68</v>
      </c>
      <c r="J2" s="331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60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>
        <v>1</v>
      </c>
      <c r="D6" s="4"/>
      <c r="E6" s="4"/>
      <c r="F6" s="4"/>
      <c r="G6" s="4"/>
      <c r="H6" s="4"/>
      <c r="I6" s="4"/>
      <c r="J6" s="4"/>
      <c r="K6" s="3">
        <f t="shared" ref="K6:K35" si="1">K$2</f>
        <v>60</v>
      </c>
      <c r="L6" s="5">
        <f t="shared" ref="L6:L35" si="2">B6+C6+D6+E6+F6+G6+H6+I6+J6</f>
        <v>1</v>
      </c>
      <c r="M6" s="6">
        <f t="shared" si="0"/>
        <v>60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60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>
        <v>1</v>
      </c>
      <c r="C8" s="4">
        <v>1</v>
      </c>
      <c r="D8" s="4"/>
      <c r="E8" s="4"/>
      <c r="F8" s="4"/>
      <c r="G8" s="4"/>
      <c r="H8" s="4"/>
      <c r="I8" s="4"/>
      <c r="J8" s="4"/>
      <c r="K8" s="3">
        <f t="shared" si="1"/>
        <v>60</v>
      </c>
      <c r="L8" s="5">
        <f t="shared" si="2"/>
        <v>2</v>
      </c>
      <c r="M8" s="6">
        <f t="shared" si="0"/>
        <v>120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60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60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60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60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60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60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60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60</v>
      </c>
      <c r="L16" s="5">
        <f t="shared" si="2"/>
        <v>0</v>
      </c>
      <c r="M16" s="6">
        <f t="shared" si="0"/>
        <v>0</v>
      </c>
    </row>
    <row r="17" spans="1:14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60</v>
      </c>
      <c r="L17" s="5">
        <f t="shared" si="2"/>
        <v>0</v>
      </c>
      <c r="M17" s="6">
        <f t="shared" si="0"/>
        <v>0</v>
      </c>
    </row>
    <row r="18" spans="1:14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60</v>
      </c>
      <c r="L18" s="5">
        <f t="shared" si="2"/>
        <v>0</v>
      </c>
      <c r="M18" s="6">
        <f t="shared" si="0"/>
        <v>0</v>
      </c>
    </row>
    <row r="19" spans="1:14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60</v>
      </c>
      <c r="L19" s="5">
        <f t="shared" si="2"/>
        <v>0</v>
      </c>
      <c r="M19" s="6">
        <f t="shared" si="0"/>
        <v>0</v>
      </c>
    </row>
    <row r="20" spans="1:14" x14ac:dyDescent="0.2">
      <c r="A20" s="2">
        <v>16</v>
      </c>
      <c r="B20" s="4"/>
      <c r="C20" s="4">
        <v>2</v>
      </c>
      <c r="D20" s="4"/>
      <c r="E20" s="4"/>
      <c r="F20" s="4"/>
      <c r="G20" s="4"/>
      <c r="H20" s="4"/>
      <c r="I20" s="4"/>
      <c r="J20" s="4"/>
      <c r="K20" s="3">
        <f t="shared" si="1"/>
        <v>60</v>
      </c>
      <c r="L20" s="5">
        <f t="shared" si="2"/>
        <v>2</v>
      </c>
      <c r="M20" s="6">
        <f t="shared" si="0"/>
        <v>120</v>
      </c>
      <c r="N20" t="s">
        <v>531</v>
      </c>
    </row>
    <row r="21" spans="1:14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60</v>
      </c>
      <c r="L21" s="5">
        <f t="shared" si="2"/>
        <v>0</v>
      </c>
      <c r="M21" s="6">
        <f t="shared" si="0"/>
        <v>0</v>
      </c>
    </row>
    <row r="22" spans="1:14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60</v>
      </c>
      <c r="L22" s="5">
        <f t="shared" si="2"/>
        <v>0</v>
      </c>
      <c r="M22" s="6">
        <f t="shared" si="0"/>
        <v>0</v>
      </c>
    </row>
    <row r="23" spans="1:14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60</v>
      </c>
      <c r="L23" s="5">
        <f t="shared" si="2"/>
        <v>0</v>
      </c>
      <c r="M23" s="6">
        <f t="shared" si="0"/>
        <v>0</v>
      </c>
    </row>
    <row r="24" spans="1:14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60</v>
      </c>
      <c r="L24" s="5">
        <f t="shared" si="2"/>
        <v>0</v>
      </c>
      <c r="M24" s="6">
        <f t="shared" si="0"/>
        <v>0</v>
      </c>
    </row>
    <row r="25" spans="1:14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60</v>
      </c>
      <c r="L25" s="5">
        <f t="shared" si="2"/>
        <v>0</v>
      </c>
      <c r="M25" s="6">
        <f t="shared" si="0"/>
        <v>0</v>
      </c>
    </row>
    <row r="26" spans="1:14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60</v>
      </c>
      <c r="L26" s="5">
        <f t="shared" si="2"/>
        <v>0</v>
      </c>
      <c r="M26" s="6">
        <f t="shared" si="0"/>
        <v>0</v>
      </c>
    </row>
    <row r="27" spans="1:14" x14ac:dyDescent="0.2">
      <c r="A27" s="2">
        <v>23</v>
      </c>
      <c r="B27" s="4"/>
      <c r="C27" s="4">
        <v>2</v>
      </c>
      <c r="D27" s="4"/>
      <c r="E27" s="4"/>
      <c r="F27" s="4"/>
      <c r="G27" s="4"/>
      <c r="H27" s="4"/>
      <c r="I27" s="4"/>
      <c r="J27" s="4"/>
      <c r="K27" s="3">
        <f t="shared" si="1"/>
        <v>60</v>
      </c>
      <c r="L27" s="5">
        <f t="shared" si="2"/>
        <v>2</v>
      </c>
      <c r="M27" s="6">
        <f t="shared" si="0"/>
        <v>120</v>
      </c>
      <c r="N27" t="s">
        <v>528</v>
      </c>
    </row>
    <row r="28" spans="1:14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60</v>
      </c>
      <c r="L28" s="5">
        <f t="shared" si="2"/>
        <v>0</v>
      </c>
      <c r="M28" s="6">
        <f t="shared" si="0"/>
        <v>0</v>
      </c>
    </row>
    <row r="29" spans="1:14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60</v>
      </c>
      <c r="L29" s="5">
        <f t="shared" si="2"/>
        <v>0</v>
      </c>
      <c r="M29" s="6">
        <f t="shared" si="0"/>
        <v>0</v>
      </c>
    </row>
    <row r="30" spans="1:14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60</v>
      </c>
      <c r="L30" s="5">
        <f t="shared" si="2"/>
        <v>0</v>
      </c>
      <c r="M30" s="6">
        <f t="shared" si="0"/>
        <v>0</v>
      </c>
    </row>
    <row r="31" spans="1:14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60</v>
      </c>
      <c r="L31" s="5">
        <f t="shared" si="2"/>
        <v>0</v>
      </c>
      <c r="M31" s="6">
        <f t="shared" si="0"/>
        <v>0</v>
      </c>
    </row>
    <row r="32" spans="1:14" x14ac:dyDescent="0.2">
      <c r="A32" s="2">
        <v>28</v>
      </c>
      <c r="B32" s="4"/>
      <c r="C32" s="4">
        <v>1</v>
      </c>
      <c r="D32" s="4"/>
      <c r="E32" s="4"/>
      <c r="F32" s="4"/>
      <c r="G32" s="4"/>
      <c r="H32" s="4"/>
      <c r="I32" s="4"/>
      <c r="J32" s="4"/>
      <c r="K32" s="3">
        <f t="shared" si="1"/>
        <v>60</v>
      </c>
      <c r="L32" s="5">
        <f t="shared" si="2"/>
        <v>1</v>
      </c>
      <c r="M32" s="6">
        <f t="shared" si="0"/>
        <v>60</v>
      </c>
    </row>
    <row r="33" spans="1:14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60</v>
      </c>
      <c r="L33" s="5">
        <f t="shared" si="2"/>
        <v>0</v>
      </c>
      <c r="M33" s="6">
        <f t="shared" si="0"/>
        <v>0</v>
      </c>
    </row>
    <row r="34" spans="1:14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60</v>
      </c>
      <c r="L34" s="5">
        <f t="shared" si="2"/>
        <v>0</v>
      </c>
      <c r="M34" s="6">
        <f t="shared" si="0"/>
        <v>0</v>
      </c>
    </row>
    <row r="35" spans="1:14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60</v>
      </c>
      <c r="L35" s="5">
        <f t="shared" si="2"/>
        <v>0</v>
      </c>
      <c r="M35" s="6">
        <f t="shared" si="0"/>
        <v>0</v>
      </c>
    </row>
    <row r="36" spans="1:14" x14ac:dyDescent="0.2">
      <c r="A36" s="229">
        <v>32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30" t="s">
        <v>5</v>
      </c>
      <c r="D40" s="9" t="str">
        <f>D2</f>
        <v>Carlos Martins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4" x14ac:dyDescent="0.2">
      <c r="A43" s="2">
        <v>2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60</v>
      </c>
      <c r="L43" s="5">
        <v>1</v>
      </c>
      <c r="M43" s="6">
        <v>60</v>
      </c>
    </row>
    <row r="44" spans="1:14" x14ac:dyDescent="0.2">
      <c r="A44" s="2">
        <v>4</v>
      </c>
      <c r="B44" s="4">
        <v>1</v>
      </c>
      <c r="C44" s="4">
        <v>1</v>
      </c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  <row r="45" spans="1:14" x14ac:dyDescent="0.2">
      <c r="A45" s="2">
        <v>16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60</v>
      </c>
      <c r="L45" s="5">
        <v>2</v>
      </c>
      <c r="M45" s="6">
        <v>120</v>
      </c>
      <c r="N45" t="s">
        <v>531</v>
      </c>
    </row>
    <row r="46" spans="1:14" x14ac:dyDescent="0.2">
      <c r="A46" s="2">
        <v>23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60</v>
      </c>
      <c r="L46" s="5">
        <v>2</v>
      </c>
      <c r="M46" s="6">
        <v>120</v>
      </c>
      <c r="N46" t="s">
        <v>528</v>
      </c>
    </row>
    <row r="47" spans="1:14" x14ac:dyDescent="0.2">
      <c r="A47" s="2">
        <v>28</v>
      </c>
      <c r="B47" s="4"/>
      <c r="C47" s="4">
        <v>1</v>
      </c>
      <c r="D47" s="4"/>
      <c r="E47" s="4"/>
      <c r="F47" s="4"/>
      <c r="G47" s="4"/>
      <c r="H47" s="4"/>
      <c r="I47" s="4"/>
      <c r="J47" s="4"/>
      <c r="K47" s="3">
        <v>60</v>
      </c>
      <c r="L47" s="5">
        <v>1</v>
      </c>
      <c r="M47" s="6">
        <v>60</v>
      </c>
    </row>
    <row r="48" spans="1:14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10" t="s">
        <v>55</v>
      </c>
      <c r="L48" s="7">
        <f>SUM(L5:L35)</f>
        <v>8</v>
      </c>
      <c r="M48" s="6">
        <f>SUM(M5:M35)</f>
        <v>480</v>
      </c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2" t="s">
        <v>5</v>
      </c>
      <c r="D2" s="9" t="s">
        <v>140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9" t="s">
        <v>9</v>
      </c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1"/>
    </row>
    <row r="40" spans="1:13" x14ac:dyDescent="0.2">
      <c r="A40" s="16" t="s">
        <v>4</v>
      </c>
      <c r="B40" s="15"/>
      <c r="C40" s="42" t="s">
        <v>5</v>
      </c>
      <c r="D40" s="9" t="str">
        <f>D2</f>
        <v>Carlos Guilherme Machado Mendes de Carvalho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27FC-4026-214A-A95F-A66F25EA4591}">
  <dimension ref="A1:P44"/>
  <sheetViews>
    <sheetView workbookViewId="0">
      <selection activeCell="B7" sqref="B7:B20"/>
    </sheetView>
  </sheetViews>
  <sheetFormatPr baseColWidth="10" defaultColWidth="8.83203125" defaultRowHeight="15" x14ac:dyDescent="0.2"/>
  <cols>
    <col min="1" max="1" width="5.6640625" style="105" customWidth="1"/>
    <col min="2" max="10" width="11.5" style="105" customWidth="1"/>
    <col min="11" max="11" width="10.6640625" style="105" customWidth="1"/>
    <col min="12" max="12" width="8.5" style="105" customWidth="1"/>
    <col min="13" max="13" width="10.5" bestFit="1" customWidth="1"/>
  </cols>
  <sheetData>
    <row r="1" spans="1:16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6" x14ac:dyDescent="0.2">
      <c r="A2" s="16" t="s">
        <v>4</v>
      </c>
      <c r="B2" s="15"/>
      <c r="C2" s="109" t="s">
        <v>5</v>
      </c>
      <c r="D2" s="9" t="s">
        <v>323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6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6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6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6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6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6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6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6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6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6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6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6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6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6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  <c r="P16" s="121"/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06" t="s">
        <v>9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8"/>
    </row>
    <row r="40" spans="1:13" x14ac:dyDescent="0.2">
      <c r="A40" s="16" t="s">
        <v>4</v>
      </c>
      <c r="B40" s="15"/>
      <c r="C40" s="109" t="s">
        <v>5</v>
      </c>
      <c r="D40" s="9" t="str">
        <f>D2</f>
        <v>Carol Balthazar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>
        <v>1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10</v>
      </c>
      <c r="B44" s="114">
        <v>1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9F300-6154-4FD1-B335-B38E1699E90C}">
  <dimension ref="A1:M50"/>
  <sheetViews>
    <sheetView topLeftCell="A38" workbookViewId="0">
      <selection activeCell="A39" sqref="A39:M42"/>
    </sheetView>
  </sheetViews>
  <sheetFormatPr baseColWidth="10" defaultColWidth="8.83203125" defaultRowHeight="15" x14ac:dyDescent="0.2"/>
  <cols>
    <col min="1" max="1" width="5.6640625" style="188" customWidth="1"/>
    <col min="2" max="10" width="11.5" style="188" customWidth="1"/>
    <col min="11" max="11" width="10.6640625" style="188" customWidth="1"/>
    <col min="12" max="12" width="8.5" style="188" customWidth="1"/>
    <col min="13" max="13" width="14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89" t="s">
        <v>5</v>
      </c>
      <c r="D2" s="9" t="s">
        <v>405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>
        <v>2</v>
      </c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>
        <v>2</v>
      </c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2</v>
      </c>
      <c r="M16" s="6">
        <f t="shared" si="0"/>
        <v>140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>
        <v>2</v>
      </c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2</v>
      </c>
      <c r="M18" s="6">
        <f t="shared" si="0"/>
        <v>140</v>
      </c>
    </row>
    <row r="19" spans="1:13" x14ac:dyDescent="0.2">
      <c r="A19" s="2">
        <v>15</v>
      </c>
      <c r="B19" s="4"/>
      <c r="C19" s="4"/>
      <c r="D19" s="4">
        <v>2</v>
      </c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>
        <v>2</v>
      </c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2</v>
      </c>
      <c r="M26" s="6">
        <f t="shared" si="0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>
        <v>2</v>
      </c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>
        <v>2</v>
      </c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2</v>
      </c>
      <c r="M33" s="6">
        <f t="shared" si="0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>
        <v>1</v>
      </c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1</v>
      </c>
      <c r="M35" s="6">
        <f t="shared" si="0"/>
        <v>70</v>
      </c>
    </row>
    <row r="36" spans="1:13" x14ac:dyDescent="0.2">
      <c r="A36" s="188">
        <v>32</v>
      </c>
      <c r="K36" s="10" t="s">
        <v>55</v>
      </c>
      <c r="L36" s="5">
        <f>SUM(L5:L35)</f>
        <v>15</v>
      </c>
      <c r="M36" s="6">
        <f>SUM(M5:M35)</f>
        <v>1050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89" t="s">
        <v>5</v>
      </c>
      <c r="D40" s="9" t="str">
        <f>D2</f>
        <v>Carol Bittencourt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9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B22AA-4201-0B41-B07A-5745095CDCAE}">
  <dimension ref="A1:M47"/>
  <sheetViews>
    <sheetView workbookViewId="0">
      <selection activeCell="A41" sqref="A41:M47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5" t="s">
        <v>5</v>
      </c>
      <c r="D2" s="9" t="s">
        <v>146</v>
      </c>
      <c r="E2" s="9"/>
      <c r="F2" s="9"/>
      <c r="G2" s="9"/>
      <c r="H2" s="9"/>
      <c r="I2" s="330" t="s">
        <v>68</v>
      </c>
      <c r="J2" s="331"/>
      <c r="K2" s="17">
        <v>80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80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80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>
        <v>2</v>
      </c>
      <c r="C22" s="4"/>
      <c r="D22" s="4"/>
      <c r="E22" s="4"/>
      <c r="F22" s="4"/>
      <c r="G22" s="4"/>
      <c r="H22" s="4"/>
      <c r="I22" s="4"/>
      <c r="J22" s="4"/>
      <c r="K22" s="3">
        <f t="shared" si="1"/>
        <v>80</v>
      </c>
      <c r="L22" s="5">
        <f t="shared" si="2"/>
        <v>2</v>
      </c>
      <c r="M22" s="6">
        <f t="shared" si="0"/>
        <v>160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>
        <v>2</v>
      </c>
      <c r="F30" s="4"/>
      <c r="G30" s="4"/>
      <c r="H30" s="4"/>
      <c r="I30" s="4"/>
      <c r="J30" s="4"/>
      <c r="K30" s="3">
        <f t="shared" si="1"/>
        <v>80</v>
      </c>
      <c r="L30" s="5">
        <f t="shared" si="2"/>
        <v>2</v>
      </c>
      <c r="M30" s="6">
        <f t="shared" si="0"/>
        <v>160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294">
        <v>32</v>
      </c>
      <c r="B36" s="294"/>
      <c r="C36" s="294"/>
      <c r="D36" s="294"/>
      <c r="E36" s="294"/>
      <c r="F36" s="294"/>
      <c r="G36" s="294"/>
      <c r="H36" s="294"/>
      <c r="I36" s="294"/>
      <c r="J36" s="294"/>
    </row>
    <row r="37" spans="1:13" x14ac:dyDescent="0.2">
      <c r="A37" s="294"/>
      <c r="B37" s="294"/>
      <c r="C37" s="294"/>
      <c r="D37" s="294"/>
      <c r="E37" s="294"/>
      <c r="F37" s="294"/>
      <c r="G37" s="294"/>
      <c r="H37" s="294"/>
      <c r="I37" s="294"/>
      <c r="J37" s="294"/>
      <c r="K37" s="294"/>
      <c r="L37" s="294"/>
    </row>
    <row r="38" spans="1:13" x14ac:dyDescent="0.2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</row>
    <row r="41" spans="1:13" ht="21" x14ac:dyDescent="0.25">
      <c r="A41" s="327" t="s">
        <v>9</v>
      </c>
      <c r="B41" s="328"/>
      <c r="C41" s="328"/>
      <c r="D41" s="328"/>
      <c r="E41" s="328"/>
      <c r="F41" s="328"/>
      <c r="G41" s="328"/>
      <c r="H41" s="328"/>
      <c r="I41" s="328"/>
      <c r="J41" s="328"/>
      <c r="K41" s="328"/>
      <c r="L41" s="328"/>
      <c r="M41" s="329"/>
    </row>
    <row r="42" spans="1:13" x14ac:dyDescent="0.2">
      <c r="A42" s="16" t="s">
        <v>4</v>
      </c>
      <c r="B42" s="15"/>
      <c r="C42" s="300" t="s">
        <v>5</v>
      </c>
      <c r="D42" s="9" t="s">
        <v>565</v>
      </c>
      <c r="E42" s="9"/>
      <c r="F42" s="9"/>
      <c r="G42" s="9"/>
      <c r="H42" s="9"/>
      <c r="I42" s="9"/>
      <c r="J42" s="9"/>
      <c r="K42" s="17"/>
      <c r="L42" s="16" t="s">
        <v>12</v>
      </c>
      <c r="M42" s="16">
        <f>M4</f>
        <v>0</v>
      </c>
    </row>
    <row r="43" spans="1:13" x14ac:dyDescent="0.2">
      <c r="A43" s="323" t="s">
        <v>59</v>
      </c>
      <c r="B43" s="323" t="s">
        <v>6</v>
      </c>
      <c r="C43" s="323" t="s">
        <v>1</v>
      </c>
      <c r="D43" s="323" t="s">
        <v>2</v>
      </c>
      <c r="E43" s="323" t="s">
        <v>65</v>
      </c>
      <c r="F43" s="323" t="s">
        <v>66</v>
      </c>
      <c r="G43" s="323" t="s">
        <v>67</v>
      </c>
      <c r="H43" s="323" t="s">
        <v>7</v>
      </c>
      <c r="I43" s="323" t="s">
        <v>8</v>
      </c>
      <c r="J43" s="323" t="s">
        <v>3</v>
      </c>
      <c r="K43" s="325" t="s">
        <v>460</v>
      </c>
      <c r="L43" s="325" t="s">
        <v>461</v>
      </c>
      <c r="M43" s="321" t="s">
        <v>13</v>
      </c>
    </row>
    <row r="44" spans="1:13" x14ac:dyDescent="0.2">
      <c r="A44" s="324"/>
      <c r="B44" s="324"/>
      <c r="C44" s="324"/>
      <c r="D44" s="324"/>
      <c r="E44" s="324"/>
      <c r="F44" s="324"/>
      <c r="G44" s="324"/>
      <c r="H44" s="324"/>
      <c r="I44" s="324"/>
      <c r="J44" s="324"/>
      <c r="K44" s="326"/>
      <c r="L44" s="326"/>
      <c r="M44" s="322"/>
    </row>
    <row r="45" spans="1:13" x14ac:dyDescent="0.2">
      <c r="A45" s="2">
        <v>18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80</v>
      </c>
      <c r="L45" s="5">
        <v>2</v>
      </c>
      <c r="M45" s="6">
        <v>160</v>
      </c>
    </row>
    <row r="46" spans="1:13" x14ac:dyDescent="0.2">
      <c r="A46" s="2">
        <v>26</v>
      </c>
      <c r="B46" s="4"/>
      <c r="C46" s="4"/>
      <c r="D46" s="4"/>
      <c r="E46" s="4">
        <v>2</v>
      </c>
      <c r="F46" s="4"/>
      <c r="G46" s="4"/>
      <c r="H46" s="4"/>
      <c r="I46" s="4"/>
      <c r="J46" s="4"/>
      <c r="K46" s="3">
        <v>80</v>
      </c>
      <c r="L46" s="5">
        <v>2</v>
      </c>
      <c r="M46" s="6">
        <v>160</v>
      </c>
    </row>
    <row r="47" spans="1:13" x14ac:dyDescent="0.2">
      <c r="K47" s="10" t="s">
        <v>55</v>
      </c>
      <c r="L47" s="7">
        <f>SUM(L5:L35)</f>
        <v>4</v>
      </c>
      <c r="M47" s="6">
        <f>SUM(M5:M35)</f>
        <v>320</v>
      </c>
    </row>
  </sheetData>
  <mergeCells count="29">
    <mergeCell ref="A41:M41"/>
    <mergeCell ref="A43:A44"/>
    <mergeCell ref="B43:B44"/>
    <mergeCell ref="C43:C44"/>
    <mergeCell ref="D43:D44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42"/>
  <sheetViews>
    <sheetView topLeftCell="I1" workbookViewId="0">
      <selection activeCell="N38" sqref="A1:N3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3" t="s">
        <v>5</v>
      </c>
      <c r="D2" s="9" t="s">
        <v>146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50" t="s">
        <v>9</v>
      </c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2"/>
    </row>
    <row r="40" spans="1:13" x14ac:dyDescent="0.2">
      <c r="A40" s="16" t="s">
        <v>4</v>
      </c>
      <c r="B40" s="15"/>
      <c r="C40" s="53" t="s">
        <v>5</v>
      </c>
      <c r="D40" s="9" t="str">
        <f>D2</f>
        <v>Carol Cabral Sena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3F2E9-53A7-40B8-9BB1-0E73201812AC}">
  <dimension ref="A1:M56"/>
  <sheetViews>
    <sheetView workbookViewId="0">
      <selection activeCell="B21" sqref="B21"/>
    </sheetView>
  </sheetViews>
  <sheetFormatPr baseColWidth="10" defaultColWidth="8.83203125" defaultRowHeight="15" x14ac:dyDescent="0.2"/>
  <cols>
    <col min="1" max="1" width="5.6640625" style="205" customWidth="1"/>
    <col min="2" max="10" width="11.5" style="205" customWidth="1"/>
    <col min="11" max="11" width="10.6640625" style="205" customWidth="1"/>
    <col min="12" max="12" width="8.5" style="205" customWidth="1"/>
    <col min="13" max="13" width="11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6" t="s">
        <v>5</v>
      </c>
      <c r="D2" s="9" t="s">
        <v>415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>K2</f>
        <v>70</v>
      </c>
      <c r="L6" s="113">
        <f t="shared" ref="L6:L35" si="1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>K2</f>
        <v>70</v>
      </c>
      <c r="L7" s="113">
        <f t="shared" si="1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ref="K8" si="2">K5</f>
        <v>70</v>
      </c>
      <c r="L8" s="113">
        <f t="shared" si="1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ref="K9" si="3">K5</f>
        <v>70</v>
      </c>
      <c r="L9" s="113">
        <f t="shared" si="1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ref="K10" si="4">K5</f>
        <v>70</v>
      </c>
      <c r="L10" s="113">
        <f t="shared" si="1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v>50</v>
      </c>
      <c r="L11" s="113">
        <f t="shared" si="1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ref="K12" si="5">K8</f>
        <v>70</v>
      </c>
      <c r="L12" s="113">
        <f t="shared" si="1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v>70</v>
      </c>
      <c r="L13" s="113">
        <f t="shared" si="1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v>70</v>
      </c>
      <c r="L14" s="113">
        <f t="shared" si="1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v>70</v>
      </c>
      <c r="L15" s="113">
        <f t="shared" si="1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v>70</v>
      </c>
      <c r="L16" s="113">
        <f t="shared" si="1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v>70</v>
      </c>
      <c r="L17" s="113">
        <f t="shared" si="1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v>50</v>
      </c>
      <c r="L18" s="113">
        <f t="shared" si="1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v>70</v>
      </c>
      <c r="L19" s="113">
        <f t="shared" si="1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v>70</v>
      </c>
      <c r="L20" s="113">
        <f t="shared" si="1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v>70</v>
      </c>
      <c r="L21" s="113">
        <f t="shared" si="1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v>70</v>
      </c>
      <c r="L22" s="113">
        <f t="shared" si="1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v>55</v>
      </c>
      <c r="L23" s="113">
        <f t="shared" si="1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v>70</v>
      </c>
      <c r="L24" s="113">
        <f t="shared" si="1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v>70</v>
      </c>
      <c r="L25" s="113">
        <f t="shared" si="1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v>70</v>
      </c>
      <c r="L26" s="113">
        <f t="shared" si="1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v>70</v>
      </c>
      <c r="L27" s="113">
        <f t="shared" si="1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v>70</v>
      </c>
      <c r="L28" s="113">
        <f t="shared" si="1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v>70</v>
      </c>
      <c r="L29" s="113">
        <f t="shared" si="1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v>55</v>
      </c>
      <c r="L30" s="113">
        <f t="shared" si="1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v>70</v>
      </c>
      <c r="L31" s="113">
        <f t="shared" si="1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v>50</v>
      </c>
      <c r="L32" s="113">
        <f t="shared" si="1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v>70</v>
      </c>
      <c r="L33" s="113">
        <f t="shared" si="1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v>70</v>
      </c>
      <c r="L34" s="113">
        <f t="shared" si="1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v>70</v>
      </c>
      <c r="L35" s="113">
        <f t="shared" si="1"/>
        <v>0</v>
      </c>
      <c r="M35" s="6">
        <f t="shared" si="0"/>
        <v>0</v>
      </c>
    </row>
    <row r="36" spans="1:13" x14ac:dyDescent="0.2">
      <c r="A36" s="205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6" t="s">
        <v>5</v>
      </c>
      <c r="D40" s="9" t="str">
        <f>D2</f>
        <v>Carolina Suarez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f t="shared" ref="L43" si="6">B43+C43+D43+E43+F43+G43+H43+I43+J43</f>
        <v>2</v>
      </c>
      <c r="M43" s="6">
        <f t="shared" ref="M43" si="7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55</v>
      </c>
      <c r="L49" s="113">
        <v>1</v>
      </c>
      <c r="M49" s="6">
        <v>55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55</v>
      </c>
      <c r="L52" s="113">
        <v>1</v>
      </c>
      <c r="M52" s="6">
        <v>55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>
        <v>70</v>
      </c>
      <c r="L53" s="113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>
        <v>70</v>
      </c>
      <c r="L55" s="113">
        <v>1.5</v>
      </c>
      <c r="M55" s="6">
        <v>105</v>
      </c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  <c r="K56" s="3">
        <v>50</v>
      </c>
      <c r="L56" s="113">
        <v>1</v>
      </c>
      <c r="M56" s="6">
        <v>50</v>
      </c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56"/>
  <sheetViews>
    <sheetView topLeftCell="G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80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>K2</f>
        <v>70</v>
      </c>
      <c r="L6" s="113">
        <f t="shared" ref="L6:L35" si="1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>K2</f>
        <v>70</v>
      </c>
      <c r="L7" s="113">
        <f t="shared" si="1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ref="K8:K9" si="2">K5</f>
        <v>70</v>
      </c>
      <c r="L8" s="113">
        <f t="shared" si="1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2"/>
        <v>70</v>
      </c>
      <c r="L9" s="113">
        <f t="shared" si="1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ref="K10" si="3">K6</f>
        <v>70</v>
      </c>
      <c r="L10" s="113">
        <f t="shared" si="1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ref="K11" si="4">K6</f>
        <v>70</v>
      </c>
      <c r="L11" s="113">
        <f t="shared" si="1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ref="K12:K33" si="5">K9</f>
        <v>70</v>
      </c>
      <c r="L12" s="113">
        <f t="shared" ref="L12:L33" si="6">B12+C12+D12+E12+F12+G12+H12+I12+J12</f>
        <v>0</v>
      </c>
      <c r="M12" s="6">
        <f t="shared" ref="M12:M33" si="7">L12*K12</f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5"/>
        <v>70</v>
      </c>
      <c r="L13" s="113">
        <f t="shared" si="6"/>
        <v>0</v>
      </c>
      <c r="M13" s="6">
        <f t="shared" si="7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ref="K14" si="8">K10</f>
        <v>70</v>
      </c>
      <c r="L14" s="113">
        <f t="shared" si="6"/>
        <v>0</v>
      </c>
      <c r="M14" s="6">
        <f t="shared" si="7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ref="K15" si="9">K10</f>
        <v>70</v>
      </c>
      <c r="L15" s="113">
        <f t="shared" si="6"/>
        <v>0</v>
      </c>
      <c r="M15" s="6">
        <f t="shared" si="7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5"/>
        <v>70</v>
      </c>
      <c r="L16" s="113">
        <f t="shared" si="6"/>
        <v>0</v>
      </c>
      <c r="M16" s="6">
        <f t="shared" si="7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5"/>
        <v>70</v>
      </c>
      <c r="L17" s="113">
        <f t="shared" si="6"/>
        <v>0</v>
      </c>
      <c r="M17" s="6">
        <f t="shared" si="7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ref="K18" si="10">K14</f>
        <v>70</v>
      </c>
      <c r="L18" s="113">
        <f t="shared" si="6"/>
        <v>0</v>
      </c>
      <c r="M18" s="6">
        <f t="shared" si="7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ref="K19" si="11">K14</f>
        <v>70</v>
      </c>
      <c r="L19" s="113">
        <f t="shared" si="6"/>
        <v>0</v>
      </c>
      <c r="M19" s="6">
        <f t="shared" si="7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5"/>
        <v>70</v>
      </c>
      <c r="L20" s="113">
        <f t="shared" si="6"/>
        <v>0</v>
      </c>
      <c r="M20" s="6">
        <f t="shared" si="7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5"/>
        <v>70</v>
      </c>
      <c r="L21" s="113">
        <f t="shared" si="6"/>
        <v>0</v>
      </c>
      <c r="M21" s="6">
        <f t="shared" si="7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ref="K22" si="12">K18</f>
        <v>70</v>
      </c>
      <c r="L22" s="113">
        <f t="shared" si="6"/>
        <v>0</v>
      </c>
      <c r="M22" s="6">
        <f t="shared" si="7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ref="K23" si="13">K18</f>
        <v>70</v>
      </c>
      <c r="L23" s="113">
        <f t="shared" si="6"/>
        <v>0</v>
      </c>
      <c r="M23" s="6">
        <f t="shared" si="7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5"/>
        <v>70</v>
      </c>
      <c r="L24" s="113">
        <f t="shared" si="6"/>
        <v>0</v>
      </c>
      <c r="M24" s="6">
        <f t="shared" si="7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5"/>
        <v>70</v>
      </c>
      <c r="L25" s="113">
        <f t="shared" si="6"/>
        <v>0</v>
      </c>
      <c r="M25" s="6">
        <f t="shared" si="7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ref="K26" si="14">K22</f>
        <v>70</v>
      </c>
      <c r="L26" s="113">
        <f t="shared" si="6"/>
        <v>0</v>
      </c>
      <c r="M26" s="6">
        <f t="shared" si="7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ref="K27" si="15">K22</f>
        <v>70</v>
      </c>
      <c r="L27" s="113">
        <f t="shared" si="6"/>
        <v>0</v>
      </c>
      <c r="M27" s="6">
        <f t="shared" si="7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5"/>
        <v>70</v>
      </c>
      <c r="L28" s="113">
        <f t="shared" si="6"/>
        <v>0</v>
      </c>
      <c r="M28" s="6">
        <f t="shared" si="7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5"/>
        <v>70</v>
      </c>
      <c r="L29" s="113">
        <f t="shared" si="6"/>
        <v>0</v>
      </c>
      <c r="M29" s="6">
        <f t="shared" si="7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ref="K30" si="16">K26</f>
        <v>70</v>
      </c>
      <c r="L30" s="113">
        <f t="shared" si="6"/>
        <v>0</v>
      </c>
      <c r="M30" s="6">
        <f t="shared" si="7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ref="K31" si="17">K26</f>
        <v>70</v>
      </c>
      <c r="L31" s="113">
        <f t="shared" si="6"/>
        <v>0</v>
      </c>
      <c r="M31" s="6">
        <f t="shared" si="7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5"/>
        <v>70</v>
      </c>
      <c r="L32" s="113">
        <f t="shared" si="6"/>
        <v>0</v>
      </c>
      <c r="M32" s="6">
        <f t="shared" si="7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5"/>
        <v>70</v>
      </c>
      <c r="L33" s="113">
        <f t="shared" si="6"/>
        <v>0</v>
      </c>
      <c r="M33" s="6">
        <f t="shared" si="7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ref="K34" si="18">K30</f>
        <v>70</v>
      </c>
      <c r="L34" s="113">
        <f t="shared" si="1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ref="K35" si="19">K30</f>
        <v>70</v>
      </c>
      <c r="L35" s="113">
        <f t="shared" si="1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Carolina Piñón Lucas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/>
      <c r="C43" s="114" t="s">
        <v>208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5</v>
      </c>
      <c r="B44" s="114"/>
      <c r="C44" s="114" t="s">
        <v>208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10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12</v>
      </c>
      <c r="B46" s="114" t="s">
        <v>208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>
        <v>17</v>
      </c>
      <c r="B47" s="114"/>
      <c r="C47" s="114" t="s">
        <v>208</v>
      </c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>
        <v>19</v>
      </c>
      <c r="B48" s="114"/>
      <c r="C48" s="114" t="s">
        <v>208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>
        <v>24</v>
      </c>
      <c r="B49" s="114" t="s">
        <v>208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>
        <v>26</v>
      </c>
      <c r="B50" s="114" t="s">
        <v>208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>
        <v>31</v>
      </c>
      <c r="B51" s="114" t="s">
        <v>208</v>
      </c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>
        <v>70</v>
      </c>
      <c r="L53" s="113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>
        <v>70</v>
      </c>
      <c r="L55" s="113">
        <v>1.5</v>
      </c>
      <c r="M55" s="6">
        <v>105</v>
      </c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  <c r="K56" s="3">
        <v>50</v>
      </c>
      <c r="L56" s="113">
        <v>1</v>
      </c>
      <c r="M56" s="6">
        <v>50</v>
      </c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42"/>
  <sheetViews>
    <sheetView workbookViewId="0">
      <selection activeCell="B18" sqref="B1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81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Catarina Braga Santos Dória de Sousa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8FCEE-7D91-4453-B5C0-B1750B7B720B}">
  <dimension ref="A1:O51"/>
  <sheetViews>
    <sheetView workbookViewId="0">
      <selection activeCell="B5" sqref="B5:E1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2.83203125" customWidth="1"/>
  </cols>
  <sheetData>
    <row r="1" spans="1:15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5" x14ac:dyDescent="0.2">
      <c r="A2" s="16" t="s">
        <v>4</v>
      </c>
      <c r="B2" s="15"/>
      <c r="C2" s="75" t="s">
        <v>5</v>
      </c>
      <c r="D2" s="9" t="s">
        <v>206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5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5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5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10" si="0">L5*K5</f>
        <v>0</v>
      </c>
    </row>
    <row r="6" spans="1:15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10" si="2">B6+C6+D6+E6+F6+G6+H6+I6+J6</f>
        <v>0</v>
      </c>
      <c r="M6" s="6">
        <f t="shared" si="0"/>
        <v>0</v>
      </c>
    </row>
    <row r="7" spans="1:15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  <c r="O7" s="121"/>
    </row>
    <row r="8" spans="1:15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5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5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5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ref="L11:L35" si="3">B11+C11+D11+E11+F11+G11+H11+I11+J11</f>
        <v>0</v>
      </c>
      <c r="M11" s="6">
        <f t="shared" ref="M11:M35" si="4">L11*K11</f>
        <v>0</v>
      </c>
    </row>
    <row r="12" spans="1:15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3"/>
        <v>0</v>
      </c>
      <c r="M12" s="6">
        <f t="shared" si="4"/>
        <v>0</v>
      </c>
    </row>
    <row r="13" spans="1:15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3"/>
        <v>0</v>
      </c>
      <c r="M13" s="6">
        <f t="shared" si="4"/>
        <v>0</v>
      </c>
    </row>
    <row r="14" spans="1:15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3"/>
        <v>0</v>
      </c>
      <c r="M14" s="6">
        <f t="shared" si="4"/>
        <v>0</v>
      </c>
    </row>
    <row r="15" spans="1:15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5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ht="16" customHeight="1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3"/>
        <v>0</v>
      </c>
      <c r="M27" s="6">
        <f t="shared" si="4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3"/>
        <v>0</v>
      </c>
      <c r="M33" s="6">
        <f t="shared" si="4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3"/>
        <v>0</v>
      </c>
      <c r="M34" s="6">
        <f t="shared" si="4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3"/>
        <v>0</v>
      </c>
      <c r="M35" s="6">
        <f t="shared" si="4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Catarina Vidal Portela Fernandes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8</v>
      </c>
      <c r="B44" s="114" t="s">
        <v>331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10</v>
      </c>
      <c r="B45" s="114" t="s">
        <v>331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</sheetData>
  <mergeCells count="29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36020-6103-FE41-898F-FAFC6656F8A8}">
  <dimension ref="A1:M44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64" customWidth="1"/>
    <col min="2" max="10" width="11.5" style="164" customWidth="1"/>
    <col min="11" max="11" width="10.6640625" style="164" customWidth="1"/>
    <col min="12" max="12" width="8.5" style="164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5" t="s">
        <v>5</v>
      </c>
      <c r="D2" s="9" t="s">
        <v>387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383</v>
      </c>
      <c r="C3" s="323" t="s">
        <v>384</v>
      </c>
      <c r="D3" s="323" t="s">
        <v>385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64">
        <v>32</v>
      </c>
      <c r="K36" s="10" t="s">
        <v>55</v>
      </c>
      <c r="L36" s="7">
        <f>SUM(L5:L35)</f>
        <v>0</v>
      </c>
      <c r="M36" s="6"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5" t="s">
        <v>5</v>
      </c>
      <c r="D40" s="9" t="str">
        <f>D2</f>
        <v>Cecília Castro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26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N52"/>
  <sheetViews>
    <sheetView topLeftCell="F1" workbookViewId="0">
      <selection activeCell="D26" sqref="D2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6640625" customWidth="1"/>
  </cols>
  <sheetData>
    <row r="1" spans="1:14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21" t="s">
        <v>5</v>
      </c>
      <c r="D2" s="9" t="s">
        <v>82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  <c r="N4" s="121"/>
    </row>
    <row r="5" spans="1:14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4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4" x14ac:dyDescent="0.2">
      <c r="A8" s="2">
        <v>4</v>
      </c>
      <c r="B8" s="114" t="s">
        <v>334</v>
      </c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2</v>
      </c>
      <c r="M8" s="6">
        <f t="shared" si="0"/>
        <v>140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4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4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ref="L14:L34" si="3">B14+C14+D14+E14+F14+G14+H14+I14+J14</f>
        <v>0</v>
      </c>
      <c r="M14" s="6">
        <f t="shared" ref="M14:M34" si="4">L14*K14</f>
        <v>0</v>
      </c>
    </row>
    <row r="15" spans="1:14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3"/>
        <v>2</v>
      </c>
      <c r="M19" s="6">
        <f t="shared" si="4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3"/>
        <v>2</v>
      </c>
      <c r="M22" s="6">
        <f t="shared" si="4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 t="s">
        <v>334</v>
      </c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2</v>
      </c>
      <c r="M26" s="6">
        <f t="shared" si="4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3"/>
        <v>0</v>
      </c>
      <c r="M27" s="6">
        <f t="shared" si="4"/>
        <v>0</v>
      </c>
    </row>
    <row r="28" spans="1:13" ht="14.25" customHeight="1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114"/>
      <c r="C33" s="114" t="s">
        <v>334</v>
      </c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3"/>
        <v>2</v>
      </c>
      <c r="M33" s="6">
        <f t="shared" si="4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3"/>
        <v>0</v>
      </c>
      <c r="M34" s="6">
        <f t="shared" si="4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113">
        <f>SUM(L5:L35)</f>
        <v>10</v>
      </c>
      <c r="M36" s="6">
        <f>SUM(M5:M35)</f>
        <v>700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Celina Mendes Brandão de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31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f t="shared" ref="K43" si="5">K$2</f>
        <v>70</v>
      </c>
      <c r="L43" s="113">
        <f t="shared" ref="L43" si="6">B43+C43+D43+E43+F43+G43+H43+I43+J43</f>
        <v>2</v>
      </c>
      <c r="M43" s="6">
        <f t="shared" ref="M43" si="7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/>
      <c r="L45" s="113"/>
      <c r="M45" s="6"/>
    </row>
    <row r="46" spans="1:13" ht="14.25" customHeight="1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>
        <v>26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ht="14.25" customHeight="1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1.5</v>
      </c>
      <c r="M52" s="6">
        <v>105</v>
      </c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42"/>
  <sheetViews>
    <sheetView workbookViewId="0">
      <selection activeCell="G5" sqref="G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30" t="s">
        <v>5</v>
      </c>
      <c r="D2" s="9" t="s">
        <v>138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27" t="s">
        <v>9</v>
      </c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9"/>
    </row>
    <row r="40" spans="1:13" x14ac:dyDescent="0.2">
      <c r="A40" s="16" t="s">
        <v>4</v>
      </c>
      <c r="B40" s="15"/>
      <c r="C40" s="30" t="s">
        <v>5</v>
      </c>
      <c r="D40" s="9" t="str">
        <f>D2</f>
        <v>Clara Andrade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F9B1-6F7E-3B4A-A7E3-F6B31F001A3F}">
  <dimension ref="A1:M46"/>
  <sheetViews>
    <sheetView workbookViewId="0">
      <selection activeCell="B5" sqref="B5:G25"/>
    </sheetView>
  </sheetViews>
  <sheetFormatPr baseColWidth="10" defaultColWidth="8.83203125" defaultRowHeight="15" x14ac:dyDescent="0.2"/>
  <cols>
    <col min="1" max="1" width="5.664062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20" t="s">
        <v>5</v>
      </c>
      <c r="D2" s="9" t="s">
        <v>346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16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Clara Oliveira Dourado Póvoas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9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9"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46"/>
  <sheetViews>
    <sheetView workbookViewId="0">
      <selection activeCell="N26" sqref="N3:N2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539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>
        <v>1</v>
      </c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1</v>
      </c>
      <c r="M19" s="6">
        <f t="shared" si="0"/>
        <v>70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>
        <v>2</v>
      </c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2</v>
      </c>
      <c r="M26" s="6">
        <f t="shared" si="0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>
        <v>1</v>
      </c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1</v>
      </c>
      <c r="M29" s="6">
        <f t="shared" si="0"/>
        <v>70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Clara Kirchhoff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15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22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25</v>
      </c>
      <c r="B45" s="4"/>
      <c r="C45" s="4"/>
      <c r="D45" s="4">
        <v>1</v>
      </c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K46" s="10" t="s">
        <v>55</v>
      </c>
      <c r="L46" s="7">
        <f>SUM(L5:L35)</f>
        <v>4</v>
      </c>
      <c r="M46" s="6">
        <f>SUM(M5:M35)</f>
        <v>280</v>
      </c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49258-62A0-4087-836A-68CCE1DAE146}">
  <dimension ref="A1:M50"/>
  <sheetViews>
    <sheetView workbookViewId="0">
      <selection activeCell="A39" sqref="A39:M5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7" t="s">
        <v>5</v>
      </c>
      <c r="D2" s="9" t="s">
        <v>221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 t="s">
        <v>343</v>
      </c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343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1</v>
      </c>
      <c r="M33" s="6">
        <f t="shared" si="0"/>
        <v>70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7" t="s">
        <v>5</v>
      </c>
      <c r="D40" s="9" t="str">
        <f>D2</f>
        <v>Clara Martins Araújo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7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14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21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23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29</v>
      </c>
      <c r="B49" s="114" t="s">
        <v>343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10" t="s">
        <v>55</v>
      </c>
      <c r="L50" s="113">
        <f>SUM(L5:L35)</f>
        <v>7</v>
      </c>
      <c r="M50" s="6">
        <f>SUM(M5:M35)</f>
        <v>490</v>
      </c>
    </row>
  </sheetData>
  <mergeCells count="29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B935F-289A-BC4C-A5C9-B9E6D1CCEA6B}">
  <dimension ref="A1:M51"/>
  <sheetViews>
    <sheetView topLeftCell="H1" workbookViewId="0">
      <selection activeCell="C35" sqref="C35"/>
    </sheetView>
  </sheetViews>
  <sheetFormatPr baseColWidth="10" defaultColWidth="8.83203125" defaultRowHeight="15" x14ac:dyDescent="0.2"/>
  <cols>
    <col min="1" max="1" width="5.6640625" style="282" customWidth="1"/>
    <col min="2" max="10" width="11.5" style="282" customWidth="1"/>
    <col min="11" max="11" width="10.6640625" style="282" customWidth="1"/>
    <col min="12" max="12" width="8.5" style="282" customWidth="1"/>
    <col min="13" max="13" width="14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3" t="s">
        <v>5</v>
      </c>
      <c r="D2" s="9" t="s">
        <v>517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114"/>
      <c r="D5" s="4"/>
      <c r="E5" s="4"/>
      <c r="F5" s="4"/>
      <c r="G5" s="4"/>
      <c r="H5" s="4"/>
      <c r="I5" s="4"/>
      <c r="J5" s="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4"/>
      <c r="J7" s="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4"/>
      <c r="J8" s="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4"/>
      <c r="J11" s="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4"/>
      <c r="J12" s="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4"/>
      <c r="J13" s="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343</v>
      </c>
      <c r="C14" s="114"/>
      <c r="D14" s="114"/>
      <c r="E14" s="114"/>
      <c r="F14" s="114"/>
      <c r="G14" s="114"/>
      <c r="H14" s="114"/>
      <c r="I14" s="4"/>
      <c r="J14" s="4"/>
      <c r="K14" s="3">
        <f t="shared" si="1"/>
        <v>70</v>
      </c>
      <c r="L14" s="113">
        <f t="shared" si="2"/>
        <v>1</v>
      </c>
      <c r="M14" s="6">
        <f t="shared" si="0"/>
        <v>70</v>
      </c>
    </row>
    <row r="15" spans="1:13" x14ac:dyDescent="0.2">
      <c r="A15" s="2">
        <v>11</v>
      </c>
      <c r="B15" s="114" t="s">
        <v>343</v>
      </c>
      <c r="C15" s="114"/>
      <c r="D15" s="114"/>
      <c r="E15" s="114"/>
      <c r="F15" s="114"/>
      <c r="G15" s="114"/>
      <c r="H15" s="114"/>
      <c r="I15" s="4"/>
      <c r="J15" s="4"/>
      <c r="K15" s="3">
        <f t="shared" si="1"/>
        <v>70</v>
      </c>
      <c r="L15" s="113">
        <f t="shared" si="2"/>
        <v>1</v>
      </c>
      <c r="M15" s="6">
        <f t="shared" si="0"/>
        <v>70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4"/>
      <c r="J16" s="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4"/>
      <c r="J17" s="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4"/>
      <c r="J18" s="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4"/>
      <c r="J19" s="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4"/>
      <c r="J20" s="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4"/>
      <c r="J21" s="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4"/>
      <c r="J22" s="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4"/>
      <c r="J23" s="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4"/>
      <c r="J24" s="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4"/>
      <c r="J25" s="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4"/>
      <c r="J26" s="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4"/>
      <c r="J27" s="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4"/>
      <c r="J28" s="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4"/>
      <c r="J29" s="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4"/>
      <c r="J30" s="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4"/>
      <c r="J31" s="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4"/>
      <c r="J32" s="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4"/>
      <c r="J33" s="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4"/>
      <c r="J34" s="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343</v>
      </c>
      <c r="C35" s="114"/>
      <c r="D35" s="114"/>
      <c r="E35" s="114"/>
      <c r="F35" s="114"/>
      <c r="G35" s="114"/>
      <c r="H35" s="114"/>
      <c r="I35" s="4"/>
      <c r="J35" s="4"/>
      <c r="K35" s="3">
        <f t="shared" si="1"/>
        <v>70</v>
      </c>
      <c r="L35" s="113">
        <f t="shared" si="2"/>
        <v>1</v>
      </c>
      <c r="M35" s="6">
        <f t="shared" si="0"/>
        <v>70</v>
      </c>
    </row>
    <row r="36" spans="1:13" x14ac:dyDescent="0.2">
      <c r="A36" s="282">
        <v>32</v>
      </c>
      <c r="K36" s="10" t="s">
        <v>55</v>
      </c>
      <c r="L36" s="5">
        <f>SUM(L5:L35)</f>
        <v>5</v>
      </c>
      <c r="M36" s="6">
        <f>SUM(M5:M35)</f>
        <v>350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3" t="s">
        <v>5</v>
      </c>
      <c r="D40" s="9" t="str">
        <f>D2</f>
        <v>Daniel (aluno Novo fernanda)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208</v>
      </c>
      <c r="C43" s="114"/>
      <c r="D43" s="114"/>
      <c r="E43" s="114"/>
      <c r="F43" s="114"/>
      <c r="G43" s="114"/>
      <c r="H43" s="114"/>
      <c r="I43" s="4"/>
      <c r="J43" s="4"/>
      <c r="K43" s="3">
        <v>70</v>
      </c>
      <c r="L43" s="113">
        <v>1.5</v>
      </c>
      <c r="M43" s="6">
        <v>105</v>
      </c>
    </row>
    <row r="44" spans="1:13" x14ac:dyDescent="0.2">
      <c r="A44" s="2">
        <v>5</v>
      </c>
      <c r="B44" s="114" t="s">
        <v>208</v>
      </c>
      <c r="C44" s="114"/>
      <c r="D44" s="114"/>
      <c r="E44" s="114"/>
      <c r="F44" s="114"/>
      <c r="G44" s="114"/>
      <c r="H44" s="114"/>
      <c r="I44" s="4"/>
      <c r="J44" s="4"/>
      <c r="K44" s="3">
        <v>70</v>
      </c>
      <c r="L44" s="113">
        <v>1.5</v>
      </c>
      <c r="M44" s="6">
        <v>105</v>
      </c>
    </row>
    <row r="45" spans="1:13" x14ac:dyDescent="0.2">
      <c r="A45" s="2">
        <v>10</v>
      </c>
      <c r="B45" s="114" t="s">
        <v>208</v>
      </c>
      <c r="C45" s="114"/>
      <c r="D45" s="114"/>
      <c r="E45" s="114"/>
      <c r="F45" s="114"/>
      <c r="G45" s="114"/>
      <c r="H45" s="114"/>
      <c r="I45" s="4"/>
      <c r="J45" s="4"/>
      <c r="K45" s="3">
        <v>70</v>
      </c>
      <c r="L45" s="113">
        <v>1.5</v>
      </c>
      <c r="M45" s="6">
        <v>105</v>
      </c>
    </row>
    <row r="46" spans="1:13" x14ac:dyDescent="0.2">
      <c r="A46" s="2">
        <v>12</v>
      </c>
      <c r="B46" s="114" t="s">
        <v>208</v>
      </c>
      <c r="C46" s="114"/>
      <c r="D46" s="114"/>
      <c r="E46" s="114"/>
      <c r="F46" s="114"/>
      <c r="G46" s="114"/>
      <c r="H46" s="114"/>
      <c r="I46" s="4"/>
      <c r="J46" s="4"/>
      <c r="K46" s="3">
        <v>70</v>
      </c>
      <c r="L46" s="113">
        <v>1.5</v>
      </c>
      <c r="M46" s="6">
        <v>105</v>
      </c>
    </row>
    <row r="47" spans="1:13" x14ac:dyDescent="0.2">
      <c r="A47" s="2">
        <v>17</v>
      </c>
      <c r="B47" s="114" t="s">
        <v>208</v>
      </c>
      <c r="C47" s="114"/>
      <c r="D47" s="114"/>
      <c r="E47" s="114"/>
      <c r="F47" s="114"/>
      <c r="G47" s="114"/>
      <c r="H47" s="114"/>
      <c r="I47" s="4"/>
      <c r="J47" s="4"/>
      <c r="K47" s="3">
        <v>70</v>
      </c>
      <c r="L47" s="113">
        <v>1.5</v>
      </c>
      <c r="M47" s="6">
        <v>105</v>
      </c>
    </row>
    <row r="48" spans="1:13" x14ac:dyDescent="0.2">
      <c r="A48" s="2">
        <v>19</v>
      </c>
      <c r="B48" s="114" t="s">
        <v>208</v>
      </c>
      <c r="C48" s="114"/>
      <c r="D48" s="114"/>
      <c r="E48" s="114"/>
      <c r="F48" s="114"/>
      <c r="G48" s="114"/>
      <c r="H48" s="114"/>
      <c r="I48" s="4"/>
      <c r="J48" s="4"/>
      <c r="K48" s="3">
        <v>70</v>
      </c>
      <c r="L48" s="113">
        <v>1.5</v>
      </c>
      <c r="M48" s="6">
        <v>105</v>
      </c>
    </row>
    <row r="49" spans="1:13" x14ac:dyDescent="0.2">
      <c r="A49" s="2">
        <v>24</v>
      </c>
      <c r="B49" s="114" t="s">
        <v>208</v>
      </c>
      <c r="C49" s="114"/>
      <c r="D49" s="114"/>
      <c r="E49" s="114"/>
      <c r="F49" s="114"/>
      <c r="G49" s="114"/>
      <c r="H49" s="114"/>
      <c r="I49" s="4"/>
      <c r="J49" s="4"/>
      <c r="K49" s="3">
        <v>70</v>
      </c>
      <c r="L49" s="113">
        <v>1.5</v>
      </c>
      <c r="M49" s="6">
        <v>105</v>
      </c>
    </row>
    <row r="50" spans="1:13" x14ac:dyDescent="0.2">
      <c r="A50" s="2">
        <v>26</v>
      </c>
      <c r="B50" s="114" t="s">
        <v>208</v>
      </c>
      <c r="C50" s="114"/>
      <c r="D50" s="114"/>
      <c r="E50" s="114"/>
      <c r="F50" s="114"/>
      <c r="G50" s="114"/>
      <c r="H50" s="114"/>
      <c r="I50" s="4"/>
      <c r="J50" s="4"/>
      <c r="K50" s="3">
        <v>70</v>
      </c>
      <c r="L50" s="113">
        <v>1.5</v>
      </c>
      <c r="M50" s="6">
        <v>105</v>
      </c>
    </row>
    <row r="51" spans="1:13" x14ac:dyDescent="0.2">
      <c r="A51" s="2">
        <v>31</v>
      </c>
      <c r="B51" s="114" t="s">
        <v>208</v>
      </c>
      <c r="C51" s="114"/>
      <c r="D51" s="114"/>
      <c r="E51" s="114"/>
      <c r="F51" s="114"/>
      <c r="G51" s="114"/>
      <c r="H51" s="114"/>
      <c r="I51" s="4"/>
      <c r="J51" s="4"/>
      <c r="K51" s="3">
        <v>70</v>
      </c>
      <c r="L51" s="113">
        <v>1.5</v>
      </c>
      <c r="M51" s="6">
        <v>105</v>
      </c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5582F-6DA4-404B-A164-33583B4B7FD2}">
  <dimension ref="A1:M51"/>
  <sheetViews>
    <sheetView zoomScale="87" workbookViewId="0">
      <selection activeCell="A39" sqref="A39:M4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4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560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114"/>
      <c r="D5" s="4"/>
      <c r="E5" s="4"/>
      <c r="F5" s="4"/>
      <c r="G5" s="4"/>
      <c r="H5" s="4"/>
      <c r="I5" s="4"/>
      <c r="J5" s="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4"/>
      <c r="J7" s="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4"/>
      <c r="J8" s="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4"/>
      <c r="J11" s="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4"/>
      <c r="J12" s="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4"/>
      <c r="J13" s="4"/>
      <c r="K13" s="3">
        <f t="shared" si="1"/>
        <v>70</v>
      </c>
      <c r="L13" s="113">
        <f t="shared" ref="L13:L28" si="3">B13+C13+D13+E13+F13+G13+H13+I13+J13</f>
        <v>0</v>
      </c>
      <c r="M13" s="6">
        <f t="shared" ref="M13:M28" si="4">L13*K13</f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4"/>
      <c r="J14" s="4"/>
      <c r="K14" s="3">
        <f t="shared" si="1"/>
        <v>70</v>
      </c>
      <c r="L14" s="113">
        <f t="shared" si="3"/>
        <v>0</v>
      </c>
      <c r="M14" s="6">
        <f t="shared" si="4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4"/>
      <c r="J15" s="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4"/>
      <c r="J16" s="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4"/>
      <c r="J17" s="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4"/>
      <c r="J18" s="4"/>
      <c r="K18" s="3">
        <f t="shared" si="1"/>
        <v>70</v>
      </c>
      <c r="L18" s="113">
        <f t="shared" si="3"/>
        <v>0</v>
      </c>
      <c r="M18" s="6">
        <f t="shared" si="4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4"/>
      <c r="J19" s="4"/>
      <c r="K19" s="3">
        <f t="shared" si="1"/>
        <v>70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4"/>
      <c r="J20" s="4"/>
      <c r="K20" s="3">
        <f t="shared" si="1"/>
        <v>70</v>
      </c>
      <c r="L20" s="113">
        <f t="shared" si="3"/>
        <v>0</v>
      </c>
      <c r="M20" s="6">
        <f t="shared" si="4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4"/>
      <c r="J21" s="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4"/>
      <c r="J22" s="4"/>
      <c r="K22" s="3">
        <f t="shared" si="1"/>
        <v>70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4"/>
      <c r="J23" s="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4"/>
      <c r="J24" s="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4"/>
      <c r="J25" s="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4"/>
      <c r="J26" s="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4"/>
      <c r="J27" s="4"/>
      <c r="K27" s="3">
        <f t="shared" si="1"/>
        <v>70</v>
      </c>
      <c r="L27" s="113">
        <f t="shared" si="3"/>
        <v>0</v>
      </c>
      <c r="M27" s="6">
        <f t="shared" si="4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4"/>
      <c r="J28" s="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4"/>
      <c r="J29" s="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4"/>
      <c r="J30" s="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4"/>
      <c r="J31" s="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4"/>
      <c r="J32" s="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4"/>
      <c r="J33" s="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4"/>
      <c r="J34" s="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4"/>
      <c r="J35" s="4"/>
      <c r="K35" s="3">
        <f t="shared" si="1"/>
        <v>70</v>
      </c>
      <c r="L35" s="113">
        <f t="shared" si="2"/>
        <v>2</v>
      </c>
      <c r="M35" s="6">
        <f t="shared" si="0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Davi pAim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31</v>
      </c>
      <c r="B43" s="114" t="s">
        <v>334</v>
      </c>
      <c r="C43" s="114"/>
      <c r="D43" s="114"/>
      <c r="E43" s="114"/>
      <c r="F43" s="114"/>
      <c r="G43" s="114"/>
      <c r="H43" s="114"/>
      <c r="I43" s="4"/>
      <c r="J43" s="4"/>
      <c r="K43" s="3">
        <f t="shared" ref="K43" si="5">K$2</f>
        <v>70</v>
      </c>
      <c r="L43" s="113">
        <f t="shared" ref="L43" si="6">B43+C43+D43+E43+F43+G43+H43+I43+J43</f>
        <v>2</v>
      </c>
      <c r="M43" s="6">
        <f t="shared" ref="M43" si="7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4"/>
      <c r="J44" s="4"/>
      <c r="K44" s="10" t="s">
        <v>55</v>
      </c>
      <c r="L44" s="5">
        <f>SUM(L5:L35)</f>
        <v>2</v>
      </c>
      <c r="M44" s="6">
        <f>SUM(M5:M35)</f>
        <v>140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4"/>
      <c r="J45" s="4"/>
      <c r="K45" s="3"/>
      <c r="L45" s="113"/>
      <c r="M45" s="6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4"/>
      <c r="J46" s="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4"/>
      <c r="J47" s="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4"/>
      <c r="J48" s="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4"/>
      <c r="J49" s="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4"/>
      <c r="J50" s="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4"/>
      <c r="J51" s="4"/>
      <c r="K51" s="3"/>
      <c r="L51" s="113"/>
      <c r="M51" s="6"/>
    </row>
  </sheetData>
  <mergeCells count="29"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D484D-20A8-404C-B243-003C6A0AAFAA}">
  <dimension ref="A1:N5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361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Daniel Kunz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11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4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4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4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  <c r="N51" t="s">
        <v>224</v>
      </c>
    </row>
    <row r="52" spans="1:14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  <c r="N52" t="s">
        <v>224</v>
      </c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62AF5-4B97-604A-971B-595D6CCE6322}">
  <dimension ref="A1:M52"/>
  <sheetViews>
    <sheetView workbookViewId="0">
      <selection activeCell="A39" sqref="A39:M51"/>
    </sheetView>
  </sheetViews>
  <sheetFormatPr baseColWidth="10" defaultColWidth="8.83203125" defaultRowHeight="15" x14ac:dyDescent="0.2"/>
  <cols>
    <col min="1" max="1" width="5.6640625" style="273" customWidth="1"/>
    <col min="2" max="10" width="11.5" style="273" customWidth="1"/>
    <col min="11" max="11" width="10.6640625" style="273" customWidth="1"/>
    <col min="12" max="12" width="8.5" style="273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4" t="s">
        <v>5</v>
      </c>
      <c r="D2" s="9" t="s">
        <v>502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464</v>
      </c>
      <c r="L3" s="321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343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1</v>
      </c>
      <c r="M12" s="6">
        <f t="shared" si="0"/>
        <v>70</v>
      </c>
    </row>
    <row r="13" spans="1:13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 t="s">
        <v>343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343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1</v>
      </c>
      <c r="M34" s="6">
        <f t="shared" si="0"/>
        <v>70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73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74" t="s">
        <v>5</v>
      </c>
      <c r="D40" s="9" t="str">
        <f>D2</f>
        <v>Daniela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464</v>
      </c>
      <c r="L41" s="321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14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21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23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28</v>
      </c>
      <c r="B49" s="114" t="s">
        <v>343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>
        <v>30</v>
      </c>
      <c r="B50" s="114" t="s">
        <v>343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</v>
      </c>
      <c r="M50" s="6">
        <v>70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10" t="s">
        <v>55</v>
      </c>
      <c r="L51" s="7">
        <f>SUM(L5:L35)</f>
        <v>8</v>
      </c>
      <c r="M51" s="6">
        <f>SUM(M5:M35)</f>
        <v>560</v>
      </c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3"/>
      <c r="L52" s="5"/>
      <c r="M52" s="6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511811024" right="0.511811024" top="0.78740157499999996" bottom="0.78740157499999996" header="0.31496062000000002" footer="0.3149606200000000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42"/>
  <sheetViews>
    <sheetView workbookViewId="0">
      <selection activeCell="B9" sqref="B9:D1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83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Davi Alves Bacelar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E6FF2-EFBB-4D0E-85EF-B6E6F5FD456B}">
  <dimension ref="A1:M42"/>
  <sheetViews>
    <sheetView workbookViewId="0">
      <selection activeCell="P15" sqref="P14:P15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4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427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1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216" t="s">
        <v>9</v>
      </c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  <c r="M39" s="218"/>
    </row>
    <row r="40" spans="1:13" x14ac:dyDescent="0.2">
      <c r="A40" s="16" t="s">
        <v>4</v>
      </c>
      <c r="B40" s="15"/>
      <c r="C40" s="219" t="s">
        <v>5</v>
      </c>
      <c r="D40" s="9" t="str">
        <f>D2</f>
        <v>Diego Neves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5EF54-754C-A44C-9318-AC29F8917E9E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177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60" t="s">
        <v>9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/>
      <c r="M39" s="62"/>
    </row>
    <row r="40" spans="1:13" x14ac:dyDescent="0.2">
      <c r="A40" s="16" t="s">
        <v>4</v>
      </c>
      <c r="B40" s="15"/>
      <c r="C40" s="63" t="s">
        <v>5</v>
      </c>
      <c r="D40" s="9" t="str">
        <f>D2</f>
        <v>Diego de Carvalho Bustani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6302-F2E0-4D3E-A5E3-72211B4FD103}">
  <dimension ref="A1:M49"/>
  <sheetViews>
    <sheetView workbookViewId="0">
      <selection activeCell="A39" sqref="A39:M49"/>
    </sheetView>
  </sheetViews>
  <sheetFormatPr baseColWidth="10" defaultColWidth="8.83203125" defaultRowHeight="15" x14ac:dyDescent="0.2"/>
  <cols>
    <col min="1" max="1" width="5.6640625" style="226" customWidth="1"/>
    <col min="2" max="10" width="11.5" style="226" customWidth="1"/>
    <col min="11" max="11" width="10.6640625" style="226" customWidth="1"/>
    <col min="12" max="12" width="8.5" style="22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7" t="s">
        <v>5</v>
      </c>
      <c r="D2" s="9" t="s">
        <v>437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>
        <v>1</v>
      </c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>
        <v>1</v>
      </c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>
        <v>1</v>
      </c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1</v>
      </c>
      <c r="M34" s="6">
        <f t="shared" si="0"/>
        <v>70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26">
        <v>32</v>
      </c>
    </row>
    <row r="39" spans="1:13" ht="21" x14ac:dyDescent="0.25">
      <c r="A39" s="345" t="s">
        <v>9</v>
      </c>
      <c r="B39" s="346"/>
      <c r="C39" s="346"/>
      <c r="D39" s="346"/>
      <c r="E39" s="346"/>
      <c r="F39" s="346"/>
      <c r="G39" s="346"/>
      <c r="H39" s="346"/>
      <c r="I39" s="346"/>
      <c r="J39" s="346"/>
      <c r="K39" s="346"/>
      <c r="L39" s="346"/>
      <c r="M39" s="347"/>
    </row>
    <row r="40" spans="1:13" x14ac:dyDescent="0.2">
      <c r="A40" s="16" t="s">
        <v>4</v>
      </c>
      <c r="B40" s="15"/>
      <c r="C40" s="227" t="s">
        <v>5</v>
      </c>
      <c r="D40" s="9" t="str">
        <f>D2</f>
        <v>Dylson Doria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7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9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14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16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23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30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1:13" x14ac:dyDescent="0.2">
      <c r="K49" s="10" t="s">
        <v>55</v>
      </c>
      <c r="L49" s="7">
        <f>SUM(L5:L35)</f>
        <v>6</v>
      </c>
      <c r="M49" s="6">
        <f>SUM(M5:M35)</f>
        <v>420</v>
      </c>
    </row>
  </sheetData>
  <mergeCells count="29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1E15-0DAF-4263-A874-8AF15AD60CD6}">
  <dimension ref="A1:P52"/>
  <sheetViews>
    <sheetView workbookViewId="0">
      <selection activeCell="B7" sqref="B7:B11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2.33203125" customWidth="1"/>
  </cols>
  <sheetData>
    <row r="1" spans="1:16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6" x14ac:dyDescent="0.2">
      <c r="A2" s="16" t="s">
        <v>4</v>
      </c>
      <c r="B2" s="15"/>
      <c r="C2" s="103" t="s">
        <v>5</v>
      </c>
      <c r="D2" s="9" t="s">
        <v>317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6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6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6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6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  <c r="P6" s="121"/>
    </row>
    <row r="7" spans="1:16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6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6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6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6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6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6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6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6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6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ref="L22:L31" si="3">B22+C22+D22+E22+F22+G22+H22+I22+J22</f>
        <v>0</v>
      </c>
      <c r="M22" s="6">
        <f t="shared" ref="M22:M31" si="4">L22*K22</f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3"/>
        <v>0</v>
      </c>
      <c r="M25" s="6">
        <f t="shared" si="4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3"/>
        <v>0</v>
      </c>
      <c r="M27" s="6">
        <f t="shared" si="4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2">
        <v>32</v>
      </c>
      <c r="K36" s="10" t="s">
        <v>278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Diogo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5">K$2</f>
        <v>70</v>
      </c>
      <c r="L43" s="113">
        <f t="shared" ref="L43" si="6">B43+C43+D43+E43+F43+G43+H43+I43+J43</f>
        <v>1</v>
      </c>
      <c r="M43" s="6">
        <f t="shared" ref="M43" si="7">L43*K43</f>
        <v>70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1.5</v>
      </c>
      <c r="M52" s="6">
        <v>105</v>
      </c>
    </row>
  </sheetData>
  <mergeCells count="29"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84</v>
      </c>
      <c r="E2" s="9"/>
      <c r="F2" s="9"/>
      <c r="G2" s="9"/>
      <c r="H2" s="9"/>
      <c r="I2" s="330" t="s">
        <v>68</v>
      </c>
      <c r="J2" s="331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Diogo Portela Maluf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56B0-31E4-4B5A-9467-446814E48231}">
  <dimension ref="A1:P52"/>
  <sheetViews>
    <sheetView workbookViewId="0">
      <selection activeCell="A39" sqref="A39:M51"/>
    </sheetView>
  </sheetViews>
  <sheetFormatPr baseColWidth="10" defaultColWidth="8.83203125" defaultRowHeight="15" x14ac:dyDescent="0.2"/>
  <cols>
    <col min="1" max="1" width="5.6640625" style="221" customWidth="1"/>
    <col min="2" max="10" width="11.5" style="221" customWidth="1"/>
    <col min="11" max="11" width="10.6640625" style="221" customWidth="1"/>
    <col min="12" max="12" width="8.5" style="221" customWidth="1"/>
    <col min="13" max="13" width="12.33203125" customWidth="1"/>
  </cols>
  <sheetData>
    <row r="1" spans="1:16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6" x14ac:dyDescent="0.2">
      <c r="A2" s="16" t="s">
        <v>4</v>
      </c>
      <c r="B2" s="15"/>
      <c r="C2" s="222" t="s">
        <v>5</v>
      </c>
      <c r="D2" s="9" t="s">
        <v>526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6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481</v>
      </c>
      <c r="M3" s="321" t="s">
        <v>13</v>
      </c>
    </row>
    <row r="4" spans="1:16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6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6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  <c r="P6" s="121"/>
    </row>
    <row r="7" spans="1:16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6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6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6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6" x14ac:dyDescent="0.2">
      <c r="A11" s="2">
        <v>7</v>
      </c>
      <c r="B11" s="114" t="s">
        <v>343</v>
      </c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1</v>
      </c>
      <c r="M11" s="6">
        <f t="shared" si="0"/>
        <v>70</v>
      </c>
    </row>
    <row r="12" spans="1:16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6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 t="s">
        <v>343</v>
      </c>
      <c r="I13" s="114"/>
      <c r="J13" s="114"/>
      <c r="K13" s="3">
        <f t="shared" si="1"/>
        <v>70</v>
      </c>
      <c r="L13" s="113">
        <f t="shared" si="2"/>
        <v>2</v>
      </c>
      <c r="M13" s="6">
        <f t="shared" si="0"/>
        <v>140</v>
      </c>
    </row>
    <row r="14" spans="1:16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6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6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 t="s">
        <v>343</v>
      </c>
      <c r="I20" s="114"/>
      <c r="J20" s="114"/>
      <c r="K20" s="3">
        <f t="shared" si="1"/>
        <v>70</v>
      </c>
      <c r="L20" s="113">
        <f t="shared" si="2"/>
        <v>2</v>
      </c>
      <c r="M20" s="6">
        <f t="shared" si="0"/>
        <v>140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 t="s">
        <v>334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2</v>
      </c>
      <c r="M32" s="6">
        <f t="shared" si="0"/>
        <v>140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 t="s">
        <v>343</v>
      </c>
      <c r="I34" s="114"/>
      <c r="J34" s="114"/>
      <c r="K34" s="3">
        <f t="shared" si="1"/>
        <v>70</v>
      </c>
      <c r="L34" s="113">
        <f t="shared" si="2"/>
        <v>3</v>
      </c>
      <c r="M34" s="6">
        <f t="shared" si="0"/>
        <v>210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2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2" t="s">
        <v>5</v>
      </c>
      <c r="D40" s="9" t="str">
        <f>D2</f>
        <v>Eduarda Araujo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 t="s">
        <v>343</v>
      </c>
      <c r="C44" s="114"/>
      <c r="D44" s="114"/>
      <c r="E44" s="114"/>
      <c r="F44" s="114"/>
      <c r="G44" s="114"/>
      <c r="H44" s="114" t="s">
        <v>343</v>
      </c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14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 t="s">
        <v>343</v>
      </c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21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23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28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30</v>
      </c>
      <c r="B50" s="114" t="s">
        <v>334</v>
      </c>
      <c r="C50" s="114"/>
      <c r="D50" s="114"/>
      <c r="E50" s="114"/>
      <c r="F50" s="114"/>
      <c r="G50" s="114"/>
      <c r="H50" s="114" t="s">
        <v>343</v>
      </c>
      <c r="I50" s="114"/>
      <c r="J50" s="114"/>
      <c r="K50" s="3">
        <v>70</v>
      </c>
      <c r="L50" s="113">
        <v>3</v>
      </c>
      <c r="M50" s="6">
        <v>210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10" t="s">
        <v>278</v>
      </c>
      <c r="L51" s="113">
        <f>SUM(L5:L35)</f>
        <v>13</v>
      </c>
      <c r="M51" s="6">
        <f>SUM(M5:M35)</f>
        <v>910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</sheetData>
  <mergeCells count="29"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F41:F42"/>
    <mergeCell ref="I3:I4"/>
    <mergeCell ref="J3:J4"/>
    <mergeCell ref="K3:K4"/>
    <mergeCell ref="L3:L4"/>
    <mergeCell ref="A41:A42"/>
    <mergeCell ref="B41:B42"/>
    <mergeCell ref="C41:C42"/>
    <mergeCell ref="D41:D42"/>
    <mergeCell ref="E41:E42"/>
    <mergeCell ref="M41:M42"/>
    <mergeCell ref="G41:G42"/>
    <mergeCell ref="H41:H42"/>
    <mergeCell ref="I41:I42"/>
    <mergeCell ref="J41:J42"/>
    <mergeCell ref="K41:K42"/>
    <mergeCell ref="L41:L42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74519-79BA-4128-94ED-1A220F3A2405}">
  <dimension ref="A1:P52"/>
  <sheetViews>
    <sheetView workbookViewId="0">
      <selection activeCell="B5" sqref="B5:I30"/>
    </sheetView>
  </sheetViews>
  <sheetFormatPr baseColWidth="10" defaultColWidth="8.83203125" defaultRowHeight="15" x14ac:dyDescent="0.2"/>
  <cols>
    <col min="1" max="1" width="5.6640625" style="208" customWidth="1"/>
    <col min="2" max="10" width="11.5" style="208" customWidth="1"/>
    <col min="11" max="11" width="10.6640625" style="208" customWidth="1"/>
    <col min="12" max="12" width="8.5" style="208" customWidth="1"/>
    <col min="13" max="13" width="12.33203125" customWidth="1"/>
  </cols>
  <sheetData>
    <row r="1" spans="1:16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6" x14ac:dyDescent="0.2">
      <c r="A2" s="16" t="s">
        <v>4</v>
      </c>
      <c r="B2" s="15"/>
      <c r="C2" s="209" t="s">
        <v>5</v>
      </c>
      <c r="D2" s="9" t="s">
        <v>416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6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6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6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6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  <c r="P6" s="121"/>
    </row>
    <row r="7" spans="1:16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6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6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6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6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6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6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6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6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6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08">
        <v>32</v>
      </c>
      <c r="K36" s="10" t="s">
        <v>278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9" t="s">
        <v>5</v>
      </c>
      <c r="D40" s="9" t="str">
        <f>D2</f>
        <v>Eduarda Maia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3</v>
      </c>
      <c r="B44" s="114" t="s">
        <v>343</v>
      </c>
      <c r="C44" s="114"/>
      <c r="D44" s="114"/>
      <c r="E44" s="114"/>
      <c r="F44" s="114"/>
      <c r="G44" s="114"/>
      <c r="H44" s="114" t="s">
        <v>343</v>
      </c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8</v>
      </c>
      <c r="B45" s="114"/>
      <c r="C45" s="114"/>
      <c r="D45" s="114"/>
      <c r="E45" s="114"/>
      <c r="F45" s="114"/>
      <c r="G45" s="114"/>
      <c r="H45" s="114" t="s">
        <v>343</v>
      </c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10</v>
      </c>
      <c r="B46" s="114" t="s">
        <v>343</v>
      </c>
      <c r="C46" s="114"/>
      <c r="D46" s="114"/>
      <c r="E46" s="114"/>
      <c r="F46" s="114"/>
      <c r="G46" s="114"/>
      <c r="H46" s="114" t="s">
        <v>343</v>
      </c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12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17</v>
      </c>
      <c r="B48" s="114" t="s">
        <v>343</v>
      </c>
      <c r="C48" s="114"/>
      <c r="D48" s="114"/>
      <c r="E48" s="114"/>
      <c r="F48" s="114"/>
      <c r="G48" s="114"/>
      <c r="H48" s="114" t="s">
        <v>343</v>
      </c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22</v>
      </c>
      <c r="B49" s="114" t="s">
        <v>208</v>
      </c>
      <c r="C49" s="114"/>
      <c r="D49" s="114"/>
      <c r="E49" s="114"/>
      <c r="F49" s="114"/>
      <c r="G49" s="114"/>
      <c r="H49" s="114" t="s">
        <v>343</v>
      </c>
      <c r="I49" s="114"/>
      <c r="J49" s="114"/>
      <c r="K49" s="3">
        <v>70</v>
      </c>
      <c r="L49" s="113">
        <v>2.5</v>
      </c>
      <c r="M49" s="6">
        <v>175</v>
      </c>
    </row>
    <row r="50" spans="1:13" x14ac:dyDescent="0.2">
      <c r="A50" s="2">
        <v>23</v>
      </c>
      <c r="B50" s="114" t="s">
        <v>208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>
        <v>24</v>
      </c>
      <c r="B51" s="114"/>
      <c r="C51" s="114"/>
      <c r="D51" s="114"/>
      <c r="E51" s="114"/>
      <c r="F51" s="114"/>
      <c r="G51" s="114"/>
      <c r="H51" s="114" t="s">
        <v>343</v>
      </c>
      <c r="I51" s="114"/>
      <c r="J51" s="114"/>
      <c r="K51" s="3">
        <v>70</v>
      </c>
      <c r="L51" s="113">
        <v>1</v>
      </c>
      <c r="M51" s="6">
        <v>70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</sheetData>
  <mergeCells count="29">
    <mergeCell ref="M41:M42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F41:F42"/>
    <mergeCell ref="I3:I4"/>
    <mergeCell ref="J3:J4"/>
    <mergeCell ref="K3:K4"/>
    <mergeCell ref="L3:L4"/>
    <mergeCell ref="M3:M4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F5247-C67B-4E68-AD91-8600839C37A0}">
  <dimension ref="A1:M44"/>
  <sheetViews>
    <sheetView zoomScale="114" workbookViewId="0">
      <selection activeCell="O38" sqref="O38"/>
    </sheetView>
  </sheetViews>
  <sheetFormatPr baseColWidth="10" defaultColWidth="8.83203125" defaultRowHeight="15" x14ac:dyDescent="0.2"/>
  <cols>
    <col min="1" max="1" width="5.6640625" style="232" customWidth="1"/>
    <col min="2" max="10" width="11.5" style="232" customWidth="1"/>
    <col min="11" max="11" width="10.6640625" style="232" customWidth="1"/>
    <col min="12" max="12" width="8.5" style="23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3" t="s">
        <v>5</v>
      </c>
      <c r="D2" s="9" t="s">
        <v>537</v>
      </c>
      <c r="E2" s="9"/>
      <c r="F2" s="9"/>
      <c r="G2" s="9"/>
      <c r="H2" s="9"/>
      <c r="I2" s="330" t="s">
        <v>68</v>
      </c>
      <c r="J2" s="331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80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80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80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>B29+C29+D29+E29+F29+G29+H29+I29+J29</f>
        <v>0</v>
      </c>
      <c r="M29" s="6">
        <f t="shared" si="0"/>
        <v>0</v>
      </c>
    </row>
    <row r="30" spans="1:13" x14ac:dyDescent="0.2">
      <c r="A30" s="2">
        <v>26</v>
      </c>
      <c r="B30" s="4">
        <v>2</v>
      </c>
      <c r="C30" s="4"/>
      <c r="D30" s="4"/>
      <c r="E30" s="4"/>
      <c r="F30" s="4"/>
      <c r="G30" s="4"/>
      <c r="H30" s="4"/>
      <c r="I30" s="4"/>
      <c r="J30" s="4"/>
      <c r="K30" s="3">
        <f t="shared" si="1"/>
        <v>80</v>
      </c>
      <c r="L30" s="5">
        <f>B30+C30+D30+E30+F30+G30+H30+I30+J30</f>
        <v>2</v>
      </c>
      <c r="M30" s="6">
        <f t="shared" si="0"/>
        <v>160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23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3" t="s">
        <v>5</v>
      </c>
      <c r="D40" s="9" t="str">
        <f>D2</f>
        <v>Eduarda Gasparian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26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80</v>
      </c>
      <c r="L43" s="5">
        <f>B43+C43+D43+E43+F43+G43+H43+I43+J43</f>
        <v>2</v>
      </c>
      <c r="M43" s="6">
        <f t="shared" ref="M43" si="4">L43*K43</f>
        <v>160</v>
      </c>
    </row>
    <row r="44" spans="1:13" x14ac:dyDescent="0.2">
      <c r="K44" s="10" t="s">
        <v>55</v>
      </c>
      <c r="L44" s="7">
        <f>SUM(L5:L35)</f>
        <v>2</v>
      </c>
      <c r="M44" s="6">
        <f>SUM(M5:M35)</f>
        <v>160</v>
      </c>
    </row>
  </sheetData>
  <mergeCells count="29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39:M39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48"/>
  <sheetViews>
    <sheetView workbookViewId="0">
      <selection activeCell="A39" sqref="A39:M4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498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>
        <v>2</v>
      </c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2</v>
      </c>
      <c r="M7" s="6">
        <f t="shared" si="0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18" t="s">
        <v>9</v>
      </c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9"/>
      <c r="M39" s="20"/>
    </row>
    <row r="40" spans="1:13" x14ac:dyDescent="0.2">
      <c r="A40" s="16" t="s">
        <v>4</v>
      </c>
      <c r="B40" s="15"/>
      <c r="C40" s="21" t="s">
        <v>5</v>
      </c>
      <c r="D40" s="9" t="str">
        <f>D2</f>
        <v>Eduardo Sampaio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15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17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K48" s="10" t="s">
        <v>55</v>
      </c>
      <c r="L48" s="7">
        <f>SUM(L5:L35)</f>
        <v>10</v>
      </c>
      <c r="M48" s="6">
        <f>SUM(M5:M35)</f>
        <v>700</v>
      </c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69570-E0E9-404F-8695-2C763E73136B}">
  <dimension ref="A1:M48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475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>
        <v>2</v>
      </c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>
        <v>1</v>
      </c>
      <c r="C21" s="4">
        <v>1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46">
        <v>32</v>
      </c>
    </row>
    <row r="39" spans="1:13" ht="21" x14ac:dyDescent="0.25">
      <c r="A39" s="247" t="s">
        <v>9</v>
      </c>
      <c r="B39" s="248"/>
      <c r="C39" s="248"/>
      <c r="D39" s="248"/>
      <c r="E39" s="248"/>
      <c r="F39" s="248"/>
      <c r="G39" s="248"/>
      <c r="H39" s="248"/>
      <c r="I39" s="248"/>
      <c r="J39" s="248"/>
      <c r="K39" s="248"/>
      <c r="L39" s="248"/>
      <c r="M39" s="249"/>
    </row>
    <row r="40" spans="1:13" x14ac:dyDescent="0.2">
      <c r="A40" s="16" t="s">
        <v>4</v>
      </c>
      <c r="B40" s="15"/>
      <c r="C40" s="250" t="s">
        <v>5</v>
      </c>
      <c r="D40" s="9" t="str">
        <f>D2</f>
        <v>Eduardo Araujo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  <row r="43" spans="1:13" x14ac:dyDescent="0.2">
      <c r="A43" s="2">
        <v>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15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17</v>
      </c>
      <c r="B46" s="4">
        <v>1</v>
      </c>
      <c r="C46" s="4">
        <v>1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K47" s="10" t="s">
        <v>55</v>
      </c>
      <c r="L47" s="7">
        <f>SUM(L5:L35)</f>
        <v>8</v>
      </c>
      <c r="M47" s="6">
        <f>SUM(M5:M35)</f>
        <v>560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</sheetData>
  <mergeCells count="28"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54C85-BDE1-044E-9EE4-2FE3A5664877}">
  <dimension ref="A1:M55"/>
  <sheetViews>
    <sheetView workbookViewId="0">
      <selection activeCell="R53" sqref="R53"/>
    </sheetView>
  </sheetViews>
  <sheetFormatPr baseColWidth="10" defaultColWidth="8.83203125" defaultRowHeight="15" x14ac:dyDescent="0.2"/>
  <cols>
    <col min="1" max="1" width="5.6640625" style="267" customWidth="1"/>
    <col min="2" max="10" width="11.5" style="267" customWidth="1"/>
    <col min="11" max="11" width="10.6640625" style="267" customWidth="1"/>
    <col min="12" max="12" width="8.5" style="267" customWidth="1"/>
    <col min="13" max="13" width="11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1" t="s">
        <v>5</v>
      </c>
      <c r="D2" s="9" t="s">
        <v>478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2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>
        <v>2</v>
      </c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2</v>
      </c>
      <c r="M11" s="6">
        <f t="shared" si="0"/>
        <v>140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>
        <v>2</v>
      </c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>
        <v>1</v>
      </c>
      <c r="K14" s="3">
        <f t="shared" si="1"/>
        <v>70</v>
      </c>
      <c r="L14" s="5">
        <f t="shared" si="2"/>
        <v>3</v>
      </c>
      <c r="M14" s="6">
        <f t="shared" si="0"/>
        <v>210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>
        <v>2</v>
      </c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2</v>
      </c>
      <c r="M18" s="6">
        <f t="shared" si="0"/>
        <v>140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>
        <v>1</v>
      </c>
      <c r="K19" s="3">
        <f t="shared" si="1"/>
        <v>70</v>
      </c>
      <c r="L19" s="5">
        <f t="shared" si="2"/>
        <v>1</v>
      </c>
      <c r="M19" s="6">
        <f t="shared" si="0"/>
        <v>70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2</v>
      </c>
      <c r="M20" s="6">
        <f t="shared" si="0"/>
        <v>140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>
        <v>2</v>
      </c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2</v>
      </c>
      <c r="M25" s="6">
        <f t="shared" si="0"/>
        <v>140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>
        <v>1</v>
      </c>
      <c r="K26" s="3">
        <f t="shared" si="1"/>
        <v>70</v>
      </c>
      <c r="L26" s="5">
        <f t="shared" si="2"/>
        <v>1</v>
      </c>
      <c r="M26" s="6">
        <f t="shared" si="0"/>
        <v>70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>
        <v>1</v>
      </c>
      <c r="C32" s="4">
        <v>1</v>
      </c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2</v>
      </c>
      <c r="M32" s="6">
        <f t="shared" si="0"/>
        <v>140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>
        <v>2</v>
      </c>
      <c r="I33" s="4"/>
      <c r="J33" s="4"/>
      <c r="K33" s="3">
        <v>60</v>
      </c>
      <c r="L33" s="5">
        <f t="shared" si="2"/>
        <v>2</v>
      </c>
      <c r="M33" s="6">
        <f t="shared" si="0"/>
        <v>120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/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>
        <v>2</v>
      </c>
      <c r="I35" s="4"/>
      <c r="J35" s="4"/>
      <c r="K35" s="3">
        <v>60</v>
      </c>
      <c r="L35" s="5">
        <f t="shared" si="2"/>
        <v>2</v>
      </c>
      <c r="M35" s="6">
        <f t="shared" si="0"/>
        <v>120</v>
      </c>
    </row>
    <row r="36" spans="1:13" x14ac:dyDescent="0.2">
      <c r="A36" s="267">
        <v>32</v>
      </c>
    </row>
    <row r="39" spans="1:13" ht="21" x14ac:dyDescent="0.25">
      <c r="A39" s="268" t="s">
        <v>9</v>
      </c>
      <c r="B39" s="269"/>
      <c r="C39" s="269"/>
      <c r="D39" s="269"/>
      <c r="E39" s="269"/>
      <c r="F39" s="269"/>
      <c r="G39" s="269"/>
      <c r="H39" s="269"/>
      <c r="I39" s="269"/>
      <c r="J39" s="269"/>
      <c r="K39" s="269"/>
      <c r="L39" s="269"/>
      <c r="M39" s="270"/>
    </row>
    <row r="40" spans="1:13" x14ac:dyDescent="0.2">
      <c r="A40" s="16" t="s">
        <v>4</v>
      </c>
      <c r="B40" s="15"/>
      <c r="C40" s="271" t="s">
        <v>5</v>
      </c>
      <c r="D40" s="9" t="str">
        <f>D2</f>
        <v>Eduardo Carrera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/>
      <c r="C44" s="4"/>
      <c r="D44" s="4"/>
      <c r="E44" s="4"/>
      <c r="F44" s="4"/>
      <c r="G44" s="4"/>
      <c r="H44" s="4"/>
      <c r="I44" s="4"/>
      <c r="J44" s="4">
        <v>2</v>
      </c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>
        <v>1</v>
      </c>
      <c r="K45" s="3">
        <v>70</v>
      </c>
      <c r="L45" s="5">
        <v>3</v>
      </c>
      <c r="M45" s="6">
        <v>210</v>
      </c>
    </row>
    <row r="46" spans="1:13" x14ac:dyDescent="0.2">
      <c r="A46" s="2">
        <v>11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14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16</v>
      </c>
      <c r="B48" s="4">
        <v>2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17</v>
      </c>
      <c r="B49" s="4"/>
      <c r="C49" s="4">
        <v>2</v>
      </c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21</v>
      </c>
      <c r="B50" s="4"/>
      <c r="C50" s="4">
        <v>2</v>
      </c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3" x14ac:dyDescent="0.2">
      <c r="A51" s="2">
        <v>22</v>
      </c>
      <c r="B51" s="4"/>
      <c r="C51" s="4"/>
      <c r="D51" s="4"/>
      <c r="E51" s="4"/>
      <c r="F51" s="4"/>
      <c r="G51" s="4"/>
      <c r="H51" s="4"/>
      <c r="I51" s="4"/>
      <c r="J51" s="4">
        <v>1</v>
      </c>
      <c r="K51" s="3">
        <v>70</v>
      </c>
      <c r="L51" s="5">
        <v>1</v>
      </c>
      <c r="M51" s="6">
        <v>70</v>
      </c>
    </row>
    <row r="52" spans="1:13" x14ac:dyDescent="0.2">
      <c r="A52" s="2">
        <v>28</v>
      </c>
      <c r="B52" s="4">
        <v>1</v>
      </c>
      <c r="C52" s="4">
        <v>1</v>
      </c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3" x14ac:dyDescent="0.2">
      <c r="A53" s="2">
        <v>29</v>
      </c>
      <c r="B53" s="4"/>
      <c r="C53" s="4"/>
      <c r="D53" s="4"/>
      <c r="E53" s="4"/>
      <c r="F53" s="4"/>
      <c r="G53" s="4"/>
      <c r="H53" s="4">
        <v>2</v>
      </c>
      <c r="I53" s="4"/>
      <c r="J53" s="4"/>
      <c r="K53" s="3">
        <v>60</v>
      </c>
      <c r="L53" s="5">
        <v>2</v>
      </c>
      <c r="M53" s="6">
        <v>120</v>
      </c>
    </row>
    <row r="54" spans="1:13" x14ac:dyDescent="0.2">
      <c r="A54" s="2">
        <v>31</v>
      </c>
      <c r="B54" s="4"/>
      <c r="C54" s="4"/>
      <c r="D54" s="4"/>
      <c r="E54" s="4"/>
      <c r="F54" s="4"/>
      <c r="G54" s="4"/>
      <c r="H54" s="4">
        <v>2</v>
      </c>
      <c r="I54" s="4"/>
      <c r="J54" s="4"/>
      <c r="K54" s="3">
        <v>60</v>
      </c>
      <c r="L54" s="5">
        <v>2</v>
      </c>
      <c r="M54" s="6">
        <v>120</v>
      </c>
    </row>
    <row r="55" spans="1:13" x14ac:dyDescent="0.2">
      <c r="K55" s="10" t="s">
        <v>55</v>
      </c>
      <c r="L55" s="7">
        <f>SUM(L5:L35)</f>
        <v>25</v>
      </c>
      <c r="M55" s="6">
        <f>SUM(M5:M35)</f>
        <v>1710</v>
      </c>
    </row>
  </sheetData>
  <mergeCells count="28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BEB05-188C-6443-B638-FF4B83F53186}">
  <dimension ref="A1:M47"/>
  <sheetViews>
    <sheetView workbookViewId="0">
      <selection activeCell="N2" sqref="N2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374</v>
      </c>
      <c r="E2" s="9"/>
      <c r="F2" s="9"/>
      <c r="G2" s="9"/>
      <c r="H2" s="9"/>
      <c r="I2" s="330" t="s">
        <v>68</v>
      </c>
      <c r="J2" s="331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Elisa Malvar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6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:K44" si="3">K$2</f>
        <v>70</v>
      </c>
      <c r="L43" s="5">
        <f t="shared" ref="L43:L44" si="4">B43+C43+D43+E43+F43+G43+H43+I43+J43</f>
        <v>2</v>
      </c>
      <c r="M43" s="6">
        <f t="shared" ref="M43:M44" si="5">L43*K43</f>
        <v>140</v>
      </c>
    </row>
    <row r="44" spans="1:13" x14ac:dyDescent="0.2">
      <c r="A44" s="2">
        <v>7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f t="shared" si="3"/>
        <v>70</v>
      </c>
      <c r="L44" s="5">
        <f t="shared" si="4"/>
        <v>2</v>
      </c>
      <c r="M44" s="6">
        <f t="shared" si="5"/>
        <v>140</v>
      </c>
    </row>
    <row r="45" spans="1:13" x14ac:dyDescent="0.2">
      <c r="A45" s="2">
        <v>8</v>
      </c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>
        <v>9</v>
      </c>
      <c r="B46" s="114"/>
      <c r="C46" s="114"/>
      <c r="D46" s="114"/>
      <c r="E46" s="114"/>
      <c r="F46" s="114"/>
      <c r="G46" s="114"/>
      <c r="H46" s="114"/>
      <c r="I46" s="114"/>
      <c r="J46" s="114"/>
      <c r="K46" s="3">
        <f t="shared" ref="K46:K47" si="6">K$2</f>
        <v>70</v>
      </c>
      <c r="L46" s="5">
        <f t="shared" ref="L46:L47" si="7">B46+C46+D46+E46+F46+G46+H46+I46+J46</f>
        <v>0</v>
      </c>
      <c r="M46" s="6">
        <f t="shared" ref="M46:M47" si="8">L46*K46</f>
        <v>0</v>
      </c>
    </row>
    <row r="47" spans="1:13" x14ac:dyDescent="0.2">
      <c r="A47" s="2">
        <v>10</v>
      </c>
      <c r="B47" s="114"/>
      <c r="C47" s="114"/>
      <c r="D47" s="114"/>
      <c r="E47" s="114"/>
      <c r="F47" s="114"/>
      <c r="G47" s="114"/>
      <c r="H47" s="114"/>
      <c r="I47" s="114"/>
      <c r="J47" s="114"/>
      <c r="K47" s="3">
        <f t="shared" si="6"/>
        <v>70</v>
      </c>
      <c r="L47" s="5">
        <f t="shared" si="7"/>
        <v>0</v>
      </c>
      <c r="M47" s="6">
        <f t="shared" si="8"/>
        <v>0</v>
      </c>
    </row>
  </sheetData>
  <mergeCells count="29">
    <mergeCell ref="A1:M1"/>
    <mergeCell ref="I2:J2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L41:L42"/>
    <mergeCell ref="M41:M42"/>
    <mergeCell ref="A39:M39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A682E-22F3-460D-BBF0-8ECC4D76257F}">
  <dimension ref="A1:N51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5.6640625" style="181" customWidth="1"/>
    <col min="2" max="10" width="11.5" style="181" customWidth="1"/>
    <col min="11" max="11" width="10.6640625" style="181" customWidth="1"/>
    <col min="12" max="12" width="8.5" style="181" customWidth="1"/>
    <col min="13" max="13" width="10.5" bestFit="1" customWidth="1"/>
  </cols>
  <sheetData>
    <row r="1" spans="1:14" ht="21" x14ac:dyDescent="0.25">
      <c r="A1" s="182" t="s">
        <v>9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4"/>
    </row>
    <row r="2" spans="1:14" x14ac:dyDescent="0.2">
      <c r="A2" s="16" t="s">
        <v>4</v>
      </c>
      <c r="B2" s="15"/>
      <c r="C2" s="185" t="s">
        <v>5</v>
      </c>
      <c r="D2" s="9" t="s">
        <v>422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  <c r="N3" s="11"/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114"/>
      <c r="C5" s="114"/>
      <c r="D5" s="114"/>
      <c r="E5" s="114"/>
      <c r="F5" s="4"/>
      <c r="G5" s="4"/>
      <c r="H5" s="4"/>
      <c r="I5" s="4"/>
      <c r="J5" s="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114"/>
      <c r="C6" s="114"/>
      <c r="D6" s="114"/>
      <c r="E6" s="114"/>
      <c r="F6" s="4"/>
      <c r="G6" s="4"/>
      <c r="H6" s="4"/>
      <c r="I6" s="4"/>
      <c r="J6" s="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4" x14ac:dyDescent="0.2">
      <c r="A7" s="2">
        <v>3</v>
      </c>
      <c r="B7" s="114"/>
      <c r="C7" s="114"/>
      <c r="D7" s="114"/>
      <c r="E7" s="114"/>
      <c r="F7" s="4"/>
      <c r="G7" s="4"/>
      <c r="H7" s="4"/>
      <c r="I7" s="4"/>
      <c r="J7" s="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4" x14ac:dyDescent="0.2">
      <c r="A8" s="2">
        <v>4</v>
      </c>
      <c r="B8" s="114"/>
      <c r="C8" s="114"/>
      <c r="D8" s="114"/>
      <c r="E8" s="114"/>
      <c r="F8" s="4"/>
      <c r="G8" s="4"/>
      <c r="H8" s="4"/>
      <c r="I8" s="4"/>
      <c r="J8" s="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4" x14ac:dyDescent="0.2">
      <c r="A9" s="2">
        <v>5</v>
      </c>
      <c r="B9" s="114"/>
      <c r="C9" s="114"/>
      <c r="D9" s="114"/>
      <c r="E9" s="114"/>
      <c r="F9" s="4"/>
      <c r="G9" s="4"/>
      <c r="H9" s="4"/>
      <c r="I9" s="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4" x14ac:dyDescent="0.2">
      <c r="A10" s="2">
        <v>6</v>
      </c>
      <c r="B10" s="114"/>
      <c r="C10" s="114"/>
      <c r="D10" s="114"/>
      <c r="E10" s="114"/>
      <c r="F10" s="4"/>
      <c r="G10" s="4"/>
      <c r="H10" s="4"/>
      <c r="I10" s="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114"/>
      <c r="C11" s="114"/>
      <c r="D11" s="114"/>
      <c r="E11" s="114"/>
      <c r="F11" s="4"/>
      <c r="G11" s="4"/>
      <c r="H11" s="4"/>
      <c r="I11" s="4"/>
      <c r="J11" s="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4" x14ac:dyDescent="0.2">
      <c r="A12" s="2">
        <v>8</v>
      </c>
      <c r="B12" s="114"/>
      <c r="C12" s="114"/>
      <c r="D12" s="114"/>
      <c r="E12" s="114"/>
      <c r="F12" s="4"/>
      <c r="G12" s="4"/>
      <c r="H12" s="4"/>
      <c r="I12" s="4"/>
      <c r="J12" s="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4" x14ac:dyDescent="0.2">
      <c r="A13" s="2">
        <v>9</v>
      </c>
      <c r="B13" s="114"/>
      <c r="C13" s="114"/>
      <c r="D13" s="114"/>
      <c r="E13" s="114"/>
      <c r="F13" s="4"/>
      <c r="G13" s="4"/>
      <c r="H13" s="4"/>
      <c r="I13" s="4"/>
      <c r="J13" s="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4" x14ac:dyDescent="0.2">
      <c r="A14" s="2">
        <v>10</v>
      </c>
      <c r="B14" s="114"/>
      <c r="C14" s="114"/>
      <c r="D14" s="114"/>
      <c r="E14" s="114"/>
      <c r="F14" s="4"/>
      <c r="G14" s="4"/>
      <c r="H14" s="4"/>
      <c r="I14" s="4"/>
      <c r="J14" s="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4" x14ac:dyDescent="0.2">
      <c r="A15" s="2">
        <v>11</v>
      </c>
      <c r="B15" s="114"/>
      <c r="C15" s="114"/>
      <c r="D15" s="114"/>
      <c r="E15" s="114"/>
      <c r="F15" s="4"/>
      <c r="G15" s="4"/>
      <c r="H15" s="4"/>
      <c r="I15" s="4"/>
      <c r="J15" s="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4" x14ac:dyDescent="0.2">
      <c r="A16" s="2">
        <v>12</v>
      </c>
      <c r="B16" s="114"/>
      <c r="C16" s="114"/>
      <c r="D16" s="114"/>
      <c r="E16" s="114"/>
      <c r="F16" s="4"/>
      <c r="G16" s="4"/>
      <c r="H16" s="4"/>
      <c r="I16" s="4"/>
      <c r="J16" s="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4"/>
      <c r="G17" s="4"/>
      <c r="H17" s="4"/>
      <c r="I17" s="4"/>
      <c r="J17" s="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4"/>
      <c r="G18" s="4"/>
      <c r="H18" s="4"/>
      <c r="I18" s="4"/>
      <c r="J18" s="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4"/>
      <c r="G19" s="4"/>
      <c r="H19" s="4"/>
      <c r="I19" s="4"/>
      <c r="J19" s="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4"/>
      <c r="G20" s="4"/>
      <c r="H20" s="4"/>
      <c r="I20" s="4"/>
      <c r="J20" s="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4"/>
      <c r="G21" s="4"/>
      <c r="H21" s="4"/>
      <c r="I21" s="4"/>
      <c r="J21" s="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4"/>
      <c r="G22" s="4"/>
      <c r="H22" s="4"/>
      <c r="I22" s="4"/>
      <c r="J22" s="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4"/>
      <c r="G23" s="4"/>
      <c r="H23" s="4"/>
      <c r="I23" s="4"/>
      <c r="J23" s="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4"/>
      <c r="G24" s="4"/>
      <c r="H24" s="4"/>
      <c r="I24" s="4"/>
      <c r="J24" s="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4"/>
      <c r="G25" s="4"/>
      <c r="H25" s="4"/>
      <c r="I25" s="4"/>
      <c r="J25" s="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4"/>
      <c r="G26" s="4"/>
      <c r="H26" s="4"/>
      <c r="I26" s="4"/>
      <c r="J26" s="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4"/>
      <c r="G27" s="4"/>
      <c r="H27" s="4"/>
      <c r="I27" s="4"/>
      <c r="J27" s="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4"/>
      <c r="G28" s="4"/>
      <c r="H28" s="4"/>
      <c r="I28" s="4"/>
      <c r="J28" s="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11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8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85" t="s">
        <v>5</v>
      </c>
      <c r="D40" s="9" t="str">
        <f>D2</f>
        <v xml:space="preserve">Emily Alves Maurício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/>
      <c r="C43" s="114"/>
      <c r="D43" s="114" t="s">
        <v>334</v>
      </c>
      <c r="E43" s="114"/>
      <c r="F43" s="4"/>
      <c r="G43" s="4"/>
      <c r="H43" s="4"/>
      <c r="I43" s="4"/>
      <c r="J43" s="4"/>
      <c r="K43" s="3">
        <f t="shared" ref="K43" si="3">K$2</f>
        <v>70</v>
      </c>
      <c r="L43" s="113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114"/>
      <c r="C44" s="114"/>
      <c r="D44" s="114"/>
      <c r="E44" s="114"/>
      <c r="F44" s="4"/>
      <c r="G44" s="4"/>
      <c r="H44" s="4"/>
      <c r="I44" s="4"/>
      <c r="J44" s="4"/>
    </row>
    <row r="45" spans="1:13" x14ac:dyDescent="0.2">
      <c r="A45" s="2"/>
      <c r="B45" s="114"/>
      <c r="C45" s="114"/>
      <c r="D45" s="114"/>
      <c r="E45" s="114"/>
      <c r="F45" s="4"/>
      <c r="G45" s="4"/>
      <c r="H45" s="4"/>
      <c r="I45" s="4"/>
      <c r="J45" s="4"/>
    </row>
    <row r="46" spans="1:13" x14ac:dyDescent="0.2">
      <c r="A46" s="2"/>
      <c r="B46" s="4"/>
      <c r="C46" s="114"/>
      <c r="D46" s="4"/>
      <c r="E46" s="4"/>
      <c r="F46" s="4"/>
      <c r="G46" s="4"/>
      <c r="H46" s="4"/>
      <c r="I46" s="4"/>
      <c r="J46" s="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114"/>
      <c r="D47" s="114"/>
      <c r="E47" s="11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113">
        <v>1.5</v>
      </c>
      <c r="M48" s="6">
        <v>105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7">
    <mergeCell ref="I41:I42"/>
    <mergeCell ref="J41:J42"/>
    <mergeCell ref="K41:K42"/>
    <mergeCell ref="L41:L42"/>
    <mergeCell ref="M41:M42"/>
    <mergeCell ref="M3:M4"/>
    <mergeCell ref="A39:M39"/>
    <mergeCell ref="A41:A42"/>
    <mergeCell ref="B41:B42"/>
    <mergeCell ref="C41:C42"/>
    <mergeCell ref="D41:D42"/>
    <mergeCell ref="E41:E42"/>
    <mergeCell ref="F41:F42"/>
    <mergeCell ref="G41:G42"/>
    <mergeCell ref="H41:H42"/>
    <mergeCell ref="G3:G4"/>
    <mergeCell ref="H3:H4"/>
    <mergeCell ref="I3:I4"/>
    <mergeCell ref="J3:J4"/>
    <mergeCell ref="K3:K4"/>
    <mergeCell ref="L3:L4"/>
    <mergeCell ref="F3:F4"/>
    <mergeCell ref="A3:A4"/>
    <mergeCell ref="B3:B4"/>
    <mergeCell ref="C3:C4"/>
    <mergeCell ref="D3:D4"/>
    <mergeCell ref="E3:E4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N51"/>
  <sheetViews>
    <sheetView workbookViewId="0">
      <selection activeCell="N23" sqref="N3:N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4" ht="21" x14ac:dyDescent="0.25">
      <c r="A1" s="12" t="s">
        <v>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4"/>
    </row>
    <row r="2" spans="1:14" x14ac:dyDescent="0.2">
      <c r="A2" s="16" t="s">
        <v>4</v>
      </c>
      <c r="B2" s="15"/>
      <c r="C2" s="8" t="s">
        <v>5</v>
      </c>
      <c r="D2" s="9" t="s">
        <v>85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  <c r="N3" s="11"/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4" x14ac:dyDescent="0.2">
      <c r="A5" s="2">
        <v>1</v>
      </c>
      <c r="B5" s="114"/>
      <c r="C5" s="114"/>
      <c r="D5" s="114"/>
      <c r="E5" s="114"/>
      <c r="F5" s="4"/>
      <c r="G5" s="4"/>
      <c r="H5" s="4"/>
      <c r="I5" s="4"/>
      <c r="J5" s="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114"/>
      <c r="C6" s="114" t="s">
        <v>334</v>
      </c>
      <c r="D6" s="114"/>
      <c r="E6" s="114"/>
      <c r="F6" s="4"/>
      <c r="G6" s="4"/>
      <c r="H6" s="4"/>
      <c r="I6" s="4"/>
      <c r="J6" s="4"/>
      <c r="K6" s="3">
        <f t="shared" ref="K6:K35" si="1">K$2</f>
        <v>70</v>
      </c>
      <c r="L6" s="113">
        <f t="shared" ref="L6:L35" si="2">B6+C6+D6+E6+F6+G6+H6+I6+J6</f>
        <v>2</v>
      </c>
      <c r="M6" s="6">
        <f t="shared" si="0"/>
        <v>140</v>
      </c>
    </row>
    <row r="7" spans="1:14" x14ac:dyDescent="0.2">
      <c r="A7" s="2">
        <v>3</v>
      </c>
      <c r="B7" s="114"/>
      <c r="C7" s="114"/>
      <c r="D7" s="114" t="s">
        <v>334</v>
      </c>
      <c r="E7" s="114"/>
      <c r="F7" s="4"/>
      <c r="G7" s="4"/>
      <c r="H7" s="4"/>
      <c r="I7" s="4"/>
      <c r="J7" s="4"/>
      <c r="K7" s="3">
        <f t="shared" si="1"/>
        <v>70</v>
      </c>
      <c r="L7" s="113">
        <f t="shared" si="2"/>
        <v>2</v>
      </c>
      <c r="M7" s="6">
        <f t="shared" si="0"/>
        <v>140</v>
      </c>
    </row>
    <row r="8" spans="1:14" x14ac:dyDescent="0.2">
      <c r="A8" s="2">
        <v>4</v>
      </c>
      <c r="B8" s="114" t="s">
        <v>334</v>
      </c>
      <c r="C8" s="114"/>
      <c r="D8" s="114"/>
      <c r="E8" s="114"/>
      <c r="F8" s="4"/>
      <c r="G8" s="4"/>
      <c r="H8" s="4"/>
      <c r="I8" s="4"/>
      <c r="J8" s="4"/>
      <c r="K8" s="3">
        <f t="shared" si="1"/>
        <v>70</v>
      </c>
      <c r="L8" s="113">
        <f t="shared" si="2"/>
        <v>2</v>
      </c>
      <c r="M8" s="6">
        <f t="shared" si="0"/>
        <v>140</v>
      </c>
    </row>
    <row r="9" spans="1:14" x14ac:dyDescent="0.2">
      <c r="A9" s="2">
        <v>5</v>
      </c>
      <c r="B9" s="114"/>
      <c r="C9" s="114"/>
      <c r="D9" s="114"/>
      <c r="E9" s="114"/>
      <c r="F9" s="4"/>
      <c r="G9" s="4"/>
      <c r="H9" s="4"/>
      <c r="I9" s="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4" x14ac:dyDescent="0.2">
      <c r="A10" s="2">
        <v>6</v>
      </c>
      <c r="B10" s="114"/>
      <c r="C10" s="114"/>
      <c r="D10" s="114"/>
      <c r="E10" s="114"/>
      <c r="F10" s="4"/>
      <c r="G10" s="4"/>
      <c r="H10" s="4"/>
      <c r="I10" s="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114"/>
      <c r="C11" s="114"/>
      <c r="D11" s="114"/>
      <c r="E11" s="114"/>
      <c r="F11" s="4"/>
      <c r="G11" s="4"/>
      <c r="H11" s="4"/>
      <c r="I11" s="4"/>
      <c r="J11" s="4"/>
      <c r="K11" s="3">
        <f t="shared" si="1"/>
        <v>70</v>
      </c>
      <c r="L11" s="113">
        <f t="shared" ref="L11:L32" si="3">B11+C11+D11+E11+F11+G11+H11+I11+J11</f>
        <v>0</v>
      </c>
      <c r="M11" s="6">
        <f t="shared" ref="M11:M32" si="4">L11*K11</f>
        <v>0</v>
      </c>
    </row>
    <row r="12" spans="1:14" x14ac:dyDescent="0.2">
      <c r="A12" s="2">
        <v>8</v>
      </c>
      <c r="B12" s="114"/>
      <c r="C12" s="114"/>
      <c r="D12" s="114"/>
      <c r="E12" s="114"/>
      <c r="F12" s="4"/>
      <c r="G12" s="4"/>
      <c r="H12" s="4"/>
      <c r="I12" s="4"/>
      <c r="J12" s="4"/>
      <c r="K12" s="3">
        <f t="shared" si="1"/>
        <v>70</v>
      </c>
      <c r="L12" s="113">
        <f t="shared" si="3"/>
        <v>0</v>
      </c>
      <c r="M12" s="6">
        <f t="shared" si="4"/>
        <v>0</v>
      </c>
    </row>
    <row r="13" spans="1:14" x14ac:dyDescent="0.2">
      <c r="A13" s="2">
        <v>9</v>
      </c>
      <c r="B13" s="114"/>
      <c r="C13" s="114"/>
      <c r="D13" s="114"/>
      <c r="E13" s="114"/>
      <c r="F13" s="4"/>
      <c r="G13" s="4"/>
      <c r="H13" s="4"/>
      <c r="I13" s="4"/>
      <c r="J13" s="4"/>
      <c r="K13" s="3">
        <f t="shared" si="1"/>
        <v>70</v>
      </c>
      <c r="L13" s="113">
        <f t="shared" si="3"/>
        <v>0</v>
      </c>
      <c r="M13" s="6">
        <f t="shared" si="4"/>
        <v>0</v>
      </c>
    </row>
    <row r="14" spans="1:14" x14ac:dyDescent="0.2">
      <c r="A14" s="2">
        <v>10</v>
      </c>
      <c r="B14" s="114"/>
      <c r="C14" s="114"/>
      <c r="D14" s="114"/>
      <c r="E14" s="114"/>
      <c r="F14" s="4"/>
      <c r="G14" s="4"/>
      <c r="H14" s="4"/>
      <c r="I14" s="4"/>
      <c r="J14" s="4"/>
      <c r="K14" s="3">
        <f t="shared" si="1"/>
        <v>70</v>
      </c>
      <c r="L14" s="113">
        <f t="shared" si="3"/>
        <v>0</v>
      </c>
      <c r="M14" s="6">
        <f t="shared" si="4"/>
        <v>0</v>
      </c>
    </row>
    <row r="15" spans="1:14" x14ac:dyDescent="0.2">
      <c r="A15" s="2">
        <v>11</v>
      </c>
      <c r="B15" s="114"/>
      <c r="C15" s="114"/>
      <c r="D15" s="114"/>
      <c r="E15" s="114"/>
      <c r="F15" s="4"/>
      <c r="G15" s="4"/>
      <c r="H15" s="4"/>
      <c r="I15" s="4"/>
      <c r="J15" s="4"/>
      <c r="K15" s="3">
        <f t="shared" si="1"/>
        <v>70</v>
      </c>
      <c r="L15" s="113">
        <f t="shared" si="3"/>
        <v>0</v>
      </c>
      <c r="M15" s="6">
        <f t="shared" si="4"/>
        <v>0</v>
      </c>
    </row>
    <row r="16" spans="1:14" x14ac:dyDescent="0.2">
      <c r="A16" s="2">
        <v>12</v>
      </c>
      <c r="B16" s="114"/>
      <c r="C16" s="114"/>
      <c r="D16" s="114"/>
      <c r="E16" s="114"/>
      <c r="F16" s="4"/>
      <c r="G16" s="4"/>
      <c r="H16" s="4"/>
      <c r="I16" s="4"/>
      <c r="J16" s="4"/>
      <c r="K16" s="3">
        <f t="shared" si="1"/>
        <v>70</v>
      </c>
      <c r="L16" s="113">
        <f t="shared" si="3"/>
        <v>0</v>
      </c>
      <c r="M16" s="6">
        <f t="shared" si="4"/>
        <v>0</v>
      </c>
    </row>
    <row r="17" spans="1:13" x14ac:dyDescent="0.2">
      <c r="A17" s="2">
        <v>13</v>
      </c>
      <c r="B17" s="114"/>
      <c r="C17" s="114"/>
      <c r="D17" s="114"/>
      <c r="E17" s="114"/>
      <c r="F17" s="4"/>
      <c r="G17" s="4"/>
      <c r="H17" s="4"/>
      <c r="I17" s="4"/>
      <c r="J17" s="4"/>
      <c r="K17" s="3">
        <f t="shared" si="1"/>
        <v>70</v>
      </c>
      <c r="L17" s="113">
        <f t="shared" si="3"/>
        <v>0</v>
      </c>
      <c r="M17" s="6">
        <f t="shared" si="4"/>
        <v>0</v>
      </c>
    </row>
    <row r="18" spans="1:13" x14ac:dyDescent="0.2">
      <c r="A18" s="2">
        <v>14</v>
      </c>
      <c r="B18" s="114" t="s">
        <v>343</v>
      </c>
      <c r="C18" s="114" t="s">
        <v>343</v>
      </c>
      <c r="D18" s="114"/>
      <c r="E18" s="114"/>
      <c r="F18" s="4"/>
      <c r="G18" s="4"/>
      <c r="H18" s="4"/>
      <c r="I18" s="4"/>
      <c r="J18" s="4"/>
      <c r="K18" s="3">
        <f t="shared" si="1"/>
        <v>70</v>
      </c>
      <c r="L18" s="113">
        <f t="shared" si="3"/>
        <v>2</v>
      </c>
      <c r="M18" s="6">
        <f t="shared" si="4"/>
        <v>140</v>
      </c>
    </row>
    <row r="19" spans="1:13" x14ac:dyDescent="0.2">
      <c r="A19" s="2">
        <v>15</v>
      </c>
      <c r="B19" s="114"/>
      <c r="C19" s="114"/>
      <c r="D19" s="114"/>
      <c r="E19" s="114"/>
      <c r="F19" s="4"/>
      <c r="G19" s="4"/>
      <c r="H19" s="4"/>
      <c r="I19" s="4"/>
      <c r="J19" s="4"/>
      <c r="K19" s="3">
        <f t="shared" si="1"/>
        <v>70</v>
      </c>
      <c r="L19" s="113">
        <f t="shared" si="3"/>
        <v>0</v>
      </c>
      <c r="M19" s="6">
        <f t="shared" si="4"/>
        <v>0</v>
      </c>
    </row>
    <row r="20" spans="1:13" x14ac:dyDescent="0.2">
      <c r="A20" s="2">
        <v>16</v>
      </c>
      <c r="B20" s="114" t="s">
        <v>334</v>
      </c>
      <c r="C20" s="114"/>
      <c r="D20" s="114"/>
      <c r="E20" s="114"/>
      <c r="F20" s="4"/>
      <c r="G20" s="4"/>
      <c r="H20" s="4"/>
      <c r="I20" s="4"/>
      <c r="J20" s="4"/>
      <c r="K20" s="3">
        <f t="shared" si="1"/>
        <v>70</v>
      </c>
      <c r="L20" s="113">
        <f t="shared" si="3"/>
        <v>2</v>
      </c>
      <c r="M20" s="6">
        <f t="shared" si="4"/>
        <v>140</v>
      </c>
    </row>
    <row r="21" spans="1:13" x14ac:dyDescent="0.2">
      <c r="A21" s="2">
        <v>17</v>
      </c>
      <c r="B21" s="114"/>
      <c r="C21" s="114"/>
      <c r="D21" s="114"/>
      <c r="E21" s="114"/>
      <c r="F21" s="4"/>
      <c r="G21" s="4"/>
      <c r="H21" s="4"/>
      <c r="I21" s="4"/>
      <c r="J21" s="4"/>
      <c r="K21" s="3">
        <f t="shared" si="1"/>
        <v>70</v>
      </c>
      <c r="L21" s="113">
        <f t="shared" si="3"/>
        <v>0</v>
      </c>
      <c r="M21" s="6">
        <f t="shared" si="4"/>
        <v>0</v>
      </c>
    </row>
    <row r="22" spans="1:13" x14ac:dyDescent="0.2">
      <c r="A22" s="2">
        <v>18</v>
      </c>
      <c r="B22" s="114"/>
      <c r="C22" s="114"/>
      <c r="D22" s="114"/>
      <c r="E22" s="114"/>
      <c r="F22" s="4"/>
      <c r="G22" s="4"/>
      <c r="H22" s="4"/>
      <c r="I22" s="4"/>
      <c r="J22" s="4"/>
      <c r="K22" s="3">
        <f t="shared" si="1"/>
        <v>70</v>
      </c>
      <c r="L22" s="113">
        <f t="shared" si="3"/>
        <v>0</v>
      </c>
      <c r="M22" s="6">
        <f t="shared" si="4"/>
        <v>0</v>
      </c>
    </row>
    <row r="23" spans="1:13" x14ac:dyDescent="0.2">
      <c r="A23" s="2">
        <v>19</v>
      </c>
      <c r="B23" s="114"/>
      <c r="C23" s="114"/>
      <c r="D23" s="114"/>
      <c r="E23" s="114"/>
      <c r="F23" s="4"/>
      <c r="G23" s="4"/>
      <c r="H23" s="4"/>
      <c r="I23" s="4"/>
      <c r="J23" s="4"/>
      <c r="K23" s="3">
        <f t="shared" si="1"/>
        <v>70</v>
      </c>
      <c r="L23" s="113">
        <f t="shared" si="3"/>
        <v>0</v>
      </c>
      <c r="M23" s="6">
        <f t="shared" si="4"/>
        <v>0</v>
      </c>
    </row>
    <row r="24" spans="1:13" x14ac:dyDescent="0.2">
      <c r="A24" s="2">
        <v>20</v>
      </c>
      <c r="B24" s="114"/>
      <c r="C24" s="114"/>
      <c r="D24" s="114"/>
      <c r="E24" s="114"/>
      <c r="F24" s="4"/>
      <c r="G24" s="4"/>
      <c r="H24" s="4"/>
      <c r="I24" s="4"/>
      <c r="J24" s="4"/>
      <c r="K24" s="3">
        <f t="shared" si="1"/>
        <v>70</v>
      </c>
      <c r="L24" s="113">
        <f t="shared" si="3"/>
        <v>0</v>
      </c>
      <c r="M24" s="6">
        <f t="shared" si="4"/>
        <v>0</v>
      </c>
    </row>
    <row r="25" spans="1:13" x14ac:dyDescent="0.2">
      <c r="A25" s="2">
        <v>21</v>
      </c>
      <c r="B25" s="114" t="s">
        <v>334</v>
      </c>
      <c r="C25" s="114"/>
      <c r="D25" s="114"/>
      <c r="E25" s="114"/>
      <c r="F25" s="4"/>
      <c r="G25" s="4"/>
      <c r="H25" s="4"/>
      <c r="I25" s="4"/>
      <c r="J25" s="4"/>
      <c r="K25" s="3">
        <f t="shared" si="1"/>
        <v>70</v>
      </c>
      <c r="L25" s="113">
        <f t="shared" si="3"/>
        <v>2</v>
      </c>
      <c r="M25" s="6">
        <f t="shared" si="4"/>
        <v>140</v>
      </c>
    </row>
    <row r="26" spans="1:13" x14ac:dyDescent="0.2">
      <c r="A26" s="2">
        <v>22</v>
      </c>
      <c r="B26" s="114"/>
      <c r="C26" s="114"/>
      <c r="D26" s="114"/>
      <c r="E26" s="114"/>
      <c r="F26" s="4"/>
      <c r="G26" s="4"/>
      <c r="H26" s="4"/>
      <c r="I26" s="4"/>
      <c r="J26" s="4"/>
      <c r="K26" s="3">
        <f t="shared" si="1"/>
        <v>70</v>
      </c>
      <c r="L26" s="113">
        <f t="shared" si="3"/>
        <v>0</v>
      </c>
      <c r="M26" s="6">
        <f t="shared" si="4"/>
        <v>0</v>
      </c>
    </row>
    <row r="27" spans="1:13" x14ac:dyDescent="0.2">
      <c r="A27" s="2">
        <v>23</v>
      </c>
      <c r="B27" s="114"/>
      <c r="C27" s="114" t="s">
        <v>334</v>
      </c>
      <c r="D27" s="114"/>
      <c r="E27" s="114"/>
      <c r="F27" s="4"/>
      <c r="G27" s="4"/>
      <c r="H27" s="4"/>
      <c r="I27" s="4"/>
      <c r="J27" s="4"/>
      <c r="K27" s="3">
        <f t="shared" si="1"/>
        <v>70</v>
      </c>
      <c r="L27" s="113">
        <f t="shared" si="3"/>
        <v>2</v>
      </c>
      <c r="M27" s="6">
        <f t="shared" si="4"/>
        <v>140</v>
      </c>
    </row>
    <row r="28" spans="1:13" x14ac:dyDescent="0.2">
      <c r="A28" s="2">
        <v>24</v>
      </c>
      <c r="B28" s="114"/>
      <c r="C28" s="114"/>
      <c r="D28" s="114"/>
      <c r="E28" s="114"/>
      <c r="F28" s="4"/>
      <c r="G28" s="4"/>
      <c r="H28" s="4"/>
      <c r="I28" s="4"/>
      <c r="J28" s="4"/>
      <c r="K28" s="3">
        <f t="shared" si="1"/>
        <v>70</v>
      </c>
      <c r="L28" s="113">
        <f t="shared" si="3"/>
        <v>0</v>
      </c>
      <c r="M28" s="6">
        <f t="shared" si="4"/>
        <v>0</v>
      </c>
    </row>
    <row r="29" spans="1:13" x14ac:dyDescent="0.2">
      <c r="A29" s="2">
        <v>25</v>
      </c>
      <c r="B29" s="4"/>
      <c r="C29" s="11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113">
        <f t="shared" si="3"/>
        <v>0</v>
      </c>
      <c r="M29" s="6">
        <f t="shared" si="4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113">
        <f t="shared" si="3"/>
        <v>0</v>
      </c>
      <c r="M30" s="6">
        <f t="shared" si="4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113">
        <f t="shared" si="3"/>
        <v>0</v>
      </c>
      <c r="M31" s="6">
        <f t="shared" si="4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113">
        <f t="shared" si="3"/>
        <v>0</v>
      </c>
      <c r="M32" s="6">
        <f t="shared" si="4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Emilia Perez Uanus Rodrigues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2</v>
      </c>
      <c r="B43" s="114"/>
      <c r="C43" s="114" t="s">
        <v>334</v>
      </c>
      <c r="D43" s="114"/>
      <c r="E43" s="114"/>
      <c r="F43" s="4"/>
      <c r="G43" s="4"/>
      <c r="H43" s="4"/>
      <c r="I43" s="4"/>
      <c r="J43" s="4"/>
      <c r="K43" s="3">
        <v>70</v>
      </c>
      <c r="L43" s="113">
        <v>2</v>
      </c>
      <c r="M43" s="6">
        <v>140</v>
      </c>
    </row>
    <row r="44" spans="1:13" x14ac:dyDescent="0.2">
      <c r="A44" s="2">
        <v>3</v>
      </c>
      <c r="B44" s="114"/>
      <c r="C44" s="114"/>
      <c r="D44" s="114" t="s">
        <v>334</v>
      </c>
      <c r="E44" s="114"/>
      <c r="F44" s="4"/>
      <c r="G44" s="4"/>
      <c r="H44" s="4"/>
      <c r="I44" s="4"/>
      <c r="J44" s="4"/>
      <c r="K44" s="3">
        <v>70</v>
      </c>
      <c r="L44" s="113">
        <v>2</v>
      </c>
      <c r="M44" s="6">
        <v>140</v>
      </c>
    </row>
    <row r="45" spans="1:13" x14ac:dyDescent="0.2">
      <c r="A45" s="2">
        <v>4</v>
      </c>
      <c r="B45" s="114" t="s">
        <v>334</v>
      </c>
      <c r="C45" s="114"/>
      <c r="D45" s="114"/>
      <c r="E45" s="114"/>
      <c r="F45" s="4"/>
      <c r="G45" s="4"/>
      <c r="H45" s="4"/>
      <c r="I45" s="4"/>
      <c r="J45" s="4"/>
      <c r="K45" s="3">
        <v>70</v>
      </c>
      <c r="L45" s="113">
        <v>2</v>
      </c>
      <c r="M45" s="6">
        <v>140</v>
      </c>
    </row>
    <row r="46" spans="1:13" x14ac:dyDescent="0.2">
      <c r="A46" s="2">
        <v>14</v>
      </c>
      <c r="B46" s="114" t="s">
        <v>343</v>
      </c>
      <c r="C46" s="114" t="s">
        <v>343</v>
      </c>
      <c r="D46" s="114"/>
      <c r="E46" s="114"/>
      <c r="F46" s="4"/>
      <c r="G46" s="4"/>
      <c r="H46" s="4"/>
      <c r="I46" s="4"/>
      <c r="J46" s="4"/>
      <c r="K46" s="3">
        <v>70</v>
      </c>
      <c r="L46" s="113">
        <v>2</v>
      </c>
      <c r="M46" s="6">
        <v>140</v>
      </c>
    </row>
    <row r="47" spans="1:13" x14ac:dyDescent="0.2">
      <c r="A47" s="2">
        <v>16</v>
      </c>
      <c r="B47" s="114" t="s">
        <v>334</v>
      </c>
      <c r="C47" s="114"/>
      <c r="D47" s="114"/>
      <c r="E47" s="114"/>
      <c r="F47" s="4"/>
      <c r="G47" s="4"/>
      <c r="H47" s="4"/>
      <c r="I47" s="4"/>
      <c r="J47" s="4"/>
      <c r="K47" s="3">
        <v>70</v>
      </c>
      <c r="L47" s="113">
        <v>2</v>
      </c>
      <c r="M47" s="6">
        <v>140</v>
      </c>
    </row>
    <row r="48" spans="1:13" x14ac:dyDescent="0.2">
      <c r="A48" s="2">
        <v>21</v>
      </c>
      <c r="B48" s="114" t="s">
        <v>334</v>
      </c>
      <c r="C48" s="114"/>
      <c r="D48" s="114"/>
      <c r="E48" s="114"/>
      <c r="F48" s="4"/>
      <c r="G48" s="4"/>
      <c r="H48" s="4"/>
      <c r="I48" s="4"/>
      <c r="J48" s="4"/>
      <c r="K48" s="3">
        <v>70</v>
      </c>
      <c r="L48" s="113">
        <v>2</v>
      </c>
      <c r="M48" s="6">
        <v>140</v>
      </c>
    </row>
    <row r="49" spans="1:13" x14ac:dyDescent="0.2">
      <c r="A49" s="2">
        <v>23</v>
      </c>
      <c r="B49" s="114"/>
      <c r="C49" s="114" t="s">
        <v>334</v>
      </c>
      <c r="D49" s="114"/>
      <c r="E49" s="114"/>
      <c r="F49" s="4"/>
      <c r="G49" s="4"/>
      <c r="H49" s="4"/>
      <c r="I49" s="4"/>
      <c r="J49" s="4"/>
      <c r="K49" s="3">
        <v>70</v>
      </c>
      <c r="L49" s="113">
        <v>2</v>
      </c>
      <c r="M49" s="6">
        <v>140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10" t="s">
        <v>55</v>
      </c>
      <c r="L50" s="113">
        <f>SUM(L5:L35)</f>
        <v>14</v>
      </c>
      <c r="M50" s="6">
        <f>SUM(M5:M35)</f>
        <v>980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7">
    <mergeCell ref="A3:A4"/>
    <mergeCell ref="B3:B4"/>
    <mergeCell ref="C3:C4"/>
    <mergeCell ref="D3:D4"/>
    <mergeCell ref="E3:E4"/>
    <mergeCell ref="F41:F42"/>
    <mergeCell ref="G41:G42"/>
    <mergeCell ref="H41:H42"/>
    <mergeCell ref="I41:I42"/>
    <mergeCell ref="G3:G4"/>
    <mergeCell ref="H3:H4"/>
    <mergeCell ref="I3:I4"/>
    <mergeCell ref="F3:F4"/>
    <mergeCell ref="A39:M39"/>
    <mergeCell ref="A41:A42"/>
    <mergeCell ref="B41:B42"/>
    <mergeCell ref="C41:C42"/>
    <mergeCell ref="D41:D42"/>
    <mergeCell ref="E41:E42"/>
    <mergeCell ref="J41:J42"/>
    <mergeCell ref="K41:K42"/>
    <mergeCell ref="L41:L42"/>
    <mergeCell ref="M41:M42"/>
    <mergeCell ref="M3:M4"/>
    <mergeCell ref="J3:J4"/>
    <mergeCell ref="K3:K4"/>
    <mergeCell ref="L3:L4"/>
  </mergeCells>
  <pageMargins left="0.511811024" right="0.511811024" top="0.78740157499999996" bottom="0.78740157499999996" header="0.31496062000000002" footer="0.3149606200000000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N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4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8" t="s">
        <v>5</v>
      </c>
      <c r="D2" s="9" t="s">
        <v>86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  <c r="N3" s="11"/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4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4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4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4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4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4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4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4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4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2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  <row r="40" spans="1:13" x14ac:dyDescent="0.2">
      <c r="A40" s="16" t="s">
        <v>4</v>
      </c>
      <c r="B40" s="15"/>
      <c r="C40" s="8" t="s">
        <v>5</v>
      </c>
      <c r="D40" s="9" t="str">
        <f>D2</f>
        <v>Enrico D'Avila Matheus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7">
    <mergeCell ref="F3:F4"/>
    <mergeCell ref="A3:A4"/>
    <mergeCell ref="B3:B4"/>
    <mergeCell ref="C3:C4"/>
    <mergeCell ref="D3:D4"/>
    <mergeCell ref="E3:E4"/>
    <mergeCell ref="H3:H4"/>
    <mergeCell ref="I3:I4"/>
    <mergeCell ref="J3:J4"/>
    <mergeCell ref="K3:K4"/>
    <mergeCell ref="L3:L4"/>
    <mergeCell ref="J41:J42"/>
    <mergeCell ref="K41:K42"/>
    <mergeCell ref="L41:L42"/>
    <mergeCell ref="M41:M42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</mergeCells>
  <pageMargins left="0.511811024" right="0.511811024" top="0.78740157499999996" bottom="0.78740157499999996" header="0.31496062000000002" footer="0.3149606200000000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44"/>
  <sheetViews>
    <sheetView workbookViewId="0">
      <selection activeCell="N22" sqref="N3:N2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514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60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60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60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60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60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60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60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60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60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60</v>
      </c>
      <c r="L14" s="5">
        <f t="shared" si="2"/>
        <v>2</v>
      </c>
      <c r="M14" s="6">
        <f t="shared" si="0"/>
        <v>120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60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60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60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60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60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60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60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60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60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60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60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60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60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60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60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60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60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60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60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60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60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Enzo Rapold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60</v>
      </c>
      <c r="L43" s="5">
        <f t="shared" ref="L43" si="4">B43+C43+D43+E43+F43+G43+H43+I43+J43</f>
        <v>2</v>
      </c>
      <c r="M43" s="6">
        <f t="shared" ref="M43" si="5">L43*K43</f>
        <v>120</v>
      </c>
    </row>
    <row r="44" spans="1:13" x14ac:dyDescent="0.2">
      <c r="K44" s="10" t="s">
        <v>55</v>
      </c>
      <c r="L44" s="7">
        <f>SUM(L5:L35)</f>
        <v>2</v>
      </c>
      <c r="M44" s="6">
        <f>SUM(M5:M35)</f>
        <v>120</v>
      </c>
    </row>
  </sheetData>
  <mergeCells count="28">
    <mergeCell ref="L3:L4"/>
    <mergeCell ref="F3:F4"/>
    <mergeCell ref="A3:A4"/>
    <mergeCell ref="B3:B4"/>
    <mergeCell ref="C3:C4"/>
    <mergeCell ref="D3:D4"/>
    <mergeCell ref="E3:E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A39:M39"/>
    <mergeCell ref="J41:J42"/>
    <mergeCell ref="K41:K42"/>
    <mergeCell ref="L41:L42"/>
    <mergeCell ref="M41:M42"/>
  </mergeCells>
  <pageMargins left="0.511811024" right="0.511811024" top="0.78740157499999996" bottom="0.78740157499999996" header="0.31496062000000002" footer="0.3149606200000000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48A39-8E9A-7145-A1E7-DE032E204EE9}">
  <dimension ref="A1:M44"/>
  <sheetViews>
    <sheetView workbookViewId="0">
      <selection activeCell="B7" sqref="B7:B16"/>
    </sheetView>
  </sheetViews>
  <sheetFormatPr baseColWidth="10" defaultColWidth="8.83203125" defaultRowHeight="15" x14ac:dyDescent="0.2"/>
  <cols>
    <col min="1" max="1" width="5.6640625" style="105" customWidth="1"/>
    <col min="2" max="10" width="11.5" style="105" customWidth="1"/>
    <col min="11" max="11" width="10.6640625" style="105" customWidth="1"/>
    <col min="12" max="12" width="8.5" style="10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9" t="s">
        <v>5</v>
      </c>
      <c r="D2" s="9" t="s">
        <v>325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5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106" t="s">
        <v>9</v>
      </c>
      <c r="B39" s="107"/>
      <c r="C39" s="107"/>
      <c r="D39" s="107"/>
      <c r="E39" s="107"/>
      <c r="F39" s="107"/>
      <c r="G39" s="107"/>
      <c r="H39" s="107"/>
      <c r="I39" s="107"/>
      <c r="J39" s="107"/>
      <c r="K39" s="107"/>
      <c r="L39" s="107"/>
      <c r="M39" s="108"/>
    </row>
    <row r="40" spans="1:13" x14ac:dyDescent="0.2">
      <c r="A40" s="16" t="s">
        <v>4</v>
      </c>
      <c r="B40" s="15"/>
      <c r="C40" s="109" t="s">
        <v>5</v>
      </c>
      <c r="D40" s="9" t="str">
        <f>D2</f>
        <v>Evelyn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>
        <v>1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10</v>
      </c>
      <c r="B44" s="114">
        <v>1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</sheetData>
  <mergeCells count="27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F41:F42"/>
    <mergeCell ref="M41:M42"/>
    <mergeCell ref="G41:G42"/>
    <mergeCell ref="H41:H42"/>
    <mergeCell ref="I41:I42"/>
    <mergeCell ref="J41:J42"/>
    <mergeCell ref="K41:K42"/>
    <mergeCell ref="L41:L42"/>
  </mergeCells>
  <pageMargins left="0.511811024" right="0.511811024" top="0.78740157499999996" bottom="0.78740157499999996" header="0.31496062000000002" footer="0.3149606200000000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87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Fabricio Porto Magalhães Filho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238C-C2D0-4F55-86EF-35FED06E031F}">
  <dimension ref="A1:M50"/>
  <sheetViews>
    <sheetView workbookViewId="0">
      <selection activeCell="B15" sqref="B15:E37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425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>B12+C12+D12+E12+F12+G12+H12+I12+J12</f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15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Felipe Schuler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12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19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26</v>
      </c>
      <c r="B45" s="114"/>
      <c r="C45" s="114" t="s">
        <v>334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EA510-EAE1-EA46-AA0B-8025351A791A}">
  <dimension ref="A1:M50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05" customWidth="1"/>
    <col min="2" max="10" width="11.5" style="105" customWidth="1"/>
    <col min="11" max="11" width="10.6640625" style="105" customWidth="1"/>
    <col min="12" max="12" width="8.5" style="10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9" t="s">
        <v>5</v>
      </c>
      <c r="D2" s="9" t="s">
        <v>322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>B12+C12+D12+E12+F12+G12+H12+I12+J12</f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5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9" t="s">
        <v>5</v>
      </c>
      <c r="D40" s="9" t="str">
        <f>D2</f>
        <v>Felipe Linhares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5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10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17</v>
      </c>
      <c r="B46" s="114" t="s">
        <v>208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>
        <v>19</v>
      </c>
      <c r="B47" s="114" t="s">
        <v>208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>
        <v>24</v>
      </c>
      <c r="B48" s="114" t="s">
        <v>208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>
        <v>31</v>
      </c>
      <c r="B49" s="114"/>
      <c r="C49" s="114" t="s">
        <v>208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E2CD7-E3C2-4C28-B5BC-7F0EF804C275}">
  <dimension ref="A1:M50"/>
  <sheetViews>
    <sheetView workbookViewId="0">
      <selection activeCell="N28" sqref="N3:N28"/>
    </sheetView>
  </sheetViews>
  <sheetFormatPr baseColWidth="10" defaultColWidth="8.83203125" defaultRowHeight="15" x14ac:dyDescent="0.2"/>
  <cols>
    <col min="1" max="1" width="5.6640625" style="226" customWidth="1"/>
    <col min="2" max="10" width="11.5" style="226" customWidth="1"/>
    <col min="11" max="11" width="10.6640625" style="226" customWidth="1"/>
    <col min="12" max="12" width="8.5" style="226" customWidth="1"/>
    <col min="13" max="13" width="14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7" t="s">
        <v>5</v>
      </c>
      <c r="D2" s="9" t="s">
        <v>439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 t="s">
        <v>334</v>
      </c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2</v>
      </c>
      <c r="M8" s="6">
        <f t="shared" si="0"/>
        <v>140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>B12+C12+D12+E12+F12+G12+H12+I12+J12</f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 t="s">
        <v>334</v>
      </c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 t="s">
        <v>334</v>
      </c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2</v>
      </c>
      <c r="M27" s="6">
        <f t="shared" si="0"/>
        <v>140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 t="s">
        <v>334</v>
      </c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2</v>
      </c>
      <c r="M29" s="6">
        <f t="shared" si="0"/>
        <v>140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2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7" t="s">
        <v>5</v>
      </c>
      <c r="D40" s="9" t="str">
        <f>D2</f>
        <v>Felipe Presido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17</v>
      </c>
      <c r="B44" s="114"/>
      <c r="C44" s="114"/>
      <c r="D44" s="114" t="s">
        <v>334</v>
      </c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23</v>
      </c>
      <c r="B45" s="114"/>
      <c r="C45" s="114" t="s">
        <v>334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25</v>
      </c>
      <c r="B46" s="114"/>
      <c r="C46" s="114" t="s">
        <v>334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10" t="s">
        <v>55</v>
      </c>
      <c r="L47" s="113">
        <f>SUM(L5:L35)</f>
        <v>8</v>
      </c>
      <c r="M47" s="6">
        <f>SUM(M5:M35)</f>
        <v>560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88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Felipe Vieira Lopes Chaui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396D4-4073-4F0A-919E-72D66DFA1E48}">
  <dimension ref="A1:M50"/>
  <sheetViews>
    <sheetView workbookViewId="0">
      <selection activeCell="C35" sqref="C35"/>
    </sheetView>
  </sheetViews>
  <sheetFormatPr baseColWidth="10" defaultColWidth="8.83203125" defaultRowHeight="15" x14ac:dyDescent="0.2"/>
  <cols>
    <col min="1" max="1" width="5.6640625" style="211" customWidth="1"/>
    <col min="2" max="10" width="11.5" style="211" customWidth="1"/>
    <col min="11" max="11" width="10.6640625" style="211" customWidth="1"/>
    <col min="12" max="12" width="8.5" style="21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2" t="s">
        <v>5</v>
      </c>
      <c r="D2" s="9" t="s">
        <v>424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>B12+C12+D12+E12+F12+G12+H12+I12+J12</f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1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2" t="s">
        <v>5</v>
      </c>
      <c r="D40" s="9" t="str">
        <f>D2</f>
        <v>Fernanda Costa Brasil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f t="shared" ref="K43" si="3">K$2</f>
        <v>70</v>
      </c>
      <c r="L43" s="113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2.5</v>
      </c>
      <c r="M45" s="6">
        <v>175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5A39D-4EF3-4BF3-8C54-5A50AB20879A}">
  <dimension ref="A1:M48"/>
  <sheetViews>
    <sheetView workbookViewId="0">
      <selection activeCell="B7" sqref="B6:E20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451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ht="18" customHeight="1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1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Fernanda Brasil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4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8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11</v>
      </c>
      <c r="B46" s="114"/>
      <c r="C46" s="114"/>
      <c r="D46" s="114" t="s">
        <v>331</v>
      </c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>
        <v>16</v>
      </c>
      <c r="B47" s="114"/>
      <c r="C47" s="114"/>
      <c r="D47" s="114" t="s">
        <v>331</v>
      </c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82A6-3D24-CD48-A9B3-180889BFA6FC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172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Fernanda Azevedo Santana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49"/>
  <sheetViews>
    <sheetView workbookViewId="0">
      <selection activeCell="R47" sqref="R4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510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>
        <v>2</v>
      </c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>
        <v>2</v>
      </c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Fernanda Valbuena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11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15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17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18</v>
      </c>
      <c r="B48" s="4"/>
      <c r="C48" s="4">
        <v>2</v>
      </c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1:13" x14ac:dyDescent="0.2">
      <c r="K49" s="10" t="s">
        <v>55</v>
      </c>
      <c r="L49" s="7">
        <f>SUM(L5:L35)</f>
        <v>12</v>
      </c>
      <c r="M49" s="6">
        <f>SUM(M5:M35)</f>
        <v>840</v>
      </c>
    </row>
  </sheetData>
  <mergeCells count="28">
    <mergeCell ref="A1:M1"/>
    <mergeCell ref="A39:M39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1"/>
  <sheetViews>
    <sheetView workbookViewId="0">
      <selection activeCell="B6" sqref="B6:C1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Fernanda Cohem Neder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6</v>
      </c>
      <c r="B44" s="4"/>
      <c r="C44" s="4">
        <v>1</v>
      </c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8</v>
      </c>
      <c r="B45" s="4"/>
      <c r="C45" s="4">
        <v>1</v>
      </c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11</v>
      </c>
      <c r="B46" s="4"/>
      <c r="C46" s="4">
        <v>1</v>
      </c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DF7E-1EAA-C64D-AAAD-218F9A16CE7A}">
  <dimension ref="A1:M47"/>
  <sheetViews>
    <sheetView workbookViewId="0">
      <selection activeCell="A39" sqref="A39:M44"/>
    </sheetView>
  </sheetViews>
  <sheetFormatPr baseColWidth="10" defaultColWidth="8.83203125" defaultRowHeight="15" x14ac:dyDescent="0.2"/>
  <cols>
    <col min="1" max="1" width="5.664062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20" t="s">
        <v>5</v>
      </c>
      <c r="D2" s="9" t="s">
        <v>345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60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60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60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60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60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60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60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60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60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60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60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60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60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60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60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60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60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60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60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60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60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60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60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60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60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60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60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60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1"/>
        <v>60</v>
      </c>
      <c r="L34" s="5">
        <f t="shared" si="2"/>
        <v>2</v>
      </c>
      <c r="M34" s="6">
        <f t="shared" si="0"/>
        <v>120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60</v>
      </c>
      <c r="L35" s="5">
        <f t="shared" si="2"/>
        <v>0</v>
      </c>
      <c r="M35" s="6">
        <f t="shared" si="0"/>
        <v>0</v>
      </c>
    </row>
    <row r="36" spans="1:13" x14ac:dyDescent="0.2">
      <c r="A36" s="11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Maria Fernanda Johnson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60</v>
      </c>
      <c r="L43" s="5">
        <f t="shared" ref="L43" si="4">B43+C43+D43+E43+F43+G43+H43+I43+J43</f>
        <v>2</v>
      </c>
      <c r="M43" s="6">
        <f t="shared" ref="M43" si="5">L43*K43</f>
        <v>120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2</v>
      </c>
      <c r="M44" s="6">
        <f>SUM(M5:M35)</f>
        <v>120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/>
      <c r="L45" s="5"/>
      <c r="M45" s="6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ABA53-AB0F-B54D-B821-AA9946392A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163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Fernanda Góis de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49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282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Luma Leibreich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21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7">
        <f>SUM(L5:L35)</f>
        <v>0</v>
      </c>
      <c r="M45" s="6">
        <f>SUM(M5:M35)</f>
        <v>0</v>
      </c>
    </row>
    <row r="46" spans="1:13" x14ac:dyDescent="0.2">
      <c r="A46" s="2">
        <v>28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31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>
        <v>27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F6BA-1042-4B8E-B7A8-0127DB2EC891}">
  <dimension ref="A1:M54"/>
  <sheetViews>
    <sheetView workbookViewId="0">
      <selection activeCell="A39" sqref="A39:M46"/>
    </sheetView>
  </sheetViews>
  <sheetFormatPr baseColWidth="10" defaultColWidth="8.83203125" defaultRowHeight="15" x14ac:dyDescent="0.2"/>
  <cols>
    <col min="1" max="1" width="5.6640625" style="232" customWidth="1"/>
    <col min="2" max="10" width="11.5" style="232" customWidth="1"/>
    <col min="11" max="11" width="10.6640625" style="232" customWidth="1"/>
    <col min="12" max="12" width="8.5" style="232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3" t="s">
        <v>5</v>
      </c>
      <c r="D2" s="9" t="s">
        <v>446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 t="s">
        <v>343</v>
      </c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2</v>
      </c>
      <c r="M34" s="6">
        <f t="shared" si="0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3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3" t="s">
        <v>5</v>
      </c>
      <c r="D40" s="9" t="str">
        <f>D2</f>
        <v>Luiza Presidio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21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28</v>
      </c>
      <c r="B44" s="114"/>
      <c r="C44" s="114" t="s">
        <v>343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30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10" t="s">
        <v>55</v>
      </c>
      <c r="L46" s="7">
        <f>SUM(L5:L35)</f>
        <v>4</v>
      </c>
      <c r="M46" s="6">
        <f>SUM(M5:M35)</f>
        <v>280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/>
      <c r="L53" s="113"/>
      <c r="M53" s="6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/>
      <c r="L54" s="113"/>
      <c r="M54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48"/>
  <sheetViews>
    <sheetView topLeftCell="F1" workbookViewId="0">
      <selection activeCell="D3" sqref="D3:D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551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Luisa Kirchhof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>K$2</f>
        <v>70</v>
      </c>
      <c r="L43" s="5">
        <f>B43+C43+D43+E43+F43+G43+H43+I43+J43</f>
        <v>2</v>
      </c>
      <c r="M43" s="6">
        <f t="shared" ref="M43" si="3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>
        <v>22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25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28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30</v>
      </c>
      <c r="B48" s="4">
        <v>2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</sheetData>
  <mergeCells count="28">
    <mergeCell ref="A1:M1"/>
    <mergeCell ref="A39:M39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41:A42"/>
    <mergeCell ref="B41:B42"/>
    <mergeCell ref="C41:C42"/>
    <mergeCell ref="D41:D42"/>
    <mergeCell ref="E41:E42"/>
    <mergeCell ref="L41:L42"/>
    <mergeCell ref="M41:M42"/>
    <mergeCell ref="F41:F42"/>
    <mergeCell ref="G41:G42"/>
    <mergeCell ref="H41:H42"/>
    <mergeCell ref="I41:I42"/>
    <mergeCell ref="J41:J42"/>
    <mergeCell ref="K41:K42"/>
  </mergeCells>
  <pageMargins left="0.511811024" right="0.511811024" top="0.78740157499999996" bottom="0.78740157499999996" header="0.31496062000000002" footer="0.31496062000000002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47"/>
  <sheetViews>
    <sheetView workbookViewId="0">
      <selection activeCell="I74" sqref="I74"/>
    </sheetView>
  </sheetViews>
  <sheetFormatPr baseColWidth="10" defaultColWidth="8.83203125" defaultRowHeight="15" x14ac:dyDescent="0.2"/>
  <cols>
    <col min="1" max="1" width="6.832031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ht="15" customHeight="1" x14ac:dyDescent="0.2">
      <c r="A2" s="16" t="s">
        <v>4</v>
      </c>
      <c r="B2" s="15"/>
      <c r="C2" s="8" t="s">
        <v>5</v>
      </c>
      <c r="D2" s="9" t="s">
        <v>89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50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50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50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50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50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50</v>
      </c>
      <c r="L10" s="5">
        <f t="shared" si="2"/>
        <v>0</v>
      </c>
      <c r="M10" s="6">
        <f t="shared" si="0"/>
        <v>0</v>
      </c>
    </row>
    <row r="11" spans="1:13" x14ac:dyDescent="0.2">
      <c r="A11" s="80">
        <v>44050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50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50</v>
      </c>
      <c r="L12" s="5">
        <f t="shared" si="2"/>
        <v>0</v>
      </c>
      <c r="M12" s="6">
        <f t="shared" si="0"/>
        <v>0</v>
      </c>
    </row>
    <row r="13" spans="1:13" x14ac:dyDescent="0.2">
      <c r="A13" s="90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50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50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50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50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50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50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50</v>
      </c>
      <c r="L19" s="5">
        <f t="shared" si="2"/>
        <v>0</v>
      </c>
      <c r="M19" s="6">
        <f t="shared" si="0"/>
        <v>0</v>
      </c>
    </row>
    <row r="20" spans="1:13" x14ac:dyDescent="0.2">
      <c r="A20" s="90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50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50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50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50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50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50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50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50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50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50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50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50</v>
      </c>
      <c r="L31" s="5">
        <f t="shared" si="2"/>
        <v>0</v>
      </c>
      <c r="M31" s="6">
        <f t="shared" si="0"/>
        <v>0</v>
      </c>
    </row>
    <row r="32" spans="1:13" x14ac:dyDescent="0.2">
      <c r="A32" s="80">
        <v>44102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50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50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50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50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Fernando Steiger</v>
      </c>
      <c r="E40" s="9"/>
      <c r="F40" s="9"/>
      <c r="G40" s="9"/>
      <c r="H40" s="9"/>
      <c r="I40" s="9"/>
      <c r="J40" s="9"/>
      <c r="K40" s="17"/>
      <c r="L40" s="16" t="s">
        <v>279</v>
      </c>
      <c r="M40" s="16" t="s">
        <v>280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80">
        <v>44050</v>
      </c>
      <c r="B43" s="4"/>
      <c r="C43" s="4"/>
      <c r="D43" s="4"/>
      <c r="E43" s="4"/>
      <c r="F43" s="4"/>
      <c r="G43" s="4"/>
      <c r="H43" s="4"/>
      <c r="I43" s="4"/>
      <c r="J43" s="4">
        <v>1</v>
      </c>
      <c r="K43" s="3">
        <v>50</v>
      </c>
      <c r="L43" s="5">
        <v>1</v>
      </c>
      <c r="M43" s="6">
        <v>50</v>
      </c>
    </row>
    <row r="44" spans="1:13" x14ac:dyDescent="0.2">
      <c r="A44" s="80">
        <v>44102</v>
      </c>
      <c r="B44" s="4"/>
      <c r="C44" s="4"/>
      <c r="D44" s="4"/>
      <c r="E44" s="4"/>
      <c r="F44" s="4"/>
      <c r="G44" s="4"/>
      <c r="H44" s="4"/>
      <c r="I44" s="4"/>
      <c r="J44" s="4">
        <v>2</v>
      </c>
      <c r="K44" s="3">
        <v>50</v>
      </c>
      <c r="L44" s="5">
        <v>2</v>
      </c>
      <c r="M44" s="6">
        <v>100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>
        <v>28</v>
      </c>
      <c r="B46" s="4"/>
      <c r="C46" s="4"/>
      <c r="D46" s="4"/>
      <c r="E46" s="4"/>
      <c r="F46" s="4"/>
      <c r="G46" s="4"/>
      <c r="H46" s="4">
        <v>1</v>
      </c>
      <c r="I46" s="4"/>
      <c r="J46" s="4"/>
      <c r="K46" s="3">
        <v>50</v>
      </c>
      <c r="L46" s="5">
        <v>1</v>
      </c>
      <c r="M46" s="6">
        <v>50</v>
      </c>
    </row>
    <row r="47" spans="1:13" x14ac:dyDescent="0.2">
      <c r="A47" s="2">
        <v>31</v>
      </c>
      <c r="B47" s="4"/>
      <c r="C47" s="4"/>
      <c r="D47" s="4"/>
      <c r="E47" s="4"/>
      <c r="F47" s="4"/>
      <c r="G47" s="4"/>
      <c r="H47" s="4">
        <v>1</v>
      </c>
      <c r="I47" s="4"/>
      <c r="J47" s="4"/>
      <c r="K47" s="3">
        <v>50</v>
      </c>
      <c r="L47" s="5">
        <v>1</v>
      </c>
      <c r="M47" s="6">
        <v>50</v>
      </c>
    </row>
  </sheetData>
  <mergeCells count="28">
    <mergeCell ref="K3:K4"/>
    <mergeCell ref="L3:L4"/>
    <mergeCell ref="F3:F4"/>
    <mergeCell ref="G3:G4"/>
    <mergeCell ref="H3:H4"/>
    <mergeCell ref="I3:I4"/>
    <mergeCell ref="J3:J4"/>
    <mergeCell ref="A3:A4"/>
    <mergeCell ref="B3:B4"/>
    <mergeCell ref="C3:C4"/>
    <mergeCell ref="D3:D4"/>
    <mergeCell ref="E3:E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44E1-3B5B-4260-9621-CEB1A47E48E7}">
  <dimension ref="A1:M53"/>
  <sheetViews>
    <sheetView zoomScale="99" workbookViewId="0">
      <selection activeCell="A39" sqref="A39:M53"/>
    </sheetView>
  </sheetViews>
  <sheetFormatPr baseColWidth="10" defaultColWidth="8.83203125" defaultRowHeight="15" x14ac:dyDescent="0.2"/>
  <cols>
    <col min="1" max="1" width="6.83203125" style="221" customWidth="1"/>
    <col min="2" max="10" width="11.5" style="221" customWidth="1"/>
    <col min="11" max="11" width="10.6640625" style="221" customWidth="1"/>
    <col min="12" max="12" width="8.5" style="221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ht="15" customHeight="1" x14ac:dyDescent="0.2">
      <c r="A2" s="16" t="s">
        <v>4</v>
      </c>
      <c r="B2" s="15"/>
      <c r="C2" s="222" t="s">
        <v>5</v>
      </c>
      <c r="D2" s="9" t="s">
        <v>431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2</v>
      </c>
      <c r="M7" s="6">
        <f t="shared" si="0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>
        <v>2</v>
      </c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>
        <v>2</v>
      </c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2</v>
      </c>
      <c r="M26" s="6">
        <f t="shared" si="0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>
        <v>1</v>
      </c>
      <c r="C28" s="4">
        <v>1</v>
      </c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>
        <v>2</v>
      </c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2</v>
      </c>
      <c r="M33" s="6">
        <f t="shared" si="0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>
        <v>1</v>
      </c>
      <c r="C35" s="4">
        <v>1</v>
      </c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2</v>
      </c>
      <c r="M35" s="6">
        <f t="shared" si="0"/>
        <v>140</v>
      </c>
    </row>
    <row r="36" spans="1:13" x14ac:dyDescent="0.2">
      <c r="A36" s="22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2" t="s">
        <v>5</v>
      </c>
      <c r="D40" s="9" t="str">
        <f>D2</f>
        <v>Fernanda Oyama</v>
      </c>
      <c r="E40" s="9"/>
      <c r="F40" s="9"/>
      <c r="G40" s="9"/>
      <c r="H40" s="9"/>
      <c r="I40" s="9"/>
      <c r="J40" s="9"/>
      <c r="K40" s="17"/>
      <c r="L40" s="16" t="s">
        <v>279</v>
      </c>
      <c r="M40" s="16" t="s">
        <v>280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11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15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17</v>
      </c>
      <c r="B48" s="4"/>
      <c r="C48" s="4"/>
      <c r="D48" s="4">
        <v>2</v>
      </c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22</v>
      </c>
      <c r="B49" s="4">
        <v>2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24</v>
      </c>
      <c r="B50" s="4">
        <v>1</v>
      </c>
      <c r="C50" s="4">
        <v>1</v>
      </c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3" x14ac:dyDescent="0.2">
      <c r="A51" s="2">
        <v>29</v>
      </c>
      <c r="B51" s="4">
        <v>2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</row>
    <row r="52" spans="1:13" x14ac:dyDescent="0.2">
      <c r="A52" s="2">
        <v>31</v>
      </c>
      <c r="B52" s="4">
        <v>1</v>
      </c>
      <c r="C52" s="4">
        <v>1</v>
      </c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3" x14ac:dyDescent="0.2">
      <c r="K53" s="10" t="s">
        <v>55</v>
      </c>
      <c r="L53" s="7">
        <f>SUM(L5:L35)</f>
        <v>20</v>
      </c>
      <c r="M53" s="6">
        <f>SUM(M5:M35)</f>
        <v>1400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ht="15" customHeight="1" x14ac:dyDescent="0.2">
      <c r="A2" s="16" t="s">
        <v>4</v>
      </c>
      <c r="B2" s="15"/>
      <c r="C2" s="8" t="s">
        <v>5</v>
      </c>
      <c r="D2" s="9" t="s">
        <v>143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Fernando Silva Telles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K3:K4"/>
    <mergeCell ref="L3:L4"/>
    <mergeCell ref="F3:F4"/>
    <mergeCell ref="G3:G4"/>
    <mergeCell ref="H3:H4"/>
    <mergeCell ref="I3:I4"/>
    <mergeCell ref="J3:J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A3:A4"/>
    <mergeCell ref="B3:B4"/>
    <mergeCell ref="C3:C4"/>
    <mergeCell ref="D3:D4"/>
    <mergeCell ref="E3:E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90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Filipe Garboggini Celuque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8" t="s">
        <v>5</v>
      </c>
      <c r="D2" s="9" t="s">
        <v>144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8" t="s">
        <v>5</v>
      </c>
      <c r="D40" s="9" t="str">
        <f>D2</f>
        <v>Filipe Silva Pimentel Lima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91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Filomena Santos Silva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9:M39"/>
    <mergeCell ref="A41:A42"/>
    <mergeCell ref="B41:B42"/>
    <mergeCell ref="C41:C42"/>
    <mergeCell ref="D41:D42"/>
    <mergeCell ref="E41:E42"/>
    <mergeCell ref="F41:F42"/>
    <mergeCell ref="G41:G42"/>
    <mergeCell ref="H41:H42"/>
    <mergeCell ref="A3:A4"/>
    <mergeCell ref="B3:B4"/>
    <mergeCell ref="C3:C4"/>
    <mergeCell ref="D3:D4"/>
    <mergeCell ref="E3:E4"/>
    <mergeCell ref="I41:I42"/>
    <mergeCell ref="J41:J42"/>
    <mergeCell ref="K41:K42"/>
    <mergeCell ref="L41:L42"/>
    <mergeCell ref="M41:M42"/>
    <mergeCell ref="L3:L4"/>
    <mergeCell ref="M3:M4"/>
    <mergeCell ref="K3:K4"/>
    <mergeCell ref="F3:F4"/>
    <mergeCell ref="G3:G4"/>
    <mergeCell ref="H3:H4"/>
    <mergeCell ref="I3:I4"/>
    <mergeCell ref="J3:J4"/>
  </mergeCells>
  <pageMargins left="0.511811024" right="0.511811024" top="0.78740157499999996" bottom="0.78740157499999996" header="0.31496062000000002" footer="0.31496062000000002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47"/>
  <sheetViews>
    <sheetView workbookViewId="0">
      <selection activeCell="N28" sqref="N3:N2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456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 t="s">
        <v>334</v>
      </c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 t="s">
        <v>343</v>
      </c>
      <c r="C21" s="114" t="s">
        <v>343</v>
      </c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Gabriel Amorim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10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15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17</v>
      </c>
      <c r="B46" s="114" t="s">
        <v>343</v>
      </c>
      <c r="C46" s="114" t="s">
        <v>343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K47" s="10" t="s">
        <v>55</v>
      </c>
      <c r="L47" s="7">
        <f>SUM(L5:L35)</f>
        <v>8</v>
      </c>
      <c r="M47" s="6">
        <f>SUM(M5:M35)</f>
        <v>560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42"/>
  <sheetViews>
    <sheetView workbookViewId="0">
      <selection activeCell="K6" sqref="K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Gabriel Lavigne Paixão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AE080-3BA6-144F-A3B6-4D09CAC0EB6E}">
  <dimension ref="A1:M57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85" customWidth="1"/>
    <col min="2" max="10" width="11.5" style="285" customWidth="1"/>
    <col min="11" max="11" width="10.6640625" style="285" customWidth="1"/>
    <col min="12" max="12" width="8.5" style="285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6" t="s">
        <v>5</v>
      </c>
      <c r="D2" s="9" t="s">
        <v>525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4"/>
      <c r="D6" s="4"/>
      <c r="E6" s="4"/>
      <c r="F6" s="4"/>
      <c r="G6" s="4"/>
      <c r="H6" s="4"/>
      <c r="I6" s="4"/>
      <c r="J6" s="4"/>
      <c r="K6" s="3">
        <f t="shared" si="0"/>
        <v>60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 t="s">
        <v>334</v>
      </c>
      <c r="C7" s="4"/>
      <c r="D7" s="4"/>
      <c r="E7" s="4"/>
      <c r="F7" s="4"/>
      <c r="G7" s="4"/>
      <c r="H7" s="4"/>
      <c r="I7" s="4"/>
      <c r="J7" s="4"/>
      <c r="K7" s="3">
        <f t="shared" si="0"/>
        <v>60</v>
      </c>
      <c r="L7" s="113">
        <f t="shared" si="2"/>
        <v>2</v>
      </c>
      <c r="M7" s="6">
        <f t="shared" si="1"/>
        <v>120</v>
      </c>
    </row>
    <row r="8" spans="1:13" x14ac:dyDescent="0.2">
      <c r="A8" s="2">
        <v>4</v>
      </c>
      <c r="B8" s="114"/>
      <c r="C8" s="4"/>
      <c r="D8" s="4"/>
      <c r="E8" s="4"/>
      <c r="F8" s="4"/>
      <c r="G8" s="4"/>
      <c r="H8" s="4"/>
      <c r="I8" s="4"/>
      <c r="J8" s="4"/>
      <c r="K8" s="3">
        <f t="shared" si="0"/>
        <v>60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4"/>
      <c r="D9" s="4"/>
      <c r="E9" s="4"/>
      <c r="F9" s="4"/>
      <c r="G9" s="4"/>
      <c r="H9" s="4"/>
      <c r="I9" s="4"/>
      <c r="J9" s="4"/>
      <c r="K9" s="3">
        <f t="shared" si="0"/>
        <v>60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4"/>
      <c r="D10" s="4"/>
      <c r="E10" s="4"/>
      <c r="F10" s="4"/>
      <c r="G10" s="4"/>
      <c r="H10" s="4"/>
      <c r="I10" s="4"/>
      <c r="J10" s="4"/>
      <c r="K10" s="3">
        <f t="shared" si="0"/>
        <v>60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4"/>
      <c r="D11" s="4"/>
      <c r="E11" s="4"/>
      <c r="F11" s="4"/>
      <c r="G11" s="4"/>
      <c r="H11" s="4"/>
      <c r="I11" s="4"/>
      <c r="J11" s="4"/>
      <c r="K11" s="3">
        <f t="shared" si="0"/>
        <v>60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4"/>
      <c r="D12" s="4"/>
      <c r="E12" s="4"/>
      <c r="F12" s="4"/>
      <c r="G12" s="4"/>
      <c r="H12" s="4"/>
      <c r="I12" s="4"/>
      <c r="J12" s="4"/>
      <c r="K12" s="3">
        <f t="shared" si="0"/>
        <v>60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4"/>
      <c r="D13" s="4"/>
      <c r="E13" s="4"/>
      <c r="F13" s="4"/>
      <c r="G13" s="4"/>
      <c r="H13" s="4"/>
      <c r="I13" s="4"/>
      <c r="J13" s="114"/>
      <c r="K13" s="3">
        <f t="shared" si="0"/>
        <v>60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4"/>
      <c r="D15" s="4"/>
      <c r="E15" s="4"/>
      <c r="F15" s="4"/>
      <c r="G15" s="4"/>
      <c r="H15" s="4"/>
      <c r="I15" s="4"/>
      <c r="J15" s="4"/>
      <c r="K15" s="3">
        <f t="shared" si="0"/>
        <v>60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4"/>
      <c r="I20" s="4"/>
      <c r="J20" s="4"/>
      <c r="K20" s="3">
        <f t="shared" si="0"/>
        <v>60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4"/>
      <c r="I21" s="4"/>
      <c r="J21" s="4"/>
      <c r="K21" s="3">
        <f t="shared" si="0"/>
        <v>60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4"/>
      <c r="I22" s="4"/>
      <c r="J22" s="4"/>
      <c r="K22" s="3">
        <f t="shared" si="0"/>
        <v>60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4"/>
      <c r="I23" s="4"/>
      <c r="J23" s="4"/>
      <c r="K23" s="3">
        <f t="shared" si="0"/>
        <v>60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4"/>
      <c r="I24" s="4"/>
      <c r="J24" s="4"/>
      <c r="K24" s="3">
        <f t="shared" si="0"/>
        <v>60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4"/>
      <c r="I25" s="4"/>
      <c r="J25" s="4"/>
      <c r="K25" s="3">
        <f t="shared" si="0"/>
        <v>60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4"/>
      <c r="I26" s="4"/>
      <c r="J26" s="4"/>
      <c r="K26" s="3">
        <f t="shared" si="0"/>
        <v>60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4"/>
      <c r="I27" s="4"/>
      <c r="J27" s="4"/>
      <c r="K27" s="3">
        <f t="shared" si="0"/>
        <v>60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4"/>
      <c r="I28" s="4"/>
      <c r="J28" s="4"/>
      <c r="K28" s="3">
        <f t="shared" si="0"/>
        <v>60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4"/>
      <c r="I29" s="4"/>
      <c r="J29" s="4"/>
      <c r="K29" s="3">
        <f t="shared" si="0"/>
        <v>60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4"/>
      <c r="I30" s="4"/>
      <c r="J30" s="4"/>
      <c r="K30" s="3">
        <f t="shared" si="0"/>
        <v>60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4"/>
      <c r="I31" s="4"/>
      <c r="J31" s="4"/>
      <c r="K31" s="3">
        <f t="shared" si="0"/>
        <v>60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4"/>
      <c r="I32" s="4"/>
      <c r="J32" s="4"/>
      <c r="K32" s="3">
        <f t="shared" si="0"/>
        <v>60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4"/>
      <c r="I33" s="4"/>
      <c r="J33" s="4"/>
      <c r="K33" s="3">
        <f t="shared" si="0"/>
        <v>60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4"/>
      <c r="I34" s="4"/>
      <c r="J34" s="4"/>
      <c r="K34" s="3">
        <f t="shared" si="0"/>
        <v>60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60</v>
      </c>
      <c r="L35" s="5">
        <f t="shared" si="2"/>
        <v>0</v>
      </c>
      <c r="M35" s="6">
        <f t="shared" si="1"/>
        <v>0</v>
      </c>
    </row>
    <row r="36" spans="1:13" x14ac:dyDescent="0.2">
      <c r="A36" s="285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6" t="s">
        <v>5</v>
      </c>
      <c r="D40" s="9" t="str">
        <f>D2</f>
        <v>Flora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334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60</v>
      </c>
      <c r="L43" s="113">
        <f t="shared" ref="L43" si="4">B43+C43+D43+E43+F43+G43+H43+I43+J43</f>
        <v>2</v>
      </c>
      <c r="M43" s="6">
        <f t="shared" ref="M43" si="5">L43*K43</f>
        <v>120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113">
        <f>SUM(L5:L35)</f>
        <v>2</v>
      </c>
      <c r="M44" s="6">
        <f>SUM(M5:M35)</f>
        <v>120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114"/>
      <c r="C47" s="4"/>
      <c r="D47" s="4"/>
      <c r="E47" s="4"/>
      <c r="F47" s="4"/>
      <c r="G47" s="4"/>
      <c r="H47" s="4"/>
      <c r="I47" s="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4"/>
      <c r="I48" s="4"/>
      <c r="J48" s="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4"/>
      <c r="I49" s="4"/>
      <c r="J49" s="4"/>
    </row>
    <row r="50" spans="1:13" x14ac:dyDescent="0.2">
      <c r="A50" s="2"/>
      <c r="B50" s="114"/>
      <c r="C50" s="114"/>
      <c r="D50" s="114"/>
      <c r="E50" s="114"/>
      <c r="F50" s="114"/>
      <c r="G50" s="114"/>
      <c r="H50" s="4"/>
      <c r="I50" s="4"/>
      <c r="J50" s="4"/>
    </row>
    <row r="51" spans="1:13" x14ac:dyDescent="0.2">
      <c r="A51" s="2"/>
      <c r="B51" s="114"/>
      <c r="C51" s="114"/>
      <c r="D51" s="114"/>
      <c r="E51" s="114"/>
      <c r="F51" s="114"/>
      <c r="G51" s="114"/>
      <c r="H51" s="4"/>
      <c r="I51" s="4"/>
      <c r="J51" s="4"/>
      <c r="K51" s="3">
        <v>70</v>
      </c>
      <c r="L51" s="5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4"/>
      <c r="I52" s="4"/>
      <c r="J52" s="4"/>
      <c r="K52" s="3">
        <v>70</v>
      </c>
      <c r="L52" s="5">
        <v>1.5</v>
      </c>
      <c r="M52" s="6">
        <v>105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4"/>
      <c r="I53" s="4"/>
      <c r="J53" s="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4"/>
      <c r="I54" s="4"/>
      <c r="J54" s="4"/>
      <c r="K54" s="3">
        <v>70</v>
      </c>
      <c r="L54" s="5">
        <v>1.5</v>
      </c>
      <c r="M54" s="6">
        <v>105</v>
      </c>
    </row>
    <row r="55" spans="1:13" x14ac:dyDescent="0.2">
      <c r="A55" s="2"/>
      <c r="B55" s="4"/>
      <c r="C55" s="4"/>
      <c r="D55" s="4"/>
      <c r="E55" s="4"/>
      <c r="F55" s="4"/>
      <c r="G55" s="4"/>
      <c r="H55" s="4"/>
      <c r="I55" s="4"/>
      <c r="J55" s="4"/>
    </row>
    <row r="56" spans="1:13" x14ac:dyDescent="0.2">
      <c r="A56" s="2"/>
      <c r="B56" s="4"/>
      <c r="C56" s="4"/>
      <c r="D56" s="4"/>
      <c r="E56" s="4"/>
      <c r="F56" s="4"/>
      <c r="G56" s="4"/>
      <c r="H56" s="4"/>
      <c r="I56" s="4"/>
      <c r="J56" s="4"/>
      <c r="K56" s="3">
        <v>60</v>
      </c>
      <c r="L56" s="5">
        <v>1</v>
      </c>
      <c r="M56" s="6">
        <v>60</v>
      </c>
    </row>
    <row r="57" spans="1:13" x14ac:dyDescent="0.2">
      <c r="A57" s="2"/>
      <c r="B57" s="4"/>
      <c r="C57" s="4"/>
      <c r="D57" s="4"/>
      <c r="E57" s="4"/>
      <c r="F57" s="4"/>
      <c r="G57" s="4"/>
      <c r="H57" s="4"/>
      <c r="I57" s="4"/>
      <c r="J57" s="4"/>
      <c r="K57" s="3">
        <v>70</v>
      </c>
      <c r="L57" s="5">
        <v>1</v>
      </c>
      <c r="M57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8E1F7-EFBC-4ACD-B155-58225019071B}">
  <dimension ref="A1:M57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426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4"/>
      <c r="D13" s="4"/>
      <c r="E13" s="4"/>
      <c r="F13" s="4"/>
      <c r="G13" s="4"/>
      <c r="H13" s="4"/>
      <c r="I13" s="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4"/>
      <c r="I20" s="4"/>
      <c r="J20" s="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4"/>
      <c r="I21" s="4"/>
      <c r="J21" s="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15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Gabriel Aguiar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/>
      <c r="C43" s="4">
        <v>1.5</v>
      </c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113">
        <f t="shared" ref="L43" si="4">B43+C43+D43+E43+F43+G43+H43+I43+J43</f>
        <v>1.5</v>
      </c>
      <c r="M43" s="6">
        <f t="shared" ref="M43" si="5">L43*K43</f>
        <v>105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/>
      <c r="B45" s="114"/>
      <c r="C45" s="114"/>
      <c r="D45" s="114"/>
      <c r="E45" s="114"/>
      <c r="F45" s="114"/>
      <c r="G45" s="11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114"/>
      <c r="C47" s="4"/>
      <c r="D47" s="4"/>
      <c r="E47" s="4"/>
      <c r="F47" s="4"/>
      <c r="G47" s="4"/>
      <c r="H47" s="4"/>
      <c r="I47" s="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4"/>
      <c r="I48" s="4"/>
      <c r="J48" s="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4"/>
      <c r="I49" s="4"/>
      <c r="J49" s="4"/>
    </row>
    <row r="50" spans="1:13" x14ac:dyDescent="0.2">
      <c r="A50" s="2"/>
      <c r="B50" s="114"/>
      <c r="C50" s="114"/>
      <c r="D50" s="114"/>
      <c r="E50" s="114"/>
      <c r="F50" s="114"/>
      <c r="G50" s="114"/>
      <c r="H50" s="4"/>
      <c r="I50" s="4"/>
      <c r="J50" s="4"/>
    </row>
    <row r="51" spans="1:13" x14ac:dyDescent="0.2">
      <c r="A51" s="2"/>
      <c r="B51" s="114"/>
      <c r="C51" s="114"/>
      <c r="D51" s="114"/>
      <c r="E51" s="114"/>
      <c r="F51" s="114"/>
      <c r="G51" s="114"/>
      <c r="H51" s="4"/>
      <c r="I51" s="4"/>
      <c r="J51" s="4"/>
      <c r="K51" s="3">
        <v>70</v>
      </c>
      <c r="L51" s="5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4"/>
      <c r="I52" s="4"/>
      <c r="J52" s="4"/>
      <c r="K52" s="3">
        <v>70</v>
      </c>
      <c r="L52" s="5">
        <v>1.5</v>
      </c>
      <c r="M52" s="6">
        <v>105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4"/>
      <c r="I53" s="4"/>
      <c r="J53" s="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4"/>
      <c r="I54" s="4"/>
      <c r="J54" s="4"/>
      <c r="K54" s="3">
        <v>70</v>
      </c>
      <c r="L54" s="5">
        <v>1.5</v>
      </c>
      <c r="M54" s="6">
        <v>105</v>
      </c>
    </row>
    <row r="55" spans="1:13" x14ac:dyDescent="0.2">
      <c r="A55" s="2"/>
      <c r="B55" s="4"/>
      <c r="C55" s="4"/>
      <c r="D55" s="4"/>
      <c r="E55" s="4"/>
      <c r="F55" s="4"/>
      <c r="G55" s="4"/>
      <c r="H55" s="4"/>
      <c r="I55" s="4"/>
      <c r="J55" s="4"/>
    </row>
    <row r="56" spans="1:13" x14ac:dyDescent="0.2">
      <c r="A56" s="2"/>
      <c r="B56" s="4"/>
      <c r="C56" s="4"/>
      <c r="D56" s="4"/>
      <c r="E56" s="4"/>
      <c r="F56" s="4"/>
      <c r="G56" s="4"/>
      <c r="H56" s="4"/>
      <c r="I56" s="4"/>
      <c r="J56" s="4"/>
      <c r="K56" s="3">
        <v>60</v>
      </c>
      <c r="L56" s="5">
        <v>1</v>
      </c>
      <c r="M56" s="6">
        <v>60</v>
      </c>
    </row>
    <row r="57" spans="1:13" x14ac:dyDescent="0.2">
      <c r="A57" s="2"/>
      <c r="B57" s="4"/>
      <c r="C57" s="4"/>
      <c r="D57" s="4"/>
      <c r="E57" s="4"/>
      <c r="F57" s="4"/>
      <c r="G57" s="4"/>
      <c r="H57" s="4"/>
      <c r="I57" s="4"/>
      <c r="J57" s="4"/>
      <c r="K57" s="3">
        <v>70</v>
      </c>
      <c r="L57" s="5">
        <v>1</v>
      </c>
      <c r="M57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47F33-A993-4F40-8970-49172079FBFE}">
  <dimension ref="A1:M57"/>
  <sheetViews>
    <sheetView workbookViewId="0">
      <selection activeCell="F13" sqref="F13"/>
    </sheetView>
  </sheetViews>
  <sheetFormatPr baseColWidth="10" defaultColWidth="8.83203125" defaultRowHeight="15" x14ac:dyDescent="0.2"/>
  <cols>
    <col min="1" max="1" width="5.6640625" style="208" customWidth="1"/>
    <col min="2" max="10" width="11.5" style="208" customWidth="1"/>
    <col min="11" max="11" width="10.6640625" style="208" customWidth="1"/>
    <col min="12" max="12" width="8.5" style="208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9" t="s">
        <v>5</v>
      </c>
      <c r="D2" s="9" t="s">
        <v>421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4"/>
      <c r="D6" s="4"/>
      <c r="E6" s="4"/>
      <c r="F6" s="4"/>
      <c r="G6" s="4"/>
      <c r="H6" s="4"/>
      <c r="I6" s="4"/>
      <c r="J6" s="4"/>
      <c r="K6" s="3">
        <f t="shared" si="0"/>
        <v>60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4"/>
      <c r="D7" s="4"/>
      <c r="E7" s="4"/>
      <c r="F7" s="4"/>
      <c r="G7" s="4"/>
      <c r="H7" s="4"/>
      <c r="I7" s="4"/>
      <c r="J7" s="4"/>
      <c r="K7" s="3">
        <f t="shared" si="0"/>
        <v>60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4"/>
      <c r="D8" s="4"/>
      <c r="E8" s="4"/>
      <c r="F8" s="4"/>
      <c r="G8" s="4"/>
      <c r="H8" s="4"/>
      <c r="I8" s="4"/>
      <c r="J8" s="4"/>
      <c r="K8" s="3">
        <f t="shared" si="0"/>
        <v>60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4"/>
      <c r="D9" s="4"/>
      <c r="E9" s="4"/>
      <c r="F9" s="4"/>
      <c r="G9" s="4"/>
      <c r="H9" s="4"/>
      <c r="I9" s="4"/>
      <c r="J9" s="4"/>
      <c r="K9" s="3">
        <f t="shared" si="0"/>
        <v>60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4"/>
      <c r="D10" s="4"/>
      <c r="E10" s="4"/>
      <c r="F10" s="4"/>
      <c r="G10" s="4"/>
      <c r="H10" s="4"/>
      <c r="I10" s="4"/>
      <c r="J10" s="4"/>
      <c r="K10" s="3">
        <f t="shared" si="0"/>
        <v>60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4"/>
      <c r="D11" s="4"/>
      <c r="E11" s="4"/>
      <c r="F11" s="4"/>
      <c r="G11" s="4"/>
      <c r="H11" s="4"/>
      <c r="I11" s="4"/>
      <c r="J11" s="4"/>
      <c r="K11" s="3">
        <f t="shared" si="0"/>
        <v>60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4"/>
      <c r="D12" s="4"/>
      <c r="E12" s="4"/>
      <c r="F12" s="4"/>
      <c r="G12" s="4"/>
      <c r="H12" s="4"/>
      <c r="I12" s="4"/>
      <c r="J12" s="4"/>
      <c r="K12" s="3">
        <f t="shared" si="0"/>
        <v>60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4"/>
      <c r="D13" s="4"/>
      <c r="E13" s="4"/>
      <c r="F13" s="4"/>
      <c r="G13" s="4"/>
      <c r="H13" s="4"/>
      <c r="I13" s="4"/>
      <c r="J13" s="114"/>
      <c r="K13" s="3">
        <f t="shared" si="0"/>
        <v>60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4"/>
      <c r="D15" s="4"/>
      <c r="E15" s="4"/>
      <c r="F15" s="4"/>
      <c r="G15" s="4"/>
      <c r="H15" s="4"/>
      <c r="I15" s="4"/>
      <c r="J15" s="4"/>
      <c r="K15" s="3">
        <f t="shared" si="0"/>
        <v>60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4"/>
      <c r="I20" s="4"/>
      <c r="J20" s="4"/>
      <c r="K20" s="3">
        <f t="shared" si="0"/>
        <v>60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4"/>
      <c r="I21" s="4"/>
      <c r="J21" s="4"/>
      <c r="K21" s="3">
        <f t="shared" si="0"/>
        <v>60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4"/>
      <c r="I22" s="4"/>
      <c r="J22" s="4"/>
      <c r="K22" s="3">
        <f t="shared" si="0"/>
        <v>60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4"/>
      <c r="I23" s="4"/>
      <c r="J23" s="4"/>
      <c r="K23" s="3">
        <f t="shared" si="0"/>
        <v>60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4"/>
      <c r="I24" s="4"/>
      <c r="J24" s="4"/>
      <c r="K24" s="3">
        <f t="shared" si="0"/>
        <v>60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4"/>
      <c r="I25" s="4"/>
      <c r="J25" s="4"/>
      <c r="K25" s="3">
        <f t="shared" si="0"/>
        <v>60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4"/>
      <c r="I26" s="4"/>
      <c r="J26" s="4"/>
      <c r="K26" s="3">
        <f t="shared" si="0"/>
        <v>60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4"/>
      <c r="I27" s="4"/>
      <c r="J27" s="4"/>
      <c r="K27" s="3">
        <f t="shared" si="0"/>
        <v>60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4"/>
      <c r="I28" s="4"/>
      <c r="J28" s="4"/>
      <c r="K28" s="3">
        <f t="shared" si="0"/>
        <v>60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4"/>
      <c r="I29" s="4"/>
      <c r="J29" s="4"/>
      <c r="K29" s="3">
        <f t="shared" si="0"/>
        <v>60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4"/>
      <c r="I30" s="4"/>
      <c r="J30" s="4"/>
      <c r="K30" s="3">
        <f t="shared" si="0"/>
        <v>60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4"/>
      <c r="I31" s="4"/>
      <c r="J31" s="4"/>
      <c r="K31" s="3">
        <f t="shared" si="0"/>
        <v>60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4"/>
      <c r="I32" s="4"/>
      <c r="J32" s="4"/>
      <c r="K32" s="3">
        <f t="shared" si="0"/>
        <v>60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4"/>
      <c r="I33" s="4"/>
      <c r="J33" s="4"/>
      <c r="K33" s="3">
        <f t="shared" si="0"/>
        <v>60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4"/>
      <c r="I34" s="4"/>
      <c r="J34" s="4"/>
      <c r="K34" s="3">
        <f t="shared" si="0"/>
        <v>60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60</v>
      </c>
      <c r="L35" s="5">
        <f t="shared" si="2"/>
        <v>0</v>
      </c>
      <c r="M35" s="6">
        <f t="shared" si="1"/>
        <v>0</v>
      </c>
    </row>
    <row r="36" spans="1:13" x14ac:dyDescent="0.2">
      <c r="A36" s="208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9" t="s">
        <v>5</v>
      </c>
      <c r="D40" s="9" t="str">
        <f>D2</f>
        <v>Gabriel Boeri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114" t="s">
        <v>343</v>
      </c>
      <c r="C43" s="4"/>
      <c r="D43" s="4"/>
      <c r="E43" s="4"/>
      <c r="F43" s="4"/>
      <c r="G43" s="4"/>
      <c r="H43" s="4"/>
      <c r="I43" s="4"/>
      <c r="J43" s="4"/>
      <c r="K43" s="3">
        <v>60</v>
      </c>
      <c r="L43" s="113">
        <v>1</v>
      </c>
      <c r="M43" s="6">
        <v>60</v>
      </c>
    </row>
    <row r="44" spans="1:13" x14ac:dyDescent="0.2">
      <c r="A44" s="2">
        <v>10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60</v>
      </c>
      <c r="L44" s="113">
        <v>1</v>
      </c>
      <c r="M44" s="6">
        <v>60</v>
      </c>
    </row>
    <row r="45" spans="1:13" x14ac:dyDescent="0.2">
      <c r="A45" s="2"/>
      <c r="B45" s="11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114"/>
      <c r="C46" s="4"/>
      <c r="D46" s="4"/>
      <c r="E46" s="4"/>
      <c r="F46" s="4"/>
      <c r="G46" s="4"/>
      <c r="H46" s="4"/>
      <c r="I46" s="4"/>
      <c r="J46" s="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4"/>
      <c r="D47" s="4"/>
      <c r="E47" s="4"/>
      <c r="F47" s="4"/>
      <c r="G47" s="4"/>
      <c r="H47" s="4"/>
      <c r="I47" s="4"/>
      <c r="J47" s="114"/>
      <c r="K47" s="3">
        <v>70</v>
      </c>
      <c r="L47" s="113">
        <v>3</v>
      </c>
      <c r="M47" s="6">
        <v>210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4"/>
      <c r="I48" s="4"/>
      <c r="J48" s="4"/>
      <c r="K48" s="3">
        <v>70</v>
      </c>
      <c r="L48" s="113">
        <v>1.5</v>
      </c>
      <c r="M48" s="6">
        <v>105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4"/>
      <c r="I49" s="4"/>
      <c r="J49" s="4"/>
    </row>
    <row r="50" spans="1:13" x14ac:dyDescent="0.2">
      <c r="A50" s="2"/>
      <c r="B50" s="114"/>
      <c r="C50" s="114"/>
      <c r="D50" s="114"/>
      <c r="E50" s="114"/>
      <c r="F50" s="114"/>
      <c r="G50" s="114"/>
      <c r="H50" s="4"/>
      <c r="I50" s="4"/>
      <c r="J50" s="4"/>
    </row>
    <row r="51" spans="1:13" x14ac:dyDescent="0.2">
      <c r="A51" s="2"/>
      <c r="B51" s="114"/>
      <c r="C51" s="114"/>
      <c r="D51" s="114"/>
      <c r="E51" s="114"/>
      <c r="F51" s="114"/>
      <c r="G51" s="114"/>
      <c r="H51" s="4"/>
      <c r="I51" s="4"/>
      <c r="J51" s="4"/>
      <c r="K51" s="3">
        <v>70</v>
      </c>
      <c r="L51" s="5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4"/>
      <c r="I52" s="4"/>
      <c r="J52" s="4"/>
      <c r="K52" s="3">
        <v>70</v>
      </c>
      <c r="L52" s="5">
        <v>1.5</v>
      </c>
      <c r="M52" s="6">
        <v>105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4"/>
      <c r="I53" s="4"/>
      <c r="J53" s="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4"/>
      <c r="I54" s="4"/>
      <c r="J54" s="4"/>
      <c r="K54" s="3">
        <v>70</v>
      </c>
      <c r="L54" s="5">
        <v>1.5</v>
      </c>
      <c r="M54" s="6">
        <v>105</v>
      </c>
    </row>
    <row r="55" spans="1:13" x14ac:dyDescent="0.2">
      <c r="A55" s="2"/>
      <c r="B55" s="4"/>
      <c r="C55" s="4"/>
      <c r="D55" s="4"/>
      <c r="E55" s="4"/>
      <c r="F55" s="4"/>
      <c r="G55" s="4"/>
      <c r="H55" s="4"/>
      <c r="I55" s="4"/>
      <c r="J55" s="4"/>
    </row>
    <row r="56" spans="1:13" x14ac:dyDescent="0.2">
      <c r="A56" s="2"/>
      <c r="B56" s="4"/>
      <c r="C56" s="4"/>
      <c r="D56" s="4"/>
      <c r="E56" s="4"/>
      <c r="F56" s="4"/>
      <c r="G56" s="4"/>
      <c r="H56" s="4"/>
      <c r="I56" s="4"/>
      <c r="J56" s="4"/>
      <c r="K56" s="3">
        <v>60</v>
      </c>
      <c r="L56" s="5">
        <v>1</v>
      </c>
      <c r="M56" s="6">
        <v>60</v>
      </c>
    </row>
    <row r="57" spans="1:13" x14ac:dyDescent="0.2">
      <c r="A57" s="2"/>
      <c r="B57" s="4"/>
      <c r="C57" s="4"/>
      <c r="D57" s="4"/>
      <c r="E57" s="4"/>
      <c r="F57" s="4"/>
      <c r="G57" s="4"/>
      <c r="H57" s="4"/>
      <c r="I57" s="4"/>
      <c r="J57" s="4"/>
      <c r="K57" s="3">
        <v>70</v>
      </c>
      <c r="L57" s="5">
        <v>1</v>
      </c>
      <c r="M57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59"/>
  <sheetViews>
    <sheetView workbookViewId="0">
      <selection activeCell="B20" sqref="B20:J3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92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4"/>
      <c r="D13" s="4"/>
      <c r="E13" s="4"/>
      <c r="F13" s="4"/>
      <c r="G13" s="4"/>
      <c r="H13" s="4"/>
      <c r="I13" s="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4"/>
      <c r="I20" s="4"/>
      <c r="J20" s="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4"/>
      <c r="I21" s="4"/>
      <c r="J21" s="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Gabriel Torres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22</v>
      </c>
      <c r="B43" s="114"/>
      <c r="C43" s="114"/>
      <c r="D43" s="114"/>
      <c r="E43" s="114"/>
      <c r="F43" s="114"/>
      <c r="G43" s="114"/>
      <c r="H43" s="4"/>
      <c r="I43" s="4"/>
      <c r="J43" s="4">
        <v>1</v>
      </c>
      <c r="K43" s="3">
        <v>70</v>
      </c>
      <c r="L43" s="5">
        <v>1</v>
      </c>
      <c r="M43" s="6">
        <v>70</v>
      </c>
    </row>
    <row r="44" spans="1:13" x14ac:dyDescent="0.2">
      <c r="A44" s="2">
        <v>23</v>
      </c>
      <c r="B44" s="114"/>
      <c r="C44" s="114"/>
      <c r="D44" s="114"/>
      <c r="E44" s="114"/>
      <c r="F44" s="114"/>
      <c r="G44" s="114"/>
      <c r="H44" s="4"/>
      <c r="I44" s="4"/>
      <c r="J44" s="4">
        <v>1</v>
      </c>
      <c r="K44" s="3">
        <v>70</v>
      </c>
      <c r="L44" s="5">
        <v>1</v>
      </c>
      <c r="M44" s="6">
        <v>70</v>
      </c>
    </row>
    <row r="45" spans="1:13" x14ac:dyDescent="0.2">
      <c r="A45" s="2">
        <v>24</v>
      </c>
      <c r="B45" s="114"/>
      <c r="C45" s="114"/>
      <c r="D45" s="114"/>
      <c r="E45" s="114"/>
      <c r="F45" s="114"/>
      <c r="G45" s="114"/>
      <c r="H45" s="4"/>
      <c r="I45" s="4"/>
      <c r="J45" s="4">
        <v>2</v>
      </c>
      <c r="K45" s="3">
        <v>70</v>
      </c>
      <c r="L45" s="5">
        <v>2</v>
      </c>
      <c r="M45" s="6">
        <v>140</v>
      </c>
    </row>
    <row r="46" spans="1:13" x14ac:dyDescent="0.2">
      <c r="A46" s="2">
        <v>25</v>
      </c>
      <c r="B46" s="114"/>
      <c r="C46" s="114"/>
      <c r="D46" s="114"/>
      <c r="E46" s="114"/>
      <c r="F46" s="114"/>
      <c r="G46" s="114"/>
      <c r="H46" s="4"/>
      <c r="I46" s="4"/>
      <c r="J46" s="4">
        <v>2</v>
      </c>
      <c r="K46" s="3">
        <v>70</v>
      </c>
      <c r="L46" s="5">
        <v>2</v>
      </c>
      <c r="M46" s="6">
        <v>140</v>
      </c>
    </row>
    <row r="47" spans="1:13" x14ac:dyDescent="0.2">
      <c r="A47" s="2">
        <v>29</v>
      </c>
      <c r="B47" s="114" t="s">
        <v>208</v>
      </c>
      <c r="C47" s="114"/>
      <c r="D47" s="114"/>
      <c r="E47" s="114"/>
      <c r="F47" s="114"/>
      <c r="G47" s="114"/>
      <c r="H47" s="4"/>
      <c r="I47" s="4"/>
      <c r="J47" s="4"/>
      <c r="K47" s="3">
        <v>70</v>
      </c>
      <c r="L47" s="5">
        <v>1.5</v>
      </c>
      <c r="M47" s="6">
        <v>105</v>
      </c>
    </row>
    <row r="48" spans="1:13" x14ac:dyDescent="0.2">
      <c r="A48" s="2">
        <v>30</v>
      </c>
      <c r="B48" s="114" t="s">
        <v>208</v>
      </c>
      <c r="C48" s="114"/>
      <c r="D48" s="114"/>
      <c r="E48" s="114"/>
      <c r="F48" s="114"/>
      <c r="G48" s="114"/>
      <c r="H48" s="4"/>
      <c r="I48" s="4"/>
      <c r="J48" s="4"/>
      <c r="K48" s="3">
        <v>70</v>
      </c>
      <c r="L48" s="5">
        <v>1.5</v>
      </c>
      <c r="M48" s="6">
        <v>105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114"/>
      <c r="C50" s="114"/>
      <c r="D50" s="114"/>
      <c r="E50" s="114"/>
      <c r="F50" s="114"/>
      <c r="G50" s="114"/>
      <c r="H50" s="4"/>
      <c r="I50" s="4"/>
      <c r="J50" s="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4"/>
      <c r="I51" s="4"/>
      <c r="J51" s="4"/>
      <c r="K51" s="3">
        <v>70</v>
      </c>
      <c r="L51" s="113">
        <v>1.5</v>
      </c>
      <c r="M51" s="6">
        <v>105</v>
      </c>
    </row>
    <row r="52" spans="1:13" x14ac:dyDescent="0.2">
      <c r="A52" s="2"/>
      <c r="B52" s="114"/>
      <c r="C52" s="114"/>
      <c r="D52" s="114"/>
      <c r="E52" s="114"/>
      <c r="F52" s="114"/>
      <c r="G52" s="114"/>
      <c r="H52" s="4"/>
      <c r="I52" s="4"/>
      <c r="J52" s="4"/>
      <c r="K52" s="3">
        <v>70</v>
      </c>
      <c r="L52" s="5">
        <v>1</v>
      </c>
      <c r="M52" s="6">
        <v>70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4"/>
      <c r="I53" s="4"/>
      <c r="J53" s="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4"/>
      <c r="I54" s="4"/>
      <c r="J54" s="4"/>
      <c r="K54" s="3">
        <v>70</v>
      </c>
      <c r="L54" s="5">
        <v>1.5</v>
      </c>
      <c r="M54" s="6">
        <v>105</v>
      </c>
    </row>
    <row r="55" spans="1:13" x14ac:dyDescent="0.2">
      <c r="A55" s="2"/>
      <c r="B55" s="114"/>
      <c r="C55" s="114"/>
      <c r="D55" s="114"/>
      <c r="E55" s="114"/>
      <c r="F55" s="114"/>
      <c r="G55" s="114"/>
      <c r="H55" s="4"/>
      <c r="I55" s="4"/>
      <c r="J55" s="4"/>
      <c r="K55" s="3">
        <v>70</v>
      </c>
      <c r="L55" s="5">
        <v>2.5</v>
      </c>
      <c r="M55" s="6">
        <v>175</v>
      </c>
    </row>
    <row r="56" spans="1:13" x14ac:dyDescent="0.2">
      <c r="A56" s="2"/>
      <c r="B56" s="114"/>
      <c r="C56" s="114"/>
      <c r="D56" s="114"/>
      <c r="E56" s="114"/>
      <c r="F56" s="114"/>
      <c r="G56" s="114"/>
      <c r="H56" s="4"/>
      <c r="I56" s="4"/>
      <c r="J56" s="4"/>
      <c r="K56" s="3">
        <v>70</v>
      </c>
      <c r="L56" s="5">
        <v>1.5</v>
      </c>
      <c r="M56" s="6">
        <v>105</v>
      </c>
    </row>
    <row r="57" spans="1:13" x14ac:dyDescent="0.2">
      <c r="A57" s="2"/>
      <c r="B57" s="114"/>
      <c r="C57" s="114"/>
      <c r="D57" s="114"/>
      <c r="E57" s="114"/>
      <c r="F57" s="114"/>
      <c r="G57" s="114"/>
      <c r="H57" s="4"/>
      <c r="I57" s="4"/>
      <c r="J57" s="4"/>
      <c r="K57" s="3">
        <v>70</v>
      </c>
      <c r="L57" s="5">
        <v>2</v>
      </c>
      <c r="M57" s="6">
        <v>140</v>
      </c>
    </row>
    <row r="58" spans="1:13" x14ac:dyDescent="0.2">
      <c r="A58" s="2"/>
      <c r="B58" s="114"/>
      <c r="C58" s="114"/>
      <c r="D58" s="114"/>
      <c r="E58" s="114"/>
      <c r="F58" s="114"/>
      <c r="G58" s="114"/>
      <c r="H58" s="4"/>
      <c r="I58" s="4"/>
      <c r="J58" s="4"/>
      <c r="K58" s="3">
        <v>70</v>
      </c>
      <c r="L58" s="5">
        <v>1.5</v>
      </c>
      <c r="M58" s="6">
        <v>105</v>
      </c>
    </row>
    <row r="59" spans="1:13" x14ac:dyDescent="0.2">
      <c r="A59" s="2"/>
      <c r="B59" s="4"/>
      <c r="C59" s="4"/>
      <c r="D59" s="4"/>
      <c r="E59" s="4"/>
      <c r="F59" s="4"/>
      <c r="G59" s="4"/>
      <c r="H59" s="4"/>
      <c r="I59" s="4"/>
      <c r="J59" s="4"/>
      <c r="K59" s="3">
        <v>70</v>
      </c>
      <c r="L59" s="5">
        <v>1.5</v>
      </c>
      <c r="M59" s="6">
        <v>105</v>
      </c>
    </row>
  </sheetData>
  <mergeCells count="28">
    <mergeCell ref="K41:K42"/>
    <mergeCell ref="G3:G4"/>
    <mergeCell ref="H3:H4"/>
    <mergeCell ref="I3:I4"/>
    <mergeCell ref="J3:J4"/>
    <mergeCell ref="I41:I42"/>
    <mergeCell ref="J41:J42"/>
    <mergeCell ref="B3:B4"/>
    <mergeCell ref="C3:C4"/>
    <mergeCell ref="D3:D4"/>
    <mergeCell ref="E3:E4"/>
    <mergeCell ref="F3:F4"/>
    <mergeCell ref="L41:L42"/>
    <mergeCell ref="A1:M1"/>
    <mergeCell ref="M3:M4"/>
    <mergeCell ref="A39:M39"/>
    <mergeCell ref="M41:M42"/>
    <mergeCell ref="L3:L4"/>
    <mergeCell ref="A41:A42"/>
    <mergeCell ref="B41:B42"/>
    <mergeCell ref="C41:C42"/>
    <mergeCell ref="D41:D42"/>
    <mergeCell ref="E41:E42"/>
    <mergeCell ref="F41:F42"/>
    <mergeCell ref="G41:G42"/>
    <mergeCell ref="H41:H42"/>
    <mergeCell ref="K3:K4"/>
    <mergeCell ref="A3:A4"/>
  </mergeCells>
  <pageMargins left="0.511811024" right="0.511811024" top="0.78740157499999996" bottom="0.78740157499999996" header="0.31496062000000002" footer="0.31496062000000002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77C2E-CF0C-B246-8BEE-95747C42BB50}">
  <dimension ref="A1:M45"/>
  <sheetViews>
    <sheetView workbookViewId="0">
      <selection activeCell="B1" sqref="B1"/>
    </sheetView>
  </sheetViews>
  <sheetFormatPr baseColWidth="10" defaultColWidth="8.83203125" defaultRowHeight="15" x14ac:dyDescent="0.2"/>
  <cols>
    <col min="1" max="1" width="5.664062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117" t="s">
        <v>9</v>
      </c>
      <c r="B1" s="118"/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9"/>
    </row>
    <row r="2" spans="1:13" x14ac:dyDescent="0.2">
      <c r="A2" s="16" t="s">
        <v>4</v>
      </c>
      <c r="B2" s="15"/>
      <c r="C2" s="120" t="s">
        <v>5</v>
      </c>
      <c r="D2" s="9" t="s">
        <v>348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16">
        <v>32</v>
      </c>
      <c r="K36" s="10" t="s">
        <v>55</v>
      </c>
      <c r="L36" s="7">
        <f>SUM(L5:L35)</f>
        <v>0</v>
      </c>
      <c r="M36" s="6">
        <f>SUM(M5:M35)</f>
        <v>0</v>
      </c>
    </row>
    <row r="37" spans="1:13" x14ac:dyDescent="0.2">
      <c r="K37" s="116" t="s">
        <v>344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Gabriela Antunes Branco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9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H45" s="116" t="s">
        <v>347</v>
      </c>
      <c r="J45" s="179">
        <v>28</v>
      </c>
      <c r="K45" s="10" t="s">
        <v>55</v>
      </c>
      <c r="L45" s="7">
        <v>4</v>
      </c>
      <c r="M45" s="6">
        <v>252</v>
      </c>
    </row>
  </sheetData>
  <mergeCells count="27">
    <mergeCell ref="J41:J42"/>
    <mergeCell ref="K41:K42"/>
    <mergeCell ref="L41:L42"/>
    <mergeCell ref="M41:M42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L3:L4"/>
    <mergeCell ref="F3:F4"/>
    <mergeCell ref="A3:A4"/>
    <mergeCell ref="B3:B4"/>
    <mergeCell ref="C3:C4"/>
    <mergeCell ref="D3:D4"/>
    <mergeCell ref="E3:E4"/>
  </mergeCell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12" t="s">
        <v>9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4"/>
    </row>
    <row r="2" spans="1:13" x14ac:dyDescent="0.2">
      <c r="A2" s="16" t="s">
        <v>4</v>
      </c>
      <c r="B2" s="15"/>
      <c r="C2" s="8" t="s">
        <v>5</v>
      </c>
      <c r="D2" s="9" t="s">
        <v>93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12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</row>
    <row r="40" spans="1:13" x14ac:dyDescent="0.2">
      <c r="A40" s="16" t="s">
        <v>4</v>
      </c>
      <c r="B40" s="15"/>
      <c r="C40" s="8" t="s">
        <v>5</v>
      </c>
      <c r="D40" s="9" t="str">
        <f>D2</f>
        <v>Gabriela Costa Pithon Quadro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6">
    <mergeCell ref="A3:A4"/>
    <mergeCell ref="B3:B4"/>
    <mergeCell ref="C3:C4"/>
    <mergeCell ref="D3:D4"/>
    <mergeCell ref="E3:E4"/>
    <mergeCell ref="F41:F42"/>
    <mergeCell ref="G41:G42"/>
    <mergeCell ref="H41:H42"/>
    <mergeCell ref="I41:I42"/>
    <mergeCell ref="G3:G4"/>
    <mergeCell ref="H3:H4"/>
    <mergeCell ref="I3:I4"/>
    <mergeCell ref="F3:F4"/>
    <mergeCell ref="A41:A42"/>
    <mergeCell ref="B41:B42"/>
    <mergeCell ref="C41:C42"/>
    <mergeCell ref="D41:D42"/>
    <mergeCell ref="E41:E42"/>
    <mergeCell ref="J41:J42"/>
    <mergeCell ref="K41:K42"/>
    <mergeCell ref="L41:L42"/>
    <mergeCell ref="M41:M42"/>
    <mergeCell ref="M3:M4"/>
    <mergeCell ref="J3:J4"/>
    <mergeCell ref="K3:K4"/>
    <mergeCell ref="L3:L4"/>
  </mergeCells>
  <pageMargins left="0.511811024" right="0.511811024" top="0.78740157499999996" bottom="0.78740157499999996" header="0.31496062000000002" footer="0.31496062000000002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54"/>
  <sheetViews>
    <sheetView workbookViewId="0">
      <selection activeCell="A39" sqref="A39:M5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497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2</v>
      </c>
      <c r="M7" s="6">
        <f t="shared" si="0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>
        <v>1</v>
      </c>
      <c r="C28" s="4">
        <v>1</v>
      </c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4"/>
      <c r="C29" s="4">
        <v>2</v>
      </c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2</v>
      </c>
      <c r="M29" s="6">
        <f t="shared" si="0"/>
        <v>140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>
        <v>1</v>
      </c>
      <c r="C33" s="4"/>
      <c r="D33" s="4">
        <v>1</v>
      </c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2</v>
      </c>
      <c r="M33" s="6">
        <f t="shared" si="0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>
        <v>1</v>
      </c>
      <c r="C35" s="4">
        <v>1</v>
      </c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2</v>
      </c>
      <c r="M35" s="6">
        <f t="shared" si="0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Gabriela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  <row r="43" spans="1:13" x14ac:dyDescent="0.2">
      <c r="A43" s="2">
        <v>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11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15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17</v>
      </c>
      <c r="B48" s="4"/>
      <c r="C48" s="4">
        <v>2</v>
      </c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18</v>
      </c>
      <c r="B49" s="4"/>
      <c r="C49" s="4">
        <v>2</v>
      </c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24</v>
      </c>
      <c r="B50" s="4">
        <v>1</v>
      </c>
      <c r="C50" s="4">
        <v>1</v>
      </c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3" x14ac:dyDescent="0.2">
      <c r="A51" s="2">
        <v>25</v>
      </c>
      <c r="B51" s="4"/>
      <c r="C51" s="4">
        <v>2</v>
      </c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</row>
    <row r="52" spans="1:13" x14ac:dyDescent="0.2">
      <c r="A52" s="2">
        <v>29</v>
      </c>
      <c r="B52" s="4">
        <v>1</v>
      </c>
      <c r="C52" s="4"/>
      <c r="D52" s="4">
        <v>1</v>
      </c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3" x14ac:dyDescent="0.2">
      <c r="A53" s="2">
        <v>31</v>
      </c>
      <c r="B53" s="4">
        <v>1</v>
      </c>
      <c r="C53" s="4">
        <v>1</v>
      </c>
      <c r="D53" s="4"/>
      <c r="E53" s="4"/>
      <c r="F53" s="4"/>
      <c r="G53" s="4"/>
      <c r="H53" s="4"/>
      <c r="I53" s="4"/>
      <c r="J53" s="4"/>
      <c r="K53" s="3">
        <v>70</v>
      </c>
      <c r="L53" s="5">
        <v>2</v>
      </c>
      <c r="M53" s="6">
        <v>140</v>
      </c>
    </row>
    <row r="54" spans="1:13" x14ac:dyDescent="0.2">
      <c r="K54" s="10" t="s">
        <v>55</v>
      </c>
      <c r="L54" s="7">
        <f>SUM(L5:L35)</f>
        <v>22</v>
      </c>
      <c r="M54" s="6">
        <f>SUM(M5:M35)</f>
        <v>1540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BF19D-8171-614D-AEE8-FDC4C9E0D321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Giancarlo Borghese Filho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682D-C0E1-4133-9B99-41F48FCD4438}">
  <dimension ref="A1:M42"/>
  <sheetViews>
    <sheetView topLeftCell="A35" workbookViewId="0">
      <selection activeCell="A39" sqref="A39:M4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94" t="s">
        <v>5</v>
      </c>
      <c r="D2" s="9" t="s">
        <v>259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94" t="s">
        <v>5</v>
      </c>
      <c r="D40" s="9" t="str">
        <f>D2</f>
        <v>Giovana Freire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68AD8-7AFF-A447-9C23-EDCFD20ABF12}">
  <dimension ref="A1:M50"/>
  <sheetViews>
    <sheetView workbookViewId="0">
      <selection activeCell="A44" sqref="A44:M50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2" t="s">
        <v>5</v>
      </c>
      <c r="D2" s="9" t="s">
        <v>538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>
        <v>2</v>
      </c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2</v>
      </c>
      <c r="M20" s="6">
        <f t="shared" si="0"/>
        <v>140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>
        <v>2</v>
      </c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91">
        <v>32</v>
      </c>
      <c r="B36" s="291"/>
      <c r="C36" s="291"/>
      <c r="D36" s="291"/>
      <c r="E36" s="291"/>
      <c r="F36" s="291"/>
      <c r="G36" s="291"/>
      <c r="H36" s="291"/>
      <c r="I36" s="291"/>
      <c r="J36" s="291"/>
    </row>
    <row r="37" spans="1:13" x14ac:dyDescent="0.2">
      <c r="A37" s="291"/>
      <c r="B37" s="291"/>
      <c r="C37" s="291"/>
      <c r="D37" s="291"/>
      <c r="E37" s="291"/>
      <c r="F37" s="291"/>
      <c r="G37" s="291"/>
      <c r="H37" s="291"/>
      <c r="I37" s="291"/>
      <c r="J37" s="291"/>
      <c r="K37" s="291"/>
      <c r="L37" s="291"/>
    </row>
    <row r="40" spans="1:13" ht="21" x14ac:dyDescent="0.25">
      <c r="A40" s="327"/>
      <c r="B40" s="328"/>
      <c r="C40" s="328"/>
      <c r="D40" s="328"/>
      <c r="E40" s="328"/>
      <c r="F40" s="328"/>
      <c r="G40" s="328"/>
      <c r="H40" s="328"/>
      <c r="I40" s="328"/>
      <c r="J40" s="328"/>
      <c r="K40" s="328"/>
      <c r="L40" s="328"/>
      <c r="M40" s="329"/>
    </row>
    <row r="41" spans="1:13" x14ac:dyDescent="0.2">
      <c r="A41" s="16"/>
      <c r="B41" s="15"/>
      <c r="C41" s="303"/>
      <c r="D41" s="9"/>
      <c r="E41" s="9"/>
      <c r="F41" s="9"/>
      <c r="G41" s="9"/>
      <c r="H41" s="9"/>
      <c r="I41" s="9"/>
      <c r="J41" s="9"/>
      <c r="K41" s="17"/>
      <c r="L41" s="16"/>
      <c r="M41" s="16"/>
    </row>
    <row r="42" spans="1:13" x14ac:dyDescent="0.2">
      <c r="A42" s="323"/>
      <c r="B42" s="323"/>
      <c r="C42" s="323"/>
      <c r="D42" s="323"/>
      <c r="E42" s="323"/>
      <c r="F42" s="323"/>
      <c r="G42" s="323"/>
      <c r="H42" s="323"/>
      <c r="I42" s="323"/>
      <c r="J42" s="323"/>
      <c r="K42" s="321"/>
      <c r="L42" s="321"/>
      <c r="M42" s="321"/>
    </row>
    <row r="43" spans="1:13" x14ac:dyDescent="0.2">
      <c r="A43" s="324"/>
      <c r="B43" s="324"/>
      <c r="C43" s="324"/>
      <c r="D43" s="324"/>
      <c r="E43" s="324"/>
      <c r="F43" s="324"/>
      <c r="G43" s="324"/>
      <c r="H43" s="324"/>
      <c r="I43" s="324"/>
      <c r="J43" s="324"/>
      <c r="K43" s="322"/>
      <c r="L43" s="322"/>
      <c r="M43" s="322"/>
    </row>
    <row r="44" spans="1:13" ht="21" x14ac:dyDescent="0.25">
      <c r="A44" s="327" t="s">
        <v>9</v>
      </c>
      <c r="B44" s="328"/>
      <c r="C44" s="328"/>
      <c r="D44" s="328"/>
      <c r="E44" s="328"/>
      <c r="F44" s="328"/>
      <c r="G44" s="328"/>
      <c r="H44" s="328"/>
      <c r="I44" s="328"/>
      <c r="J44" s="328"/>
      <c r="K44" s="328"/>
      <c r="L44" s="328"/>
      <c r="M44" s="329"/>
    </row>
    <row r="45" spans="1:13" x14ac:dyDescent="0.2">
      <c r="A45" s="16" t="s">
        <v>4</v>
      </c>
      <c r="B45" s="15"/>
      <c r="C45" s="303" t="s">
        <v>5</v>
      </c>
      <c r="D45" s="9" t="s">
        <v>538</v>
      </c>
      <c r="E45" s="9"/>
      <c r="F45" s="9"/>
      <c r="G45" s="9"/>
      <c r="H45" s="9"/>
      <c r="I45" s="9"/>
      <c r="J45" s="9"/>
      <c r="K45" s="17"/>
      <c r="L45" s="16" t="s">
        <v>12</v>
      </c>
      <c r="M45" s="16">
        <f>M7</f>
        <v>0</v>
      </c>
    </row>
    <row r="46" spans="1:13" x14ac:dyDescent="0.2">
      <c r="A46" s="323" t="s">
        <v>59</v>
      </c>
      <c r="B46" s="323" t="s">
        <v>6</v>
      </c>
      <c r="C46" s="323" t="s">
        <v>1</v>
      </c>
      <c r="D46" s="323" t="s">
        <v>2</v>
      </c>
      <c r="E46" s="323" t="s">
        <v>65</v>
      </c>
      <c r="F46" s="323" t="s">
        <v>66</v>
      </c>
      <c r="G46" s="323" t="s">
        <v>67</v>
      </c>
      <c r="H46" s="323" t="s">
        <v>7</v>
      </c>
      <c r="I46" s="323" t="s">
        <v>8</v>
      </c>
      <c r="J46" s="323" t="s">
        <v>3</v>
      </c>
      <c r="K46" s="321" t="s">
        <v>0</v>
      </c>
      <c r="L46" s="321" t="s">
        <v>10</v>
      </c>
      <c r="M46" s="321" t="s">
        <v>13</v>
      </c>
    </row>
    <row r="47" spans="1:13" x14ac:dyDescent="0.2">
      <c r="A47" s="324"/>
      <c r="B47" s="324"/>
      <c r="C47" s="324"/>
      <c r="D47" s="324"/>
      <c r="E47" s="324"/>
      <c r="F47" s="324"/>
      <c r="G47" s="324"/>
      <c r="H47" s="324"/>
      <c r="I47" s="324"/>
      <c r="J47" s="324"/>
      <c r="K47" s="322"/>
      <c r="L47" s="322"/>
      <c r="M47" s="322"/>
    </row>
    <row r="48" spans="1:13" x14ac:dyDescent="0.2">
      <c r="A48" s="2">
        <v>16</v>
      </c>
      <c r="B48" s="4"/>
      <c r="C48" s="4"/>
      <c r="D48" s="4">
        <v>2</v>
      </c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18</v>
      </c>
      <c r="B49" s="4"/>
      <c r="C49" s="4"/>
      <c r="D49" s="4">
        <v>2</v>
      </c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K50" s="10" t="s">
        <v>55</v>
      </c>
      <c r="L50" s="7">
        <f>SUM(L5:L35)</f>
        <v>4</v>
      </c>
      <c r="M50" s="6">
        <f>SUM(M5:M35)</f>
        <v>280</v>
      </c>
    </row>
  </sheetData>
  <mergeCells count="42">
    <mergeCell ref="J3:J4"/>
    <mergeCell ref="K3:K4"/>
    <mergeCell ref="L3:L4"/>
    <mergeCell ref="M3:M4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A40:M40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A44:M44"/>
    <mergeCell ref="A46:A47"/>
    <mergeCell ref="B46:B47"/>
    <mergeCell ref="C46:C47"/>
    <mergeCell ref="D46:D47"/>
    <mergeCell ref="E46:E47"/>
    <mergeCell ref="F46:F47"/>
    <mergeCell ref="G46:G47"/>
    <mergeCell ref="H46:H47"/>
    <mergeCell ref="I46:I47"/>
    <mergeCell ref="J46:J47"/>
    <mergeCell ref="K46:K47"/>
    <mergeCell ref="L46:L47"/>
    <mergeCell ref="M46:M47"/>
  </mergeCells>
  <pageMargins left="0.511811024" right="0.511811024" top="0.78740157499999996" bottom="0.78740157499999996" header="0.31496062000000002" footer="0.31496062000000002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56"/>
  <sheetViews>
    <sheetView topLeftCell="A2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ht="14" customHeight="1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12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12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 t="s">
        <v>343</v>
      </c>
      <c r="C7" s="114" t="s">
        <v>343</v>
      </c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2</v>
      </c>
      <c r="M7" s="6">
        <f t="shared" si="0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ref="L13" si="3">B13+C13+D13+E13+F13+G13+H13+I13+J13</f>
        <v>0</v>
      </c>
      <c r="M13" s="6">
        <f t="shared" ref="M13" si="4">L13*K13</f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ref="L14:L35" si="5">B14+C14+D14+E14+F14+G14+H14+I14+J14</f>
        <v>2</v>
      </c>
      <c r="M14" s="6">
        <f t="shared" ref="M14:M35" si="6">L14*K14</f>
        <v>140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5"/>
        <v>2</v>
      </c>
      <c r="M15" s="6">
        <f t="shared" si="6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5"/>
        <v>0</v>
      </c>
      <c r="M16" s="6">
        <f t="shared" si="6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5"/>
        <v>0</v>
      </c>
      <c r="M17" s="6">
        <f t="shared" si="6"/>
        <v>0</v>
      </c>
    </row>
    <row r="18" spans="1:13" x14ac:dyDescent="0.2">
      <c r="A18" s="2">
        <v>14</v>
      </c>
      <c r="B18" s="114"/>
      <c r="C18" s="114"/>
      <c r="D18" s="114"/>
      <c r="E18" s="114" t="s">
        <v>343</v>
      </c>
      <c r="F18" s="114"/>
      <c r="G18" s="114"/>
      <c r="H18" s="114"/>
      <c r="I18" s="114"/>
      <c r="J18" s="114"/>
      <c r="K18" s="3">
        <f t="shared" si="1"/>
        <v>70</v>
      </c>
      <c r="L18" s="113">
        <f t="shared" si="5"/>
        <v>1</v>
      </c>
      <c r="M18" s="6">
        <f t="shared" si="6"/>
        <v>70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5"/>
        <v>2</v>
      </c>
      <c r="M19" s="6">
        <f t="shared" si="6"/>
        <v>140</v>
      </c>
    </row>
    <row r="20" spans="1:13" x14ac:dyDescent="0.2">
      <c r="A20" s="2">
        <v>16</v>
      </c>
      <c r="B20" s="114"/>
      <c r="C20" s="114"/>
      <c r="D20" s="114"/>
      <c r="E20" s="114" t="s">
        <v>343</v>
      </c>
      <c r="F20" s="114"/>
      <c r="G20" s="114"/>
      <c r="H20" s="114"/>
      <c r="I20" s="114"/>
      <c r="J20" s="114"/>
      <c r="K20" s="3">
        <f t="shared" si="1"/>
        <v>70</v>
      </c>
      <c r="L20" s="113">
        <f t="shared" si="5"/>
        <v>1</v>
      </c>
      <c r="M20" s="6">
        <f t="shared" si="6"/>
        <v>70</v>
      </c>
    </row>
    <row r="21" spans="1:13" x14ac:dyDescent="0.2">
      <c r="A21" s="2">
        <v>17</v>
      </c>
      <c r="B21" s="114"/>
      <c r="C21" s="114" t="s">
        <v>334</v>
      </c>
      <c r="D21" s="114" t="s">
        <v>343</v>
      </c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5"/>
        <v>3</v>
      </c>
      <c r="M21" s="6">
        <f t="shared" si="6"/>
        <v>210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5"/>
        <v>2</v>
      </c>
      <c r="M22" s="6">
        <f t="shared" si="6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5"/>
        <v>0</v>
      </c>
      <c r="M23" s="6">
        <f t="shared" si="6"/>
        <v>0</v>
      </c>
    </row>
    <row r="24" spans="1:13" ht="14.25" customHeight="1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5"/>
        <v>0</v>
      </c>
      <c r="M24" s="6">
        <f t="shared" si="6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5"/>
        <v>0</v>
      </c>
      <c r="M25" s="6">
        <f t="shared" si="6"/>
        <v>0</v>
      </c>
    </row>
    <row r="26" spans="1:13" x14ac:dyDescent="0.2">
      <c r="A26" s="2">
        <v>22</v>
      </c>
      <c r="B26" s="114" t="s">
        <v>334</v>
      </c>
      <c r="C26" s="114"/>
      <c r="D26" s="114"/>
      <c r="E26" s="114"/>
      <c r="F26" s="114"/>
      <c r="G26" s="114"/>
      <c r="H26" s="114" t="s">
        <v>343</v>
      </c>
      <c r="I26" s="114"/>
      <c r="J26" s="114"/>
      <c r="K26" s="3">
        <f t="shared" si="1"/>
        <v>70</v>
      </c>
      <c r="L26" s="113">
        <f t="shared" si="5"/>
        <v>3</v>
      </c>
      <c r="M26" s="6">
        <f t="shared" si="6"/>
        <v>210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5"/>
        <v>0</v>
      </c>
      <c r="M27" s="6">
        <f t="shared" si="6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 t="s">
        <v>334</v>
      </c>
      <c r="I28" s="114"/>
      <c r="J28" s="114"/>
      <c r="K28" s="3">
        <f t="shared" si="1"/>
        <v>70</v>
      </c>
      <c r="L28" s="113">
        <f t="shared" si="5"/>
        <v>4</v>
      </c>
      <c r="M28" s="6">
        <f t="shared" si="6"/>
        <v>280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5"/>
        <v>0</v>
      </c>
      <c r="M29" s="6">
        <f t="shared" si="6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5"/>
        <v>0</v>
      </c>
      <c r="M30" s="6">
        <f t="shared" si="6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5"/>
        <v>0</v>
      </c>
      <c r="M31" s="6">
        <f t="shared" si="6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5"/>
        <v>0</v>
      </c>
      <c r="M32" s="6">
        <f t="shared" si="6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 t="s">
        <v>343</v>
      </c>
      <c r="I33" s="114"/>
      <c r="J33" s="114"/>
      <c r="K33" s="3">
        <f t="shared" si="1"/>
        <v>70</v>
      </c>
      <c r="L33" s="113">
        <f t="shared" si="5"/>
        <v>3</v>
      </c>
      <c r="M33" s="6">
        <f t="shared" si="6"/>
        <v>210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5"/>
        <v>0</v>
      </c>
      <c r="M34" s="6">
        <f t="shared" si="6"/>
        <v>0</v>
      </c>
    </row>
    <row r="35" spans="1:13" x14ac:dyDescent="0.2">
      <c r="A35" s="2">
        <v>31</v>
      </c>
      <c r="B35" s="114" t="s">
        <v>343</v>
      </c>
      <c r="C35" s="114" t="s">
        <v>343</v>
      </c>
      <c r="D35" s="114"/>
      <c r="E35" s="114"/>
      <c r="F35" s="114"/>
      <c r="G35" s="114"/>
      <c r="H35" s="114" t="s">
        <v>334</v>
      </c>
      <c r="I35" s="114"/>
      <c r="J35" s="114"/>
      <c r="K35" s="3">
        <f t="shared" si="1"/>
        <v>70</v>
      </c>
      <c r="L35" s="113">
        <f t="shared" si="5"/>
        <v>4</v>
      </c>
      <c r="M35" s="6">
        <f t="shared" si="6"/>
        <v>280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Giovana Rossi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114" t="s">
        <v>343</v>
      </c>
      <c r="C43" s="114" t="s">
        <v>343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8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10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11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14</v>
      </c>
      <c r="B47" s="114"/>
      <c r="C47" s="114"/>
      <c r="D47" s="114"/>
      <c r="E47" s="114" t="s">
        <v>343</v>
      </c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15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16</v>
      </c>
      <c r="B49" s="114"/>
      <c r="C49" s="114"/>
      <c r="D49" s="114"/>
      <c r="E49" s="114" t="s">
        <v>343</v>
      </c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>
        <v>17</v>
      </c>
      <c r="B50" s="114"/>
      <c r="C50" s="114" t="s">
        <v>334</v>
      </c>
      <c r="D50" s="114" t="s">
        <v>343</v>
      </c>
      <c r="E50" s="114"/>
      <c r="F50" s="114"/>
      <c r="G50" s="114"/>
      <c r="H50" s="114"/>
      <c r="I50" s="114"/>
      <c r="J50" s="114"/>
      <c r="K50" s="3">
        <v>70</v>
      </c>
      <c r="L50" s="113">
        <v>3</v>
      </c>
      <c r="M50" s="6">
        <v>210</v>
      </c>
    </row>
    <row r="51" spans="1:13" x14ac:dyDescent="0.2">
      <c r="A51" s="2">
        <v>18</v>
      </c>
      <c r="B51" s="114"/>
      <c r="C51" s="114" t="s">
        <v>334</v>
      </c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2</v>
      </c>
      <c r="M51" s="6">
        <v>140</v>
      </c>
    </row>
    <row r="52" spans="1:13" x14ac:dyDescent="0.2">
      <c r="A52" s="2">
        <v>22</v>
      </c>
      <c r="B52" s="114" t="s">
        <v>334</v>
      </c>
      <c r="C52" s="114"/>
      <c r="D52" s="114"/>
      <c r="E52" s="114"/>
      <c r="F52" s="114"/>
      <c r="G52" s="114"/>
      <c r="H52" s="114" t="s">
        <v>343</v>
      </c>
      <c r="I52" s="114"/>
      <c r="J52" s="114"/>
      <c r="K52" s="3">
        <v>70</v>
      </c>
      <c r="L52" s="113">
        <v>3</v>
      </c>
      <c r="M52" s="6">
        <v>210</v>
      </c>
    </row>
    <row r="53" spans="1:13" x14ac:dyDescent="0.2">
      <c r="A53" s="2">
        <v>24</v>
      </c>
      <c r="B53" s="114" t="s">
        <v>343</v>
      </c>
      <c r="C53" s="114" t="s">
        <v>343</v>
      </c>
      <c r="D53" s="114"/>
      <c r="E53" s="114"/>
      <c r="F53" s="114"/>
      <c r="G53" s="114"/>
      <c r="H53" s="114" t="s">
        <v>334</v>
      </c>
      <c r="I53" s="114"/>
      <c r="J53" s="114"/>
      <c r="K53" s="3">
        <v>70</v>
      </c>
      <c r="L53" s="113">
        <v>4</v>
      </c>
      <c r="M53" s="6">
        <v>280</v>
      </c>
    </row>
    <row r="54" spans="1:13" x14ac:dyDescent="0.2">
      <c r="A54" s="2">
        <v>29</v>
      </c>
      <c r="B54" s="114" t="s">
        <v>334</v>
      </c>
      <c r="C54" s="114"/>
      <c r="D54" s="114"/>
      <c r="E54" s="114"/>
      <c r="F54" s="114"/>
      <c r="G54" s="114"/>
      <c r="H54" s="114" t="s">
        <v>343</v>
      </c>
      <c r="I54" s="114"/>
      <c r="J54" s="114"/>
      <c r="K54" s="3">
        <v>70</v>
      </c>
      <c r="L54" s="113">
        <v>3</v>
      </c>
      <c r="M54" s="6">
        <v>210</v>
      </c>
    </row>
    <row r="55" spans="1:13" x14ac:dyDescent="0.2">
      <c r="A55" s="2">
        <v>31</v>
      </c>
      <c r="B55" s="114" t="s">
        <v>343</v>
      </c>
      <c r="C55" s="114" t="s">
        <v>343</v>
      </c>
      <c r="D55" s="114"/>
      <c r="E55" s="114"/>
      <c r="F55" s="114"/>
      <c r="G55" s="114"/>
      <c r="H55" s="114" t="s">
        <v>334</v>
      </c>
      <c r="I55" s="114"/>
      <c r="J55" s="114"/>
      <c r="K55" s="3">
        <v>70</v>
      </c>
      <c r="L55" s="113">
        <v>4</v>
      </c>
      <c r="M55" s="6">
        <v>280</v>
      </c>
    </row>
    <row r="56" spans="1:13" x14ac:dyDescent="0.2">
      <c r="K56" s="10" t="s">
        <v>55</v>
      </c>
      <c r="L56" s="113">
        <f>SUM(L5:L35)</f>
        <v>31</v>
      </c>
      <c r="M56" s="6">
        <f>SUM(M5:M35)</f>
        <v>2170</v>
      </c>
    </row>
  </sheetData>
  <mergeCells count="2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DB054-89D4-F045-9368-7399ACBE0CF5}">
  <dimension ref="A1:M51"/>
  <sheetViews>
    <sheetView workbookViewId="0">
      <selection activeCell="O34" sqref="O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68" t="s">
        <v>187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55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55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55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55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55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55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55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55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55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55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55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55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55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55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55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55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55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55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55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55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55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55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55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55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55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55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55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55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55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55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55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Guilherme Bacelar Pedreira de Cerqueira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1</v>
      </c>
      <c r="M43" s="6">
        <v>55</v>
      </c>
    </row>
    <row r="44" spans="1:13" x14ac:dyDescent="0.2">
      <c r="A44" s="2">
        <v>6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1</v>
      </c>
      <c r="M44" s="6">
        <v>55</v>
      </c>
    </row>
    <row r="45" spans="1:13" x14ac:dyDescent="0.2">
      <c r="A45" s="2">
        <v>20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1</v>
      </c>
      <c r="M45" s="6">
        <v>55</v>
      </c>
    </row>
    <row r="46" spans="1:13" x14ac:dyDescent="0.2">
      <c r="A46" s="2">
        <v>22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55</v>
      </c>
      <c r="L46" s="5">
        <v>1</v>
      </c>
      <c r="M46" s="6">
        <v>55</v>
      </c>
    </row>
    <row r="47" spans="1:13" x14ac:dyDescent="0.2">
      <c r="A47" s="2">
        <v>27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>
        <v>29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55</v>
      </c>
      <c r="L51" s="5">
        <v>1</v>
      </c>
      <c r="M51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27557-4A69-46AF-B852-33D41CC99493}">
  <dimension ref="A1:M55"/>
  <sheetViews>
    <sheetView workbookViewId="0">
      <selection activeCell="A39" sqref="A39:M50"/>
    </sheetView>
  </sheetViews>
  <sheetFormatPr baseColWidth="10" defaultColWidth="8.83203125" defaultRowHeight="15" x14ac:dyDescent="0.2"/>
  <cols>
    <col min="1" max="1" width="5.6640625" style="208" customWidth="1"/>
    <col min="2" max="10" width="11.5" style="208" customWidth="1"/>
    <col min="11" max="11" width="10.6640625" style="208" customWidth="1"/>
    <col min="12" max="12" width="8.5" style="208" customWidth="1"/>
    <col min="13" max="13" width="14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9" t="s">
        <v>5</v>
      </c>
      <c r="D2" s="9" t="s">
        <v>417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ht="14" customHeight="1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 t="s">
        <v>334</v>
      </c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2</v>
      </c>
      <c r="M8" s="6">
        <f t="shared" si="0"/>
        <v>140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 t="s">
        <v>334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2</v>
      </c>
      <c r="M13" s="6">
        <f t="shared" si="0"/>
        <v>140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 t="s">
        <v>331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1.5</v>
      </c>
      <c r="M15" s="6">
        <f t="shared" si="0"/>
        <v>105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 t="s">
        <v>343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1</v>
      </c>
      <c r="M22" s="6">
        <f t="shared" si="0"/>
        <v>70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ht="14.25" customHeight="1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 t="s">
        <v>343</v>
      </c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2</v>
      </c>
      <c r="M27" s="6">
        <f t="shared" si="0"/>
        <v>140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2</v>
      </c>
      <c r="M34" s="6">
        <f t="shared" si="0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08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9" t="s">
        <v>5</v>
      </c>
      <c r="D40" s="9" t="str">
        <f>D2</f>
        <v>Guilherme Dantas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9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11</v>
      </c>
      <c r="B45" s="114" t="s">
        <v>331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18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23</v>
      </c>
      <c r="B48" s="114" t="s">
        <v>343</v>
      </c>
      <c r="C48" s="114" t="s">
        <v>343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30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29</v>
      </c>
      <c r="B50" s="114" t="s">
        <v>208</v>
      </c>
      <c r="C50" s="114"/>
      <c r="D50" s="114"/>
      <c r="E50" s="114"/>
      <c r="F50" s="114"/>
      <c r="G50" s="114"/>
      <c r="H50" s="114"/>
      <c r="I50" s="114"/>
      <c r="J50" s="114"/>
      <c r="K50" s="10" t="s">
        <v>55</v>
      </c>
      <c r="L50" s="113">
        <f>SUM(L5:L35)</f>
        <v>11.5</v>
      </c>
      <c r="M50" s="6">
        <f>SUM(M5:M35)</f>
        <v>805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ht="14.25" customHeight="1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/>
      <c r="L53" s="113"/>
      <c r="M53" s="6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/>
      <c r="L54" s="113"/>
      <c r="M54" s="6"/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/>
      <c r="L55" s="113"/>
      <c r="M55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49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542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2</v>
      </c>
      <c r="M27" s="6">
        <f t="shared" si="0"/>
        <v>140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2</v>
      </c>
      <c r="M36" s="6">
        <f>SUM(M5:M35)</f>
        <v>140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Guilherme Carvalho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23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>
        <v>18</v>
      </c>
      <c r="B46" s="4"/>
      <c r="C46" s="4"/>
      <c r="D46" s="4">
        <v>1</v>
      </c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22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23</v>
      </c>
      <c r="B48" s="4"/>
      <c r="C48" s="4"/>
      <c r="D48" s="4"/>
      <c r="E48" s="4"/>
      <c r="F48" s="4"/>
      <c r="G48" s="4"/>
      <c r="H48" s="4"/>
      <c r="I48" s="4"/>
      <c r="J48" s="4">
        <v>1</v>
      </c>
      <c r="K48" s="3">
        <v>70</v>
      </c>
      <c r="L48" s="5">
        <v>1</v>
      </c>
      <c r="M48" s="6">
        <v>70</v>
      </c>
    </row>
    <row r="49" spans="1:13" x14ac:dyDescent="0.2">
      <c r="A49" s="2">
        <v>30</v>
      </c>
      <c r="B49" s="4"/>
      <c r="C49" s="4"/>
      <c r="D49" s="4"/>
      <c r="E49" s="4"/>
      <c r="F49" s="4"/>
      <c r="G49" s="4"/>
      <c r="H49" s="4"/>
      <c r="I49" s="4"/>
      <c r="J49" s="4">
        <v>1</v>
      </c>
      <c r="K49" s="3">
        <v>70</v>
      </c>
      <c r="L49" s="5">
        <v>1</v>
      </c>
      <c r="M49" s="6">
        <v>70</v>
      </c>
    </row>
  </sheetData>
  <mergeCells count="28">
    <mergeCell ref="L3:L4"/>
    <mergeCell ref="A3:A4"/>
    <mergeCell ref="B3:B4"/>
    <mergeCell ref="C3:C4"/>
    <mergeCell ref="D3:D4"/>
    <mergeCell ref="E3:E4"/>
    <mergeCell ref="F3:F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Guilherme Lavigne Paixão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23E11-037E-244B-B3C8-841096F6C40C}">
  <dimension ref="A1:M48"/>
  <sheetViews>
    <sheetView workbookViewId="0">
      <selection activeCell="B21" sqref="B21:B3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7" t="s">
        <v>5</v>
      </c>
      <c r="D2" s="9" t="s">
        <v>200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80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80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80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7" t="s">
        <v>5</v>
      </c>
      <c r="D40" s="9" t="str">
        <f>D2</f>
        <v>Guilherme Lessa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19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80</v>
      </c>
      <c r="L43" s="5">
        <v>2</v>
      </c>
      <c r="M43" s="6">
        <v>160</v>
      </c>
    </row>
    <row r="44" spans="1:13" x14ac:dyDescent="0.2">
      <c r="A44" s="2">
        <v>22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80</v>
      </c>
      <c r="L44" s="5">
        <v>2</v>
      </c>
      <c r="M44" s="6">
        <v>160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>
        <v>24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28</v>
      </c>
      <c r="B48" s="4">
        <v>2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34D6C-29F6-374D-8601-75F2C425A7B2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Guilherme Ramalho de Freitas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04807-FB56-4234-A181-5BEC449EC7C6}">
  <dimension ref="A1:M51"/>
  <sheetViews>
    <sheetView workbookViewId="0">
      <selection activeCell="B12" sqref="B12:B23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2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Gustavo Farias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11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16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FBB30-080C-4522-8915-B0FEBFD0E66F}">
  <dimension ref="A1:M51"/>
  <sheetViews>
    <sheetView workbookViewId="0">
      <selection activeCell="B7" sqref="B7:B23"/>
    </sheetView>
  </sheetViews>
  <sheetFormatPr baseColWidth="10" defaultColWidth="8.83203125" defaultRowHeight="15" x14ac:dyDescent="0.2"/>
  <cols>
    <col min="1" max="1" width="5.6640625" style="229" customWidth="1"/>
    <col min="2" max="10" width="11.5" style="229" customWidth="1"/>
    <col min="11" max="11" width="10.6640625" style="229" customWidth="1"/>
    <col min="12" max="12" width="8.5" style="229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0" t="s">
        <v>5</v>
      </c>
      <c r="D2" s="9" t="s">
        <v>453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29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0" t="s">
        <v>5</v>
      </c>
      <c r="D40" s="9" t="str">
        <f>D2</f>
        <v>Gustavo Dias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18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6475D-488D-4C31-A278-4BDD5E497009}">
  <dimension ref="A1:M52"/>
  <sheetViews>
    <sheetView workbookViewId="0">
      <selection activeCell="A39" sqref="A39:M52"/>
    </sheetView>
  </sheetViews>
  <sheetFormatPr baseColWidth="10" defaultColWidth="8.83203125" defaultRowHeight="15" x14ac:dyDescent="0.2"/>
  <cols>
    <col min="1" max="1" width="5.6640625" style="223" customWidth="1"/>
    <col min="2" max="10" width="11.5" style="223" customWidth="1"/>
    <col min="11" max="11" width="10.6640625" style="223" customWidth="1"/>
    <col min="12" max="12" width="8.5" style="223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4" t="s">
        <v>5</v>
      </c>
      <c r="D2" s="9" t="s">
        <v>489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2</v>
      </c>
      <c r="M7" s="6">
        <f t="shared" si="0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 t="s">
        <v>343</v>
      </c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 t="s">
        <v>343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343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1</v>
      </c>
      <c r="M34" s="6">
        <f t="shared" si="0"/>
        <v>70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23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4" t="s">
        <v>5</v>
      </c>
      <c r="D40" s="9" t="str">
        <f>D2</f>
        <v>Gustavo Xavier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7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9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14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16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21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23</v>
      </c>
      <c r="B49" s="114" t="s">
        <v>343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>
        <v>28</v>
      </c>
      <c r="B50" s="114" t="s">
        <v>343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</v>
      </c>
      <c r="M50" s="6">
        <v>70</v>
      </c>
    </row>
    <row r="51" spans="1:13" x14ac:dyDescent="0.2">
      <c r="A51" s="2">
        <v>30</v>
      </c>
      <c r="B51" s="114" t="s">
        <v>343</v>
      </c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1</v>
      </c>
      <c r="M51" s="6">
        <v>70</v>
      </c>
    </row>
    <row r="52" spans="1:13" x14ac:dyDescent="0.2">
      <c r="K52" s="10" t="s">
        <v>55</v>
      </c>
      <c r="L52" s="5">
        <f>SUM(L5:L35)</f>
        <v>10</v>
      </c>
      <c r="M52" s="6">
        <f>SUM(M5:M35)</f>
        <v>700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4AAA-DBD1-4B76-88CB-A2BEAAA24B1A}">
  <dimension ref="A1:M51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429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 t="s">
        <v>343</v>
      </c>
      <c r="K11" s="3">
        <f t="shared" si="1"/>
        <v>70</v>
      </c>
      <c r="L11" s="113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 t="s">
        <v>343</v>
      </c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 t="s">
        <v>343</v>
      </c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 t="s">
        <v>343</v>
      </c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15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Gustavo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114"/>
      <c r="C43" s="114"/>
      <c r="D43" s="114"/>
      <c r="E43" s="114"/>
      <c r="F43" s="114"/>
      <c r="G43" s="114"/>
      <c r="H43" s="114"/>
      <c r="I43" s="114"/>
      <c r="J43" s="114" t="s">
        <v>343</v>
      </c>
      <c r="K43" s="3">
        <v>70</v>
      </c>
      <c r="L43" s="113">
        <v>1</v>
      </c>
      <c r="M43" s="6">
        <v>70</v>
      </c>
    </row>
    <row r="44" spans="1:13" x14ac:dyDescent="0.2">
      <c r="A44" s="2">
        <v>10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14</v>
      </c>
      <c r="B45" s="114"/>
      <c r="C45" s="114"/>
      <c r="D45" s="114"/>
      <c r="E45" s="114"/>
      <c r="F45" s="114"/>
      <c r="G45" s="114"/>
      <c r="H45" s="114"/>
      <c r="I45" s="114"/>
      <c r="J45" s="114" t="s">
        <v>343</v>
      </c>
      <c r="K45" s="3">
        <v>70</v>
      </c>
      <c r="L45" s="113">
        <v>1</v>
      </c>
      <c r="M45" s="6">
        <v>70</v>
      </c>
    </row>
    <row r="46" spans="1:13" x14ac:dyDescent="0.2">
      <c r="A46" s="2">
        <v>21</v>
      </c>
      <c r="B46" s="114"/>
      <c r="C46" s="114"/>
      <c r="D46" s="114"/>
      <c r="E46" s="114"/>
      <c r="F46" s="114"/>
      <c r="G46" s="114"/>
      <c r="H46" s="114"/>
      <c r="I46" s="114"/>
      <c r="J46" s="114" t="s">
        <v>343</v>
      </c>
      <c r="K46" s="3">
        <v>70</v>
      </c>
      <c r="L46" s="113">
        <v>1</v>
      </c>
      <c r="M46" s="6">
        <v>70</v>
      </c>
    </row>
    <row r="47" spans="1:13" x14ac:dyDescent="0.2">
      <c r="A47" s="2">
        <v>28</v>
      </c>
      <c r="B47" s="114"/>
      <c r="C47" s="114"/>
      <c r="D47" s="114"/>
      <c r="E47" s="114"/>
      <c r="F47" s="114"/>
      <c r="G47" s="114"/>
      <c r="H47" s="114"/>
      <c r="I47" s="114"/>
      <c r="J47" s="114" t="s">
        <v>343</v>
      </c>
      <c r="K47" s="3">
        <v>70</v>
      </c>
      <c r="L47" s="113">
        <v>1</v>
      </c>
      <c r="M47" s="6">
        <v>70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10" t="s">
        <v>55</v>
      </c>
      <c r="L48" s="5">
        <f>SUM(L5:L35)</f>
        <v>6</v>
      </c>
      <c r="M48" s="6">
        <f>SUM(M5:M35)</f>
        <v>420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51"/>
  <sheetViews>
    <sheetView workbookViewId="0">
      <selection activeCell="A39" sqref="A39:M4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 t="s">
        <v>343</v>
      </c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 t="s">
        <v>343</v>
      </c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Gustavo Brito Nogueira da Silva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10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21</v>
      </c>
      <c r="B44" s="114"/>
      <c r="C44" s="114"/>
      <c r="D44" s="114"/>
      <c r="E44" s="114"/>
      <c r="F44" s="114"/>
      <c r="G44" s="114"/>
      <c r="H44" s="114"/>
      <c r="I44" s="114"/>
      <c r="J44" s="114" t="s">
        <v>343</v>
      </c>
      <c r="K44" s="3">
        <v>70</v>
      </c>
      <c r="L44" s="113">
        <v>1</v>
      </c>
      <c r="M44" s="6">
        <v>70</v>
      </c>
    </row>
    <row r="45" spans="1:13" x14ac:dyDescent="0.2">
      <c r="A45" s="2">
        <v>28</v>
      </c>
      <c r="B45" s="114"/>
      <c r="C45" s="114"/>
      <c r="D45" s="114"/>
      <c r="E45" s="114"/>
      <c r="F45" s="114"/>
      <c r="G45" s="114"/>
      <c r="H45" s="114"/>
      <c r="I45" s="114"/>
      <c r="J45" s="114" t="s">
        <v>343</v>
      </c>
      <c r="K45" s="3">
        <v>70</v>
      </c>
      <c r="L45" s="113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10" t="s">
        <v>55</v>
      </c>
      <c r="L46" s="5">
        <f>SUM(L5:L35)</f>
        <v>4</v>
      </c>
      <c r="M46" s="6">
        <f>SUM(M5:M35)</f>
        <v>280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</sheetData>
  <mergeCells count="28">
    <mergeCell ref="L3:L4"/>
    <mergeCell ref="A3:A4"/>
    <mergeCell ref="B3:B4"/>
    <mergeCell ref="C3:C4"/>
    <mergeCell ref="D3:D4"/>
    <mergeCell ref="E3:E4"/>
    <mergeCell ref="F3:F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54FDD-58AB-4CDB-85AF-AD450CB30B5C}">
  <dimension ref="A1:M51"/>
  <sheetViews>
    <sheetView zoomScale="97" zoomScaleNormal="115" workbookViewId="0">
      <selection activeCell="N27" sqref="N3:N2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213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 t="s">
        <v>343</v>
      </c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1</v>
      </c>
      <c r="M7" s="6">
        <f t="shared" si="0"/>
        <v>70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ht="16" customHeight="1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 t="s">
        <v>343</v>
      </c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1</v>
      </c>
      <c r="M12" s="6">
        <f t="shared" si="0"/>
        <v>70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 t="s">
        <v>343</v>
      </c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1</v>
      </c>
      <c r="M14" s="6">
        <f t="shared" si="0"/>
        <v>70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ht="17" customHeight="1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 t="s">
        <v>343</v>
      </c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1</v>
      </c>
      <c r="M21" s="6">
        <f t="shared" si="0"/>
        <v>70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 t="s">
        <v>343</v>
      </c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1</v>
      </c>
      <c r="M26" s="6">
        <f t="shared" si="0"/>
        <v>70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1</v>
      </c>
      <c r="M28" s="6">
        <f t="shared" si="0"/>
        <v>70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 t="s">
        <v>343</v>
      </c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1</v>
      </c>
      <c r="M33" s="6">
        <f t="shared" si="0"/>
        <v>70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 t="s">
        <v>343</v>
      </c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1</v>
      </c>
      <c r="M35" s="6">
        <f t="shared" si="0"/>
        <v>70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Gustavo Melo da Silva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114"/>
      <c r="C43" s="114" t="s">
        <v>343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8</v>
      </c>
      <c r="B44" s="114"/>
      <c r="C44" s="114"/>
      <c r="D44" s="114" t="s">
        <v>343</v>
      </c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10</v>
      </c>
      <c r="B45" s="114"/>
      <c r="C45" s="114" t="s">
        <v>343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17</v>
      </c>
      <c r="B46" s="114"/>
      <c r="C46" s="114" t="s">
        <v>343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22</v>
      </c>
      <c r="B47" s="114"/>
      <c r="C47" s="114"/>
      <c r="D47" s="114" t="s">
        <v>343</v>
      </c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24</v>
      </c>
      <c r="B48" s="114"/>
      <c r="C48" s="114" t="s">
        <v>343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29</v>
      </c>
      <c r="B49" s="114"/>
      <c r="C49" s="114" t="s">
        <v>343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>
        <v>31</v>
      </c>
      <c r="B50" s="114"/>
      <c r="C50" s="114"/>
      <c r="D50" s="114" t="s">
        <v>343</v>
      </c>
      <c r="E50" s="114"/>
      <c r="F50" s="114"/>
      <c r="G50" s="114"/>
      <c r="H50" s="114"/>
      <c r="I50" s="114"/>
      <c r="J50" s="114"/>
      <c r="K50" s="3">
        <v>70</v>
      </c>
      <c r="L50" s="113">
        <v>1</v>
      </c>
      <c r="M50" s="6">
        <v>70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10" t="s">
        <v>55</v>
      </c>
      <c r="L51" s="113">
        <f>SUM(L5:L35)</f>
        <v>8</v>
      </c>
      <c r="M51" s="6">
        <f>SUM(M5:M35)</f>
        <v>560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8A21E-6B01-6341-B296-E653A21DB6F1}">
  <dimension ref="A1:N54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4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63" t="s">
        <v>5</v>
      </c>
      <c r="D2" s="9" t="s">
        <v>352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4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4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4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2</v>
      </c>
      <c r="M7" s="6">
        <f t="shared" si="0"/>
        <v>140</v>
      </c>
    </row>
    <row r="8" spans="1:14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4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4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2</v>
      </c>
      <c r="M14" s="6">
        <f t="shared" si="0"/>
        <v>140</v>
      </c>
    </row>
    <row r="15" spans="1:14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2</v>
      </c>
      <c r="M15" s="6">
        <f t="shared" si="0"/>
        <v>140</v>
      </c>
      <c r="N15" t="s">
        <v>224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 t="s">
        <v>334</v>
      </c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 t="s">
        <v>334</v>
      </c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 t="s">
        <v>334</v>
      </c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2</v>
      </c>
      <c r="M26" s="6">
        <f t="shared" si="0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343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1</v>
      </c>
      <c r="M33" s="6">
        <f t="shared" si="0"/>
        <v>70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343</v>
      </c>
      <c r="C35" s="114" t="s">
        <v>343</v>
      </c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2</v>
      </c>
      <c r="M35" s="6">
        <f t="shared" si="0"/>
        <v>140</v>
      </c>
    </row>
    <row r="36" spans="1:13" x14ac:dyDescent="0.2">
      <c r="A36" s="1">
        <v>32</v>
      </c>
      <c r="K36" s="10" t="s">
        <v>55</v>
      </c>
      <c r="L36" s="113">
        <f>SUM(L5:L35)</f>
        <v>21</v>
      </c>
      <c r="M36" s="6">
        <f>SUM(M5:M35)</f>
        <v>1470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Gustavo Pina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9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11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16</v>
      </c>
      <c r="B46" s="114" t="s">
        <v>208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/>
      <c r="L53" s="113"/>
      <c r="M53" s="6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/>
      <c r="L54" s="113"/>
      <c r="M54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4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Gustavo Onofre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6</v>
      </c>
      <c r="B43" s="4"/>
      <c r="C43" s="4"/>
      <c r="D43" s="4">
        <v>2</v>
      </c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11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12</v>
      </c>
      <c r="B45" s="4"/>
      <c r="C45" s="4">
        <v>1</v>
      </c>
      <c r="D45" s="4">
        <v>1</v>
      </c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18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</sheetData>
  <mergeCells count="28">
    <mergeCell ref="F41:F42"/>
    <mergeCell ref="K3:K4"/>
    <mergeCell ref="K41:K42"/>
    <mergeCell ref="A3:A4"/>
    <mergeCell ref="B3:B4"/>
    <mergeCell ref="C3:C4"/>
    <mergeCell ref="D3:D4"/>
    <mergeCell ref="E3:E4"/>
    <mergeCell ref="F3:F4"/>
    <mergeCell ref="G3:G4"/>
    <mergeCell ref="H3:H4"/>
    <mergeCell ref="A39:M39"/>
    <mergeCell ref="A1:M1"/>
    <mergeCell ref="G41:G42"/>
    <mergeCell ref="H41:H42"/>
    <mergeCell ref="I41:I42"/>
    <mergeCell ref="J41:J42"/>
    <mergeCell ref="L41:L42"/>
    <mergeCell ref="M41:M42"/>
    <mergeCell ref="I3:I4"/>
    <mergeCell ref="J3:J4"/>
    <mergeCell ref="L3:L4"/>
    <mergeCell ref="M3:M4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3E1E-DDD4-284F-A601-B3C000F64ABE}">
  <dimension ref="A1:M53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469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>
        <v>1</v>
      </c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>
        <v>1</v>
      </c>
      <c r="I14" s="4"/>
      <c r="J14" s="4"/>
      <c r="K14" s="3">
        <f t="shared" si="1"/>
        <v>70</v>
      </c>
      <c r="L14" s="5">
        <f t="shared" si="2"/>
        <v>1</v>
      </c>
      <c r="M14" s="6">
        <f t="shared" si="0"/>
        <v>70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>
        <v>1</v>
      </c>
      <c r="I20" s="4"/>
      <c r="J20" s="4"/>
      <c r="K20" s="3">
        <f t="shared" si="1"/>
        <v>70</v>
      </c>
      <c r="L20" s="5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>
        <v>1</v>
      </c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>
        <v>1</v>
      </c>
      <c r="C27" s="4"/>
      <c r="D27" s="4"/>
      <c r="E27" s="4"/>
      <c r="F27" s="4"/>
      <c r="G27" s="4"/>
      <c r="H27" s="4">
        <v>2</v>
      </c>
      <c r="I27" s="4"/>
      <c r="J27" s="4"/>
      <c r="K27" s="3">
        <f t="shared" si="1"/>
        <v>70</v>
      </c>
      <c r="L27" s="5">
        <f t="shared" si="2"/>
        <v>3</v>
      </c>
      <c r="M27" s="6">
        <f t="shared" si="0"/>
        <v>210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>
        <v>1</v>
      </c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>
        <v>1</v>
      </c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1</v>
      </c>
      <c r="M34" s="6">
        <f t="shared" si="0"/>
        <v>70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>
        <v>1</v>
      </c>
      <c r="I35" s="4"/>
      <c r="J35" s="4"/>
      <c r="K35" s="3">
        <f t="shared" si="1"/>
        <v>70</v>
      </c>
      <c r="L35" s="5">
        <f t="shared" si="2"/>
        <v>1</v>
      </c>
      <c r="M35" s="6">
        <f t="shared" si="0"/>
        <v>70</v>
      </c>
    </row>
    <row r="36" spans="1:13" x14ac:dyDescent="0.2">
      <c r="A36" s="24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0" t="s">
        <v>5</v>
      </c>
      <c r="D40" s="9" t="str">
        <f>D2</f>
        <v>Heitor Ribeiro Vieira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9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10</v>
      </c>
      <c r="B45" s="4"/>
      <c r="C45" s="4"/>
      <c r="D45" s="4"/>
      <c r="E45" s="4"/>
      <c r="F45" s="4"/>
      <c r="G45" s="4"/>
      <c r="H45" s="4">
        <v>1</v>
      </c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14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16</v>
      </c>
      <c r="B47" s="4"/>
      <c r="C47" s="4"/>
      <c r="D47" s="4"/>
      <c r="E47" s="4"/>
      <c r="F47" s="4"/>
      <c r="G47" s="4"/>
      <c r="H47" s="4">
        <v>1</v>
      </c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21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23</v>
      </c>
      <c r="B49" s="4">
        <v>1</v>
      </c>
      <c r="C49" s="4"/>
      <c r="D49" s="4"/>
      <c r="E49" s="4"/>
      <c r="F49" s="4"/>
      <c r="G49" s="4"/>
      <c r="H49" s="4">
        <v>2</v>
      </c>
      <c r="I49" s="4"/>
      <c r="J49" s="4"/>
      <c r="K49" s="3">
        <v>70</v>
      </c>
      <c r="L49" s="5">
        <v>3</v>
      </c>
      <c r="M49" s="6">
        <v>210</v>
      </c>
    </row>
    <row r="50" spans="1:13" x14ac:dyDescent="0.2">
      <c r="A50" s="2">
        <v>28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30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>
        <v>31</v>
      </c>
      <c r="B52" s="4"/>
      <c r="C52" s="4"/>
      <c r="D52" s="4"/>
      <c r="E52" s="4"/>
      <c r="F52" s="4"/>
      <c r="G52" s="4"/>
      <c r="H52" s="4">
        <v>1</v>
      </c>
      <c r="I52" s="4"/>
      <c r="J52" s="4"/>
      <c r="K52" s="3">
        <v>70</v>
      </c>
      <c r="L52" s="5">
        <v>1</v>
      </c>
      <c r="M52" s="6">
        <v>70</v>
      </c>
    </row>
    <row r="53" spans="1:13" x14ac:dyDescent="0.2">
      <c r="K53" s="10" t="s">
        <v>55</v>
      </c>
      <c r="L53" s="7">
        <f>SUM(L5:L35)</f>
        <v>12</v>
      </c>
      <c r="M53" s="6">
        <f>SUM(M5:M35)</f>
        <v>840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E8E71-DDF8-44A1-8CC4-1942B9D5B25F}">
  <dimension ref="A1:M45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217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 xml:space="preserve">Helena Hatje Rocha de Barros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>K$2</f>
        <v>70</v>
      </c>
      <c r="L43" s="5">
        <f>B43+C43+D43+E43+F43+G43+H43+I43+J43</f>
        <v>1</v>
      </c>
      <c r="M43" s="6">
        <f>L43*K43</f>
        <v>70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>
        <v>22</v>
      </c>
      <c r="B45" s="4"/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67E4F-34D1-4123-B56F-FE737E1F2A1F}">
  <dimension ref="A1:M57"/>
  <sheetViews>
    <sheetView workbookViewId="0">
      <selection activeCell="A39" sqref="A39:M54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3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 t="s">
        <v>334</v>
      </c>
      <c r="C14" s="114"/>
      <c r="D14" s="114" t="s">
        <v>343</v>
      </c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3</v>
      </c>
      <c r="M14" s="6">
        <f t="shared" si="0"/>
        <v>210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 t="s">
        <v>343</v>
      </c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 t="s">
        <v>334</v>
      </c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 t="s">
        <v>334</v>
      </c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2</v>
      </c>
      <c r="M26" s="6">
        <f t="shared" si="0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 t="s">
        <v>343</v>
      </c>
      <c r="I28" s="114"/>
      <c r="J28" s="114"/>
      <c r="K28" s="3">
        <f t="shared" si="1"/>
        <v>70</v>
      </c>
      <c r="L28" s="113">
        <f t="shared" si="2"/>
        <v>3</v>
      </c>
      <c r="M28" s="6">
        <f t="shared" si="0"/>
        <v>210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 t="s">
        <v>343</v>
      </c>
      <c r="I33" s="114"/>
      <c r="J33" s="114"/>
      <c r="K33" s="3">
        <f t="shared" si="1"/>
        <v>70</v>
      </c>
      <c r="L33" s="113">
        <f t="shared" si="2"/>
        <v>3</v>
      </c>
      <c r="M33" s="6">
        <f t="shared" si="0"/>
        <v>210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 t="s">
        <v>343</v>
      </c>
      <c r="I35" s="114"/>
      <c r="J35" s="114"/>
      <c r="K35" s="3">
        <f t="shared" si="1"/>
        <v>70</v>
      </c>
      <c r="L35" s="113">
        <f t="shared" si="2"/>
        <v>3</v>
      </c>
      <c r="M35" s="6">
        <f t="shared" si="0"/>
        <v>210</v>
      </c>
    </row>
    <row r="36" spans="1:13" x14ac:dyDescent="0.2">
      <c r="A36" s="10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Helena Weckerle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8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10</v>
      </c>
      <c r="B44" s="114" t="s">
        <v>334</v>
      </c>
      <c r="C44" s="114"/>
      <c r="D44" s="114" t="s">
        <v>343</v>
      </c>
      <c r="E44" s="114"/>
      <c r="F44" s="114"/>
      <c r="G44" s="114"/>
      <c r="H44" s="114"/>
      <c r="I44" s="114"/>
      <c r="J44" s="114"/>
      <c r="K44" s="3">
        <v>70</v>
      </c>
      <c r="L44" s="113">
        <v>3</v>
      </c>
      <c r="M44" s="6">
        <v>210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14</v>
      </c>
      <c r="B46" s="114"/>
      <c r="C46" s="114"/>
      <c r="D46" s="114" t="s">
        <v>343</v>
      </c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15</v>
      </c>
      <c r="B47" s="114"/>
      <c r="C47" s="114" t="s">
        <v>334</v>
      </c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17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18</v>
      </c>
      <c r="B49" s="114"/>
      <c r="C49" s="114" t="s">
        <v>334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22</v>
      </c>
      <c r="B50" s="114" t="s">
        <v>334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3" x14ac:dyDescent="0.2">
      <c r="A51" s="2">
        <v>24</v>
      </c>
      <c r="B51" s="114" t="s">
        <v>343</v>
      </c>
      <c r="C51" s="114" t="s">
        <v>343</v>
      </c>
      <c r="D51" s="114"/>
      <c r="E51" s="114"/>
      <c r="F51" s="114"/>
      <c r="G51" s="114"/>
      <c r="H51" s="114" t="s">
        <v>343</v>
      </c>
      <c r="I51" s="114"/>
      <c r="J51" s="114"/>
      <c r="K51" s="3">
        <v>70</v>
      </c>
      <c r="L51" s="113">
        <v>3</v>
      </c>
      <c r="M51" s="6">
        <v>210</v>
      </c>
    </row>
    <row r="52" spans="1:13" x14ac:dyDescent="0.2">
      <c r="A52" s="2">
        <v>29</v>
      </c>
      <c r="B52" s="114" t="s">
        <v>334</v>
      </c>
      <c r="C52" s="114"/>
      <c r="D52" s="114"/>
      <c r="E52" s="114"/>
      <c r="F52" s="114"/>
      <c r="G52" s="114"/>
      <c r="H52" s="114" t="s">
        <v>343</v>
      </c>
      <c r="I52" s="114"/>
      <c r="J52" s="114"/>
      <c r="K52" s="3">
        <v>70</v>
      </c>
      <c r="L52" s="113">
        <v>3</v>
      </c>
      <c r="M52" s="6">
        <v>210</v>
      </c>
    </row>
    <row r="53" spans="1:13" x14ac:dyDescent="0.2">
      <c r="A53" s="2">
        <v>31</v>
      </c>
      <c r="B53" s="114" t="s">
        <v>334</v>
      </c>
      <c r="C53" s="114"/>
      <c r="D53" s="114"/>
      <c r="E53" s="114"/>
      <c r="F53" s="114"/>
      <c r="G53" s="114"/>
      <c r="H53" s="114" t="s">
        <v>343</v>
      </c>
      <c r="I53" s="114"/>
      <c r="J53" s="114"/>
      <c r="K53" s="3">
        <v>70</v>
      </c>
      <c r="L53" s="113">
        <v>3</v>
      </c>
      <c r="M53" s="6">
        <v>210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10" t="s">
        <v>55</v>
      </c>
      <c r="L54" s="5">
        <f>SUM(L5:L35)</f>
        <v>25</v>
      </c>
      <c r="M54" s="6">
        <f>SUM(M5:M35)</f>
        <v>1750</v>
      </c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  <c r="K56" s="3"/>
      <c r="L56" s="113"/>
      <c r="M56" s="6"/>
    </row>
    <row r="57" spans="1:13" x14ac:dyDescent="0.2">
      <c r="A57" s="2"/>
      <c r="B57" s="114"/>
      <c r="C57" s="114"/>
      <c r="D57" s="114"/>
      <c r="E57" s="114"/>
      <c r="F57" s="114"/>
      <c r="G57" s="114"/>
      <c r="H57" s="114"/>
      <c r="I57" s="114"/>
      <c r="J57" s="114"/>
      <c r="K57" s="3"/>
      <c r="L57" s="113"/>
      <c r="M57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3245-9054-45E9-96BB-84EAA10EA2AE}">
  <dimension ref="A1:M46"/>
  <sheetViews>
    <sheetView workbookViewId="0">
      <selection activeCell="B7" sqref="B7:B24"/>
    </sheetView>
  </sheetViews>
  <sheetFormatPr baseColWidth="10" defaultColWidth="8.83203125" defaultRowHeight="15" x14ac:dyDescent="0.2"/>
  <cols>
    <col min="1" max="1" width="5.6640625" style="229" customWidth="1"/>
    <col min="2" max="10" width="11.5" style="229" customWidth="1"/>
    <col min="11" max="11" width="10.6640625" style="229" customWidth="1"/>
    <col min="12" max="12" width="8.5" style="229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0" t="s">
        <v>5</v>
      </c>
      <c r="D2" s="9" t="s">
        <v>454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168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168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29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0" t="s">
        <v>5</v>
      </c>
      <c r="D40" s="9" t="str">
        <f>D2</f>
        <v>Heloisa Dias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168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8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FA606-AFCA-476C-9A44-967F3E91C949}">
  <dimension ref="A1:M47"/>
  <sheetViews>
    <sheetView workbookViewId="0">
      <selection activeCell="A39" sqref="A39:M4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94" t="s">
        <v>5</v>
      </c>
      <c r="D2" s="9" t="s">
        <v>549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550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168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168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80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80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>
        <v>1</v>
      </c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1</v>
      </c>
      <c r="M25" s="6">
        <f t="shared" si="0"/>
        <v>80</v>
      </c>
    </row>
    <row r="26" spans="1:13" x14ac:dyDescent="0.2">
      <c r="A26" s="2">
        <v>22</v>
      </c>
      <c r="B26" s="4"/>
      <c r="C26" s="4">
        <v>1</v>
      </c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1</v>
      </c>
      <c r="M26" s="6">
        <f t="shared" si="0"/>
        <v>80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>
        <v>1</v>
      </c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1</v>
      </c>
      <c r="M28" s="6">
        <f t="shared" si="0"/>
        <v>80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80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>
        <v>2</v>
      </c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2</v>
      </c>
      <c r="M31" s="6">
        <f t="shared" si="0"/>
        <v>160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94" t="s">
        <v>5</v>
      </c>
      <c r="D40" s="9" t="str">
        <f>D2</f>
        <v>Henrique Fabian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21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80</v>
      </c>
      <c r="L43" s="5">
        <v>1</v>
      </c>
      <c r="M43" s="6">
        <v>80</v>
      </c>
    </row>
    <row r="44" spans="1:13" x14ac:dyDescent="0.2">
      <c r="A44" s="2">
        <v>22</v>
      </c>
      <c r="B44" s="4"/>
      <c r="C44" s="4">
        <v>1</v>
      </c>
      <c r="D44" s="4"/>
      <c r="E44" s="4"/>
      <c r="F44" s="4"/>
      <c r="G44" s="4"/>
      <c r="H44" s="4"/>
      <c r="I44" s="4"/>
      <c r="J44" s="4"/>
      <c r="K44" s="3">
        <v>80</v>
      </c>
      <c r="L44" s="5">
        <v>1</v>
      </c>
      <c r="M44" s="6">
        <v>80</v>
      </c>
    </row>
    <row r="45" spans="1:13" x14ac:dyDescent="0.2">
      <c r="A45" s="2">
        <v>24</v>
      </c>
      <c r="B45" s="4"/>
      <c r="C45" s="4">
        <v>1</v>
      </c>
      <c r="D45" s="4"/>
      <c r="E45" s="4"/>
      <c r="F45" s="4"/>
      <c r="G45" s="4"/>
      <c r="H45" s="4"/>
      <c r="I45" s="4"/>
      <c r="J45" s="4"/>
      <c r="K45" s="3">
        <v>80</v>
      </c>
      <c r="L45" s="5">
        <v>1</v>
      </c>
      <c r="M45" s="6">
        <v>80</v>
      </c>
    </row>
    <row r="46" spans="1:13" x14ac:dyDescent="0.2">
      <c r="A46" s="2">
        <v>27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80</v>
      </c>
      <c r="L46" s="5">
        <v>2</v>
      </c>
      <c r="M46" s="6">
        <v>160</v>
      </c>
    </row>
    <row r="47" spans="1:13" x14ac:dyDescent="0.2">
      <c r="K47" s="10" t="s">
        <v>55</v>
      </c>
      <c r="L47" s="7">
        <f>SUM(L5:L35)</f>
        <v>5</v>
      </c>
      <c r="M47" s="6">
        <f>SUM(M5:M35)</f>
        <v>400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A890E-55FC-F245-961F-A3CC00C40855}">
  <dimension ref="A1:M54"/>
  <sheetViews>
    <sheetView workbookViewId="0">
      <selection activeCell="A39" sqref="A39:M54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471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 t="s">
        <v>343</v>
      </c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1</v>
      </c>
      <c r="M6" s="6">
        <f t="shared" si="0"/>
        <v>70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2</v>
      </c>
      <c r="M7" s="6">
        <f t="shared" si="0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 t="s">
        <v>343</v>
      </c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1</v>
      </c>
      <c r="M11" s="6">
        <f t="shared" si="0"/>
        <v>70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 t="s">
        <v>343</v>
      </c>
      <c r="G15" s="114"/>
      <c r="H15" s="114"/>
      <c r="I15" s="114"/>
      <c r="J15" s="114"/>
      <c r="K15" s="3">
        <f t="shared" si="1"/>
        <v>70</v>
      </c>
      <c r="L15" s="113">
        <f t="shared" si="2"/>
        <v>1</v>
      </c>
      <c r="M15" s="6">
        <f t="shared" si="0"/>
        <v>70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 t="s">
        <v>343</v>
      </c>
      <c r="G20" s="114"/>
      <c r="H20" s="114"/>
      <c r="I20" s="114"/>
      <c r="J20" s="114"/>
      <c r="K20" s="3">
        <f t="shared" si="1"/>
        <v>70</v>
      </c>
      <c r="L20" s="113">
        <f t="shared" si="2"/>
        <v>2</v>
      </c>
      <c r="M20" s="6">
        <f t="shared" si="0"/>
        <v>140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1</v>
      </c>
      <c r="M25" s="6">
        <f t="shared" si="0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 t="s">
        <v>343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343</v>
      </c>
      <c r="C34" s="114"/>
      <c r="D34" s="114"/>
      <c r="E34" s="114"/>
      <c r="F34" s="114" t="s">
        <v>343</v>
      </c>
      <c r="G34" s="114"/>
      <c r="H34" s="114"/>
      <c r="I34" s="114"/>
      <c r="J34" s="114"/>
      <c r="K34" s="3">
        <f t="shared" si="1"/>
        <v>70</v>
      </c>
      <c r="L34" s="113">
        <f t="shared" si="2"/>
        <v>2</v>
      </c>
      <c r="M34" s="6">
        <f t="shared" si="0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4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0" t="s">
        <v>5</v>
      </c>
      <c r="D40" s="9" t="str">
        <f>D2</f>
        <v>Henrique F. C. Müller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3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7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9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11</v>
      </c>
      <c r="B47" s="114"/>
      <c r="C47" s="114"/>
      <c r="D47" s="114"/>
      <c r="E47" s="114"/>
      <c r="F47" s="114" t="s">
        <v>343</v>
      </c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14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16</v>
      </c>
      <c r="B49" s="114" t="s">
        <v>343</v>
      </c>
      <c r="C49" s="114"/>
      <c r="D49" s="114"/>
      <c r="E49" s="114"/>
      <c r="F49" s="114" t="s">
        <v>343</v>
      </c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21</v>
      </c>
      <c r="B50" s="114" t="s">
        <v>343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</v>
      </c>
      <c r="M50" s="6">
        <v>70</v>
      </c>
    </row>
    <row r="51" spans="1:13" x14ac:dyDescent="0.2">
      <c r="A51" s="2">
        <v>23</v>
      </c>
      <c r="B51" s="114" t="s">
        <v>343</v>
      </c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113">
        <v>1</v>
      </c>
      <c r="M51" s="6">
        <v>70</v>
      </c>
    </row>
    <row r="52" spans="1:13" x14ac:dyDescent="0.2">
      <c r="A52" s="2">
        <v>28</v>
      </c>
      <c r="B52" s="114" t="s">
        <v>343</v>
      </c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1</v>
      </c>
      <c r="M52" s="6">
        <v>70</v>
      </c>
    </row>
    <row r="53" spans="1:13" x14ac:dyDescent="0.2">
      <c r="A53" s="2">
        <v>30</v>
      </c>
      <c r="B53" s="114" t="s">
        <v>343</v>
      </c>
      <c r="C53" s="114"/>
      <c r="D53" s="114"/>
      <c r="E53" s="114"/>
      <c r="F53" s="114" t="s">
        <v>343</v>
      </c>
      <c r="G53" s="114"/>
      <c r="H53" s="114"/>
      <c r="I53" s="114"/>
      <c r="J53" s="114"/>
      <c r="K53" s="3">
        <v>70</v>
      </c>
      <c r="L53" s="113">
        <v>2</v>
      </c>
      <c r="M53" s="6">
        <v>140</v>
      </c>
    </row>
    <row r="54" spans="1:13" x14ac:dyDescent="0.2">
      <c r="K54" s="187" t="s">
        <v>55</v>
      </c>
      <c r="L54" s="113">
        <f>SUM(L5:L35)</f>
        <v>14</v>
      </c>
      <c r="M54" s="186">
        <f>SUM(M5:M35)</f>
        <v>980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9EC65-ECE9-B743-93E6-86CB76EB37CC}">
  <dimension ref="A1:M52"/>
  <sheetViews>
    <sheetView workbookViewId="0">
      <selection activeCell="A34" activeCellId="6" sqref="A6:XFD6 A13:XFD13 A18:XFD18 A20:XFD20 A27:XFD27 A32:XFD32 A34:XFD34"/>
    </sheetView>
  </sheetViews>
  <sheetFormatPr baseColWidth="10" defaultColWidth="8.83203125" defaultRowHeight="15" x14ac:dyDescent="0.2"/>
  <cols>
    <col min="1" max="1" width="5.6640625" style="285" customWidth="1"/>
    <col min="2" max="10" width="11.5" style="285" customWidth="1"/>
    <col min="11" max="11" width="10.6640625" style="285" customWidth="1"/>
    <col min="12" max="12" width="8.5" style="28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6" t="s">
        <v>5</v>
      </c>
      <c r="D2" s="9" t="s">
        <v>524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 t="s">
        <v>343</v>
      </c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1</v>
      </c>
      <c r="M6" s="6">
        <f t="shared" si="0"/>
        <v>70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 t="s">
        <v>343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1</v>
      </c>
      <c r="M13" s="6">
        <f t="shared" si="0"/>
        <v>70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343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1</v>
      </c>
      <c r="M18" s="6">
        <f t="shared" si="0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 t="s">
        <v>343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1</v>
      </c>
      <c r="M20" s="6">
        <f t="shared" si="0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1</v>
      </c>
      <c r="M27" s="6">
        <f t="shared" si="0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 t="s">
        <v>343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1</v>
      </c>
      <c r="M32" s="6">
        <f t="shared" si="0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2</v>
      </c>
      <c r="M34" s="6">
        <f t="shared" si="0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85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6" t="s">
        <v>5</v>
      </c>
      <c r="D40" s="9" t="s">
        <v>566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9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14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23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28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30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K50" s="187" t="s">
        <v>55</v>
      </c>
      <c r="L50" s="113">
        <f>SUM(L5:L35)</f>
        <v>8</v>
      </c>
      <c r="M50" s="186">
        <f>SUM(M5:M35)</f>
        <v>560</v>
      </c>
    </row>
    <row r="51" spans="1:13" x14ac:dyDescent="0.2">
      <c r="M51" s="301">
        <v>-54</v>
      </c>
    </row>
    <row r="52" spans="1:13" x14ac:dyDescent="0.2">
      <c r="M52" s="304">
        <v>504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3B678-9A0F-6E4B-86D0-8098D2D27766}">
  <dimension ref="A1:M49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70" customWidth="1"/>
    <col min="2" max="10" width="11.5" style="170" customWidth="1"/>
    <col min="11" max="11" width="10.6640625" style="170" customWidth="1"/>
    <col min="12" max="12" width="8.5" style="17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1" t="s">
        <v>5</v>
      </c>
      <c r="D2" s="9" t="s">
        <v>400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70">
        <v>32</v>
      </c>
      <c r="K36" s="187" t="s">
        <v>55</v>
      </c>
      <c r="L36" s="113">
        <f>SUM(L5:L35)</f>
        <v>0</v>
      </c>
      <c r="M36" s="18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1" t="s">
        <v>5</v>
      </c>
      <c r="D40" s="9" t="str">
        <f>D2</f>
        <v>Iasmin Burgos Freire Raposo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9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11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42"/>
  <sheetViews>
    <sheetView workbookViewId="0">
      <selection activeCell="K5" sqref="K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Iasmim Marques Pires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42"/>
  <sheetViews>
    <sheetView workbookViewId="0">
      <selection activeCell="I22" sqref="I2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Igor José Lemos Marques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98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 t="s">
        <v>331</v>
      </c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1.5</v>
      </c>
      <c r="M8" s="6">
        <f t="shared" si="0"/>
        <v>105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 t="s">
        <v>331</v>
      </c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1.5</v>
      </c>
      <c r="M15" s="6">
        <f t="shared" si="0"/>
        <v>105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 t="s">
        <v>331</v>
      </c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1.5</v>
      </c>
      <c r="M19" s="6">
        <f t="shared" si="0"/>
        <v>105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 t="s">
        <v>331</v>
      </c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1.5</v>
      </c>
      <c r="M26" s="6">
        <f t="shared" si="0"/>
        <v>105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 t="s">
        <v>331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1.5</v>
      </c>
      <c r="M33" s="6">
        <f t="shared" si="0"/>
        <v>105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7.5</v>
      </c>
      <c r="M36" s="6">
        <f>SUM(M5:M35)</f>
        <v>525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Ingra Aisha de Oliveira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42"/>
  <sheetViews>
    <sheetView workbookViewId="0">
      <selection activeCell="H22" sqref="H2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99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Ingrid Aisha de Oliveira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46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" t="s">
        <v>5</v>
      </c>
      <c r="D2" s="9" t="s">
        <v>401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80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80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80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80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" t="s">
        <v>5</v>
      </c>
      <c r="D40" s="9" t="str">
        <f>D2</f>
        <v>Isabella Costa Gidi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80</v>
      </c>
      <c r="L43" s="5">
        <v>1</v>
      </c>
      <c r="M43" s="6">
        <v>80</v>
      </c>
    </row>
    <row r="44" spans="1:13" x14ac:dyDescent="0.2">
      <c r="A44" s="2">
        <v>12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80</v>
      </c>
      <c r="L44" s="5">
        <v>1</v>
      </c>
      <c r="M44" s="6">
        <v>80</v>
      </c>
    </row>
    <row r="45" spans="1:13" x14ac:dyDescent="0.2">
      <c r="A45" s="2">
        <v>13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80</v>
      </c>
      <c r="L45" s="5">
        <v>1</v>
      </c>
      <c r="M45" s="6">
        <v>80</v>
      </c>
    </row>
    <row r="46" spans="1:13" x14ac:dyDescent="0.2">
      <c r="A46" s="2">
        <v>16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80</v>
      </c>
      <c r="L46" s="5">
        <v>1</v>
      </c>
      <c r="M46" s="6">
        <v>80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44FCE-0C1B-41CB-A351-2D47D03AF613}">
  <dimension ref="A1:M46"/>
  <sheetViews>
    <sheetView workbookViewId="0">
      <selection activeCell="N4" sqref="N4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430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1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Isabella Martins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>
        <v>1.5</v>
      </c>
      <c r="C43" s="114"/>
      <c r="D43" s="114"/>
      <c r="E43" s="114"/>
      <c r="F43" s="114"/>
      <c r="G43" s="114"/>
      <c r="H43" s="114"/>
      <c r="I43" s="114"/>
      <c r="J43" s="4"/>
      <c r="K43" s="3">
        <v>70</v>
      </c>
      <c r="L43" s="113">
        <v>1.5</v>
      </c>
      <c r="M43" s="6">
        <v>105</v>
      </c>
    </row>
    <row r="44" spans="1:13" x14ac:dyDescent="0.2">
      <c r="A44" s="2">
        <v>9</v>
      </c>
      <c r="B44" s="114">
        <v>1.5</v>
      </c>
      <c r="C44" s="114"/>
      <c r="D44" s="114"/>
      <c r="E44" s="114"/>
      <c r="F44" s="114"/>
      <c r="G44" s="114"/>
      <c r="H44" s="114"/>
      <c r="I44" s="114"/>
      <c r="J44" s="4"/>
      <c r="K44" s="3">
        <v>70</v>
      </c>
      <c r="L44" s="113">
        <v>1.5</v>
      </c>
      <c r="M44" s="6">
        <v>105</v>
      </c>
    </row>
    <row r="45" spans="1:13" x14ac:dyDescent="0.2">
      <c r="A45" s="2">
        <v>11</v>
      </c>
      <c r="B45" s="114">
        <v>1.5</v>
      </c>
      <c r="C45" s="114"/>
      <c r="D45" s="114"/>
      <c r="E45" s="114"/>
      <c r="F45" s="114"/>
      <c r="G45" s="114"/>
      <c r="H45" s="114"/>
      <c r="I45" s="114"/>
      <c r="J45" s="4"/>
      <c r="K45" s="3">
        <v>70</v>
      </c>
      <c r="L45" s="113">
        <v>1.5</v>
      </c>
      <c r="M45" s="6">
        <v>105</v>
      </c>
    </row>
    <row r="46" spans="1:13" x14ac:dyDescent="0.2">
      <c r="A46" s="2">
        <v>16</v>
      </c>
      <c r="B46" s="114">
        <v>1.5</v>
      </c>
      <c r="C46" s="114"/>
      <c r="D46" s="114"/>
      <c r="E46" s="114"/>
      <c r="F46" s="114"/>
      <c r="G46" s="114"/>
      <c r="H46" s="114"/>
      <c r="I46" s="114"/>
      <c r="J46" s="4"/>
      <c r="K46" s="3">
        <v>70</v>
      </c>
      <c r="L46" s="113">
        <v>1.5</v>
      </c>
      <c r="M46" s="6">
        <v>105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70DA8-A40B-A141-9A45-26A6152DC04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Isabella P. Oliveira de Carvalho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28993-44C1-4A1C-B65F-1CE09250ABCD}">
  <dimension ref="A1:M46"/>
  <sheetViews>
    <sheetView workbookViewId="0">
      <selection activeCell="P21" sqref="P21"/>
    </sheetView>
  </sheetViews>
  <sheetFormatPr baseColWidth="10" defaultColWidth="8.83203125" defaultRowHeight="15" x14ac:dyDescent="0.2"/>
  <cols>
    <col min="1" max="1" width="5.6640625" style="181" customWidth="1"/>
    <col min="2" max="10" width="11.5" style="181" customWidth="1"/>
    <col min="11" max="11" width="10.6640625" style="181" customWidth="1"/>
    <col min="12" max="12" width="8.5" style="18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85" t="s">
        <v>5</v>
      </c>
      <c r="D2" s="9" t="s">
        <v>404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11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114"/>
      <c r="D7" s="4"/>
      <c r="E7" s="4"/>
      <c r="F7" s="4"/>
      <c r="G7" s="4"/>
      <c r="H7" s="4"/>
      <c r="I7" s="4"/>
      <c r="J7" s="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114"/>
      <c r="D8" s="4"/>
      <c r="E8" s="4"/>
      <c r="F8" s="4"/>
      <c r="G8" s="4"/>
      <c r="H8" s="4"/>
      <c r="I8" s="4"/>
      <c r="J8" s="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114"/>
      <c r="D9" s="4"/>
      <c r="E9" s="4"/>
      <c r="F9" s="4"/>
      <c r="G9" s="4"/>
      <c r="H9" s="4"/>
      <c r="I9" s="4"/>
      <c r="J9" s="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11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11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11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11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11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11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11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11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11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11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11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11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11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11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11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11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11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11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11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11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11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11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11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11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11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11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8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85" t="s">
        <v>5</v>
      </c>
      <c r="D40" s="9" t="str">
        <f>D2</f>
        <v>Irapuan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114">
        <v>1.5</v>
      </c>
      <c r="D43" s="4"/>
      <c r="E43" s="4"/>
      <c r="F43" s="4"/>
      <c r="G43" s="4"/>
      <c r="H43" s="4"/>
      <c r="I43" s="4"/>
      <c r="J43" s="4"/>
      <c r="K43" s="3">
        <v>70</v>
      </c>
      <c r="L43" s="113">
        <v>1.5</v>
      </c>
      <c r="M43" s="6">
        <v>105</v>
      </c>
    </row>
    <row r="44" spans="1:13" x14ac:dyDescent="0.2">
      <c r="A44" s="2">
        <v>10</v>
      </c>
      <c r="B44" s="4"/>
      <c r="C44" s="114">
        <v>1.5</v>
      </c>
      <c r="D44" s="4"/>
      <c r="E44" s="4"/>
      <c r="F44" s="4"/>
      <c r="G44" s="4"/>
      <c r="H44" s="4"/>
      <c r="I44" s="4"/>
      <c r="J44" s="4"/>
      <c r="K44" s="3">
        <v>70</v>
      </c>
      <c r="L44" s="113">
        <v>1.5</v>
      </c>
      <c r="M44" s="6">
        <v>105</v>
      </c>
    </row>
    <row r="45" spans="1:13" x14ac:dyDescent="0.2">
      <c r="A45" s="2">
        <v>12</v>
      </c>
      <c r="B45" s="4"/>
      <c r="C45" s="114">
        <v>1.5</v>
      </c>
      <c r="D45" s="4"/>
      <c r="E45" s="4"/>
      <c r="F45" s="4"/>
      <c r="G45" s="4"/>
      <c r="H45" s="4"/>
      <c r="I45" s="4"/>
      <c r="J45" s="4"/>
      <c r="K45" s="3">
        <v>70</v>
      </c>
      <c r="L45" s="113">
        <v>1.5</v>
      </c>
      <c r="M45" s="6">
        <v>105</v>
      </c>
    </row>
    <row r="46" spans="1:13" x14ac:dyDescent="0.2">
      <c r="A46" s="2">
        <v>31</v>
      </c>
      <c r="B46" s="4"/>
      <c r="C46" s="114">
        <v>1.5</v>
      </c>
      <c r="D46" s="4"/>
      <c r="E46" s="4"/>
      <c r="F46" s="4"/>
      <c r="G46" s="4"/>
      <c r="H46" s="4"/>
      <c r="I46" s="4"/>
      <c r="J46" s="4"/>
      <c r="K46" s="3">
        <v>70</v>
      </c>
      <c r="L46" s="113">
        <v>1.5</v>
      </c>
      <c r="M46" s="6">
        <v>105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50"/>
  <sheetViews>
    <sheetView zoomScale="9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69" t="s">
        <v>197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Jacques Renan de A.B.Neto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15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17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>
        <v>19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20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25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26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100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Gabriel Cerqueira de Matos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55"/>
  <sheetViews>
    <sheetView workbookViewId="0">
      <selection activeCell="J8" sqref="J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83203125" customWidth="1"/>
  </cols>
  <sheetData>
    <row r="1" spans="1:13" ht="21" x14ac:dyDescent="0.25">
      <c r="A1" s="327" t="s">
        <v>307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ht="15" customHeight="1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ht="15" customHeight="1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ht="15" customHeight="1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ht="15" customHeight="1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Gabriel Weckerle Sobreira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ht="15" customHeight="1" x14ac:dyDescent="0.2">
      <c r="A43" s="2">
        <v>6</v>
      </c>
      <c r="B43" s="114" t="s">
        <v>455</v>
      </c>
      <c r="C43" s="114" t="s">
        <v>343</v>
      </c>
      <c r="D43" s="114"/>
      <c r="E43" s="114"/>
      <c r="F43" s="114"/>
      <c r="G43" s="114"/>
      <c r="H43" s="114" t="s">
        <v>331</v>
      </c>
      <c r="I43" s="114"/>
      <c r="J43" s="114"/>
      <c r="K43" s="3">
        <v>70</v>
      </c>
      <c r="L43" s="113">
        <v>3</v>
      </c>
      <c r="M43" s="6">
        <v>210</v>
      </c>
    </row>
    <row r="44" spans="1:13" x14ac:dyDescent="0.2">
      <c r="A44" s="2">
        <v>7</v>
      </c>
      <c r="B44" s="114"/>
      <c r="C44" s="114"/>
      <c r="D44" s="114"/>
      <c r="E44" s="114"/>
      <c r="F44" s="114"/>
      <c r="G44" s="114"/>
      <c r="H44" s="114" t="s">
        <v>334</v>
      </c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9</v>
      </c>
      <c r="B45" s="114"/>
      <c r="C45" s="114"/>
      <c r="D45" s="114"/>
      <c r="E45" s="114"/>
      <c r="F45" s="114"/>
      <c r="G45" s="114"/>
      <c r="H45" s="114" t="s">
        <v>334</v>
      </c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ht="15" customHeight="1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ht="15" customHeight="1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/>
      <c r="L53" s="113"/>
      <c r="M53" s="6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/>
      <c r="L54" s="113"/>
      <c r="M54" s="6"/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/>
      <c r="L55" s="113"/>
      <c r="M55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52"/>
  <sheetViews>
    <sheetView workbookViewId="0">
      <selection activeCell="B6" sqref="B6:C3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v>60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Guilherme Brige Oliveira Alves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>
        <v>2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9</v>
      </c>
      <c r="B44" s="114"/>
      <c r="C44" s="114">
        <v>2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11</v>
      </c>
      <c r="B45" s="114">
        <v>2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/>
      <c r="C46" s="114">
        <v>2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18</v>
      </c>
      <c r="B47" s="114">
        <v>2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</row>
  </sheetData>
  <mergeCells count="28">
    <mergeCell ref="L3:L4"/>
    <mergeCell ref="A3:A4"/>
    <mergeCell ref="B3:B4"/>
    <mergeCell ref="C3:C4"/>
    <mergeCell ref="D3:D4"/>
    <mergeCell ref="E3:E4"/>
    <mergeCell ref="F3:F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52"/>
  <sheetViews>
    <sheetView workbookViewId="0">
      <selection activeCell="B5" sqref="B5:D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Martins Pontes Meira Moreira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8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13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15</v>
      </c>
      <c r="B46" s="114"/>
      <c r="C46" s="114" t="s">
        <v>331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>
        <v>20</v>
      </c>
      <c r="B47" s="114"/>
      <c r="C47" s="114" t="s">
        <v>331</v>
      </c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>
        <v>22</v>
      </c>
      <c r="B48" s="114"/>
      <c r="C48" s="114" t="s">
        <v>331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>
        <v>27</v>
      </c>
      <c r="B49" s="114"/>
      <c r="C49" s="114" t="s">
        <v>331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1.5</v>
      </c>
      <c r="M49" s="6">
        <v>105</v>
      </c>
    </row>
    <row r="50" spans="1:13" x14ac:dyDescent="0.2">
      <c r="A50" s="2">
        <v>29</v>
      </c>
      <c r="B50" s="114"/>
      <c r="C50" s="114" t="s">
        <v>331</v>
      </c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1.5</v>
      </c>
      <c r="M52" s="6">
        <v>105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Mauricio Guerra Dória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L3:L4"/>
    <mergeCell ref="A3:A4"/>
    <mergeCell ref="B3:B4"/>
    <mergeCell ref="C3:C4"/>
    <mergeCell ref="D3:D4"/>
    <mergeCell ref="E3:E4"/>
    <mergeCell ref="F3:F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57"/>
  <sheetViews>
    <sheetView workbookViewId="0">
      <selection activeCell="A39" sqref="A39:M50"/>
    </sheetView>
  </sheetViews>
  <sheetFormatPr baseColWidth="10" defaultColWidth="8.83203125" defaultRowHeight="15" x14ac:dyDescent="0.2"/>
  <cols>
    <col min="1" max="1" width="7.33203125" style="1" customWidth="1"/>
    <col min="2" max="10" width="11.5" style="1" customWidth="1"/>
    <col min="11" max="11" width="10.6640625" style="1" customWidth="1"/>
    <col min="12" max="12" width="8.5" style="1" customWidth="1"/>
    <col min="13" max="13" width="11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457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>
        <v>2</v>
      </c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2</v>
      </c>
      <c r="M13" s="6">
        <f t="shared" si="0"/>
        <v>140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2</v>
      </c>
      <c r="M20" s="6">
        <f t="shared" si="0"/>
        <v>140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2</v>
      </c>
      <c r="M27" s="6">
        <f t="shared" si="0"/>
        <v>140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>
        <v>2</v>
      </c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2</v>
      </c>
      <c r="M29" s="6">
        <f t="shared" si="0"/>
        <v>140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2</v>
      </c>
      <c r="M34" s="6">
        <f t="shared" si="0"/>
        <v>140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Carlos Monteiro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11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16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18</v>
      </c>
      <c r="B46" s="11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23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25</v>
      </c>
      <c r="B48" s="4"/>
      <c r="C48" s="4">
        <v>2</v>
      </c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30</v>
      </c>
      <c r="B49" s="4">
        <v>2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10" t="s">
        <v>55</v>
      </c>
      <c r="L50" s="7">
        <f>SUM(L5:L35)</f>
        <v>14</v>
      </c>
      <c r="M50" s="6">
        <f>SUM(M5:M35)</f>
        <v>980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  <row r="52" spans="1:13" x14ac:dyDescent="0.2">
      <c r="A52" s="2"/>
      <c r="B52" s="114"/>
      <c r="C52" s="4"/>
      <c r="D52" s="4"/>
      <c r="E52" s="4"/>
      <c r="F52" s="4"/>
      <c r="G52" s="4"/>
      <c r="H52" s="4"/>
      <c r="I52" s="4"/>
      <c r="J52" s="4"/>
      <c r="K52" s="3"/>
      <c r="L52" s="5"/>
      <c r="M52" s="6"/>
    </row>
    <row r="53" spans="1:13" x14ac:dyDescent="0.2">
      <c r="A53" s="2"/>
      <c r="B53" s="4"/>
      <c r="C53" s="4"/>
      <c r="D53" s="4"/>
      <c r="E53" s="4"/>
      <c r="F53" s="4"/>
      <c r="G53" s="4"/>
      <c r="H53" s="4"/>
      <c r="I53" s="4"/>
      <c r="J53" s="4"/>
      <c r="K53" s="3"/>
      <c r="L53" s="5"/>
      <c r="M53" s="6"/>
    </row>
    <row r="54" spans="1:13" x14ac:dyDescent="0.2">
      <c r="A54" s="2"/>
      <c r="B54" s="4"/>
      <c r="C54" s="4"/>
      <c r="D54" s="4"/>
      <c r="E54" s="4"/>
      <c r="F54" s="4"/>
      <c r="G54" s="4"/>
      <c r="H54" s="4"/>
      <c r="I54" s="4"/>
      <c r="J54" s="4"/>
      <c r="K54" s="3"/>
      <c r="L54" s="5"/>
      <c r="M54" s="6"/>
    </row>
    <row r="55" spans="1:13" x14ac:dyDescent="0.2">
      <c r="A55" s="2"/>
      <c r="B55" s="4"/>
      <c r="C55" s="4"/>
      <c r="D55" s="4"/>
      <c r="E55" s="4"/>
      <c r="F55" s="4"/>
      <c r="G55" s="4"/>
      <c r="H55" s="4"/>
      <c r="I55" s="4"/>
      <c r="J55" s="4"/>
      <c r="K55" s="3"/>
      <c r="L55" s="5"/>
      <c r="M55" s="6"/>
    </row>
    <row r="56" spans="1:13" x14ac:dyDescent="0.2">
      <c r="A56" s="2"/>
      <c r="B56" s="4"/>
      <c r="C56" s="4"/>
      <c r="D56" s="4"/>
      <c r="E56" s="4"/>
      <c r="F56" s="4"/>
      <c r="G56" s="4"/>
      <c r="H56" s="4"/>
      <c r="I56" s="4"/>
      <c r="J56" s="4"/>
      <c r="K56" s="3"/>
      <c r="L56" s="5"/>
      <c r="M56" s="6"/>
    </row>
    <row r="57" spans="1:13" x14ac:dyDescent="0.2">
      <c r="A57" s="2"/>
      <c r="B57" s="4"/>
      <c r="C57" s="4"/>
      <c r="D57" s="4"/>
      <c r="E57" s="4"/>
      <c r="F57" s="4"/>
      <c r="G57" s="4"/>
      <c r="H57" s="4"/>
      <c r="I57" s="4"/>
      <c r="J57" s="4"/>
      <c r="K57" s="3"/>
      <c r="L57" s="5"/>
      <c r="M57" s="6"/>
    </row>
  </sheetData>
  <mergeCells count="28">
    <mergeCell ref="L3:L4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J41:J42"/>
    <mergeCell ref="K41:K42"/>
    <mergeCell ref="L41:L42"/>
    <mergeCell ref="M41:M42"/>
    <mergeCell ref="A1:M1"/>
    <mergeCell ref="A39:M39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</mergeCells>
  <pageMargins left="0.511811024" right="0.511811024" top="0.78740157499999996" bottom="0.78740157499999996" header="0.31496062000000002" footer="0.31496062000000002"/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53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ht="15" customHeight="1" x14ac:dyDescent="0.2">
      <c r="A2" s="16" t="s">
        <v>4</v>
      </c>
      <c r="B2" s="15"/>
      <c r="C2" s="8" t="s">
        <v>5</v>
      </c>
      <c r="D2" s="9" t="s">
        <v>105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55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55</v>
      </c>
      <c r="L6" s="113">
        <f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55</v>
      </c>
      <c r="L7" s="113">
        <f>B7+C7+D7+E7+F7+G7+H7+I7+J7</f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55</v>
      </c>
      <c r="L8" s="113">
        <f t="shared" ref="L8:L35" si="2">B8+C8+D8+E8+F8+G8+H8+I8+J8</f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55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55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55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55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55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55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55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55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55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55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55</v>
      </c>
      <c r="L19" s="113">
        <f t="shared" si="2"/>
        <v>0</v>
      </c>
      <c r="M19" s="6">
        <f t="shared" si="0"/>
        <v>0</v>
      </c>
    </row>
    <row r="20" spans="1:13" ht="16" customHeight="1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55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55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55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55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55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55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55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55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55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55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55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55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55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55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55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55</v>
      </c>
      <c r="L35" s="113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Pedro Cohim Alves Reis Silva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55</v>
      </c>
      <c r="L43" s="113">
        <v>2</v>
      </c>
      <c r="M43" s="6">
        <v>110</v>
      </c>
    </row>
    <row r="44" spans="1:13" x14ac:dyDescent="0.2">
      <c r="A44" s="2">
        <v>9</v>
      </c>
      <c r="B44" s="114" t="s">
        <v>448</v>
      </c>
      <c r="C44" s="114"/>
      <c r="D44" s="114"/>
      <c r="E44" s="114"/>
      <c r="F44" s="114"/>
      <c r="G44" s="114"/>
      <c r="H44" s="114"/>
      <c r="I44" s="114"/>
      <c r="J44" s="114"/>
      <c r="K44" s="3">
        <v>55</v>
      </c>
      <c r="L44" s="113">
        <v>4</v>
      </c>
      <c r="M44" s="6">
        <v>220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55</v>
      </c>
      <c r="L45" s="113">
        <v>2</v>
      </c>
      <c r="M45" s="6">
        <v>110</v>
      </c>
    </row>
    <row r="46" spans="1:13" x14ac:dyDescent="0.2">
      <c r="A46" s="2">
        <v>18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55</v>
      </c>
      <c r="L46" s="113">
        <v>2</v>
      </c>
      <c r="M46" s="6">
        <v>110</v>
      </c>
    </row>
    <row r="47" spans="1:13" x14ac:dyDescent="0.2">
      <c r="A47" s="2">
        <v>24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55</v>
      </c>
      <c r="L47" s="113">
        <v>2</v>
      </c>
      <c r="M47" s="6">
        <v>110</v>
      </c>
    </row>
    <row r="48" spans="1:13" x14ac:dyDescent="0.2">
      <c r="A48" s="2">
        <v>27</v>
      </c>
      <c r="B48" s="114" t="s">
        <v>448</v>
      </c>
      <c r="C48" s="114"/>
      <c r="D48" s="114"/>
      <c r="E48" s="114"/>
      <c r="F48" s="114"/>
      <c r="G48" s="114"/>
      <c r="H48" s="114"/>
      <c r="I48" s="114"/>
      <c r="J48" s="114"/>
      <c r="K48" s="3">
        <v>55</v>
      </c>
      <c r="L48" s="113">
        <v>4</v>
      </c>
      <c r="M48" s="6">
        <v>220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55</v>
      </c>
      <c r="L50" s="113">
        <v>2</v>
      </c>
      <c r="M50" s="6">
        <v>110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>
        <v>55</v>
      </c>
      <c r="L51" s="113">
        <v>2</v>
      </c>
      <c r="M51" s="6">
        <v>110</v>
      </c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</row>
    <row r="53" spans="1:13" x14ac:dyDescent="0.2">
      <c r="A53" s="2"/>
      <c r="B53" s="4"/>
      <c r="C53" s="4"/>
      <c r="D53" s="4"/>
      <c r="E53" s="4"/>
      <c r="F53" s="4"/>
      <c r="G53" s="4"/>
      <c r="H53" s="4"/>
      <c r="I53" s="4"/>
      <c r="J53" s="4"/>
    </row>
  </sheetData>
  <mergeCells count="28">
    <mergeCell ref="K3:K4"/>
    <mergeCell ref="L3:L4"/>
    <mergeCell ref="F3:F4"/>
    <mergeCell ref="G3:G4"/>
    <mergeCell ref="H3:H4"/>
    <mergeCell ref="I3:I4"/>
    <mergeCell ref="J3:J4"/>
    <mergeCell ref="A1:M1"/>
    <mergeCell ref="M3:M4"/>
    <mergeCell ref="A41:A42"/>
    <mergeCell ref="B41:B42"/>
    <mergeCell ref="C41:C42"/>
    <mergeCell ref="D41:D42"/>
    <mergeCell ref="E41:E42"/>
    <mergeCell ref="F41:F42"/>
    <mergeCell ref="G41:G42"/>
    <mergeCell ref="H41:H42"/>
    <mergeCell ref="I41:I42"/>
    <mergeCell ref="A3:A4"/>
    <mergeCell ref="B3:B4"/>
    <mergeCell ref="C3:C4"/>
    <mergeCell ref="D3:D4"/>
    <mergeCell ref="E3:E4"/>
    <mergeCell ref="J41:J42"/>
    <mergeCell ref="K41:K42"/>
    <mergeCell ref="L41:L42"/>
    <mergeCell ref="M41:M42"/>
    <mergeCell ref="A39:M39"/>
  </mergeCells>
  <pageMargins left="0.511811024" right="0.511811024" top="0.78740157499999996" bottom="0.78740157499999996" header="0.31496062000000002" footer="0.31496062000000002"/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48"/>
  <sheetViews>
    <sheetView workbookViewId="0">
      <selection activeCell="A39" sqref="A39:M4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494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>
        <v>1</v>
      </c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1</v>
      </c>
      <c r="M7" s="6">
        <f t="shared" si="0"/>
        <v>70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>
        <v>2</v>
      </c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2</v>
      </c>
      <c r="M13" s="6">
        <f t="shared" si="0"/>
        <v>140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>
        <v>2</v>
      </c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2</v>
      </c>
      <c r="M28" s="6">
        <f t="shared" si="0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2</v>
      </c>
      <c r="M35" s="6">
        <f t="shared" si="0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Tanure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9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24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31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K48" s="10" t="s">
        <v>55</v>
      </c>
      <c r="L48" s="7">
        <f>SUM(L5:L35)</f>
        <v>9</v>
      </c>
      <c r="M48" s="6">
        <f>SUM(M5:M35)</f>
        <v>630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0425-DAFF-C847-AE56-3E34B8851CC3}">
  <dimension ref="A1:M57"/>
  <sheetViews>
    <sheetView zoomScale="92" workbookViewId="0">
      <selection activeCell="A39" sqref="A39:M45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9" t="s">
        <v>5</v>
      </c>
      <c r="D2" s="9" t="s">
        <v>578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>B7+C7+D7+E7+F7+G7+H7+I7+J7</f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ref="L8:L35" si="2">B8+C8+D8+E8+F8+G8+H8+I8+J8</f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 t="s">
        <v>334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2</v>
      </c>
      <c r="M18" s="6">
        <f t="shared" si="0"/>
        <v>140</v>
      </c>
    </row>
    <row r="19" spans="1:13" x14ac:dyDescent="0.2">
      <c r="A19" s="2">
        <v>15</v>
      </c>
      <c r="B19" s="114" t="s">
        <v>343</v>
      </c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1</v>
      </c>
      <c r="M19" s="6">
        <f t="shared" si="0"/>
        <v>70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288">
        <v>32</v>
      </c>
      <c r="B36" s="288"/>
      <c r="C36" s="288"/>
      <c r="D36" s="288"/>
      <c r="E36" s="288"/>
      <c r="F36" s="288"/>
      <c r="G36" s="288"/>
      <c r="H36" s="288"/>
      <c r="I36" s="288"/>
      <c r="J36" s="288"/>
    </row>
    <row r="37" spans="1:13" x14ac:dyDescent="0.2">
      <c r="A37" s="288"/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</row>
    <row r="38" spans="1:13" x14ac:dyDescent="0.2">
      <c r="A38" s="288"/>
      <c r="B38" s="288"/>
      <c r="C38" s="288"/>
      <c r="D38" s="288"/>
      <c r="E38" s="288"/>
      <c r="F38" s="288"/>
      <c r="G38" s="288"/>
      <c r="H38" s="288"/>
      <c r="I38" s="288"/>
      <c r="J38" s="288"/>
      <c r="K38" s="288"/>
      <c r="L38" s="288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9" t="s">
        <v>5</v>
      </c>
      <c r="D40" s="9" t="s">
        <v>578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14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15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10" t="s">
        <v>55</v>
      </c>
      <c r="L45" s="113">
        <f>SUM(L5:L35)</f>
        <v>3</v>
      </c>
      <c r="M45" s="6">
        <f>SUM(M5:M35)</f>
        <v>210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288"/>
      <c r="L49" s="288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288"/>
      <c r="L52" s="288"/>
    </row>
    <row r="53" spans="1:13" x14ac:dyDescent="0.2">
      <c r="A53" s="2"/>
      <c r="B53" s="4"/>
      <c r="C53" s="4"/>
      <c r="D53" s="4"/>
      <c r="E53" s="4"/>
      <c r="F53" s="4"/>
      <c r="G53" s="4"/>
      <c r="H53" s="4"/>
      <c r="I53" s="4"/>
      <c r="J53" s="4"/>
      <c r="K53" s="288"/>
      <c r="L53" s="288"/>
    </row>
    <row r="54" spans="1:13" x14ac:dyDescent="0.2">
      <c r="A54" s="288"/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</row>
    <row r="55" spans="1:13" x14ac:dyDescent="0.2">
      <c r="A55" s="288"/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</row>
    <row r="56" spans="1:13" x14ac:dyDescent="0.2">
      <c r="A56" s="288"/>
      <c r="B56" s="288"/>
      <c r="C56" s="288"/>
      <c r="D56" s="288"/>
      <c r="E56" s="288"/>
      <c r="F56" s="288"/>
      <c r="G56" s="288"/>
      <c r="H56" s="288"/>
      <c r="I56" s="288"/>
      <c r="J56" s="288"/>
      <c r="K56" s="288"/>
      <c r="L56" s="288"/>
    </row>
    <row r="57" spans="1:13" x14ac:dyDescent="0.2">
      <c r="A57" s="288"/>
      <c r="B57" s="288"/>
      <c r="C57" s="288"/>
      <c r="D57" s="288"/>
      <c r="E57" s="288"/>
      <c r="F57" s="288"/>
      <c r="G57" s="288"/>
      <c r="H57" s="288"/>
      <c r="I57" s="288"/>
      <c r="J57" s="288"/>
      <c r="K57" s="288"/>
      <c r="L57" s="288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3406-7E4B-FF4C-8525-51E96872A0C7}">
  <dimension ref="A1:M53"/>
  <sheetViews>
    <sheetView workbookViewId="0">
      <selection activeCell="N24" sqref="N3:N24"/>
    </sheetView>
  </sheetViews>
  <sheetFormatPr baseColWidth="10" defaultColWidth="8.83203125" defaultRowHeight="15" x14ac:dyDescent="0.2"/>
  <cols>
    <col min="1" max="1" width="5.6640625" style="276" customWidth="1"/>
    <col min="2" max="10" width="11.5" style="276" customWidth="1"/>
    <col min="11" max="11" width="10.6640625" style="276" customWidth="1"/>
    <col min="12" max="12" width="8.5" style="276" customWidth="1"/>
    <col min="13" max="13" width="10.5" bestFit="1" customWidth="1"/>
  </cols>
  <sheetData>
    <row r="1" spans="1:13" x14ac:dyDescent="0.2">
      <c r="A1" s="288"/>
      <c r="B1" s="288"/>
      <c r="C1" s="288"/>
      <c r="D1" s="288"/>
      <c r="E1" s="288"/>
      <c r="F1" s="288"/>
      <c r="G1" s="288"/>
      <c r="H1" s="288"/>
      <c r="I1" s="288"/>
      <c r="J1" s="288"/>
      <c r="K1" s="288"/>
      <c r="L1" s="288"/>
    </row>
    <row r="2" spans="1:13" x14ac:dyDescent="0.2">
      <c r="A2" s="288"/>
      <c r="B2" s="288"/>
      <c r="C2" s="288"/>
      <c r="D2" s="288"/>
      <c r="E2" s="288"/>
      <c r="F2" s="288"/>
      <c r="G2" s="288"/>
      <c r="H2" s="288"/>
      <c r="I2" s="288"/>
      <c r="J2" s="288"/>
      <c r="K2" s="288"/>
      <c r="L2" s="288"/>
    </row>
    <row r="3" spans="1:13" ht="15" customHeight="1" x14ac:dyDescent="0.25">
      <c r="A3" s="327" t="s">
        <v>9</v>
      </c>
      <c r="B3" s="328"/>
      <c r="C3" s="328"/>
      <c r="D3" s="328"/>
      <c r="E3" s="328"/>
      <c r="F3" s="328"/>
      <c r="G3" s="328"/>
      <c r="H3" s="328"/>
      <c r="I3" s="328"/>
      <c r="J3" s="328"/>
      <c r="K3" s="328"/>
      <c r="L3" s="328"/>
      <c r="M3" s="329"/>
    </row>
    <row r="4" spans="1:13" x14ac:dyDescent="0.2">
      <c r="A4" s="16" t="s">
        <v>4</v>
      </c>
      <c r="B4" s="56">
        <v>160</v>
      </c>
      <c r="C4" s="280" t="s">
        <v>5</v>
      </c>
      <c r="D4" s="9" t="s">
        <v>508</v>
      </c>
      <c r="E4" s="9"/>
      <c r="F4" s="9"/>
      <c r="G4" s="9"/>
      <c r="H4" s="9"/>
      <c r="I4" s="16" t="s">
        <v>68</v>
      </c>
      <c r="J4" s="16"/>
      <c r="K4" s="17">
        <v>70</v>
      </c>
      <c r="L4" s="16" t="s">
        <v>12</v>
      </c>
      <c r="M4" s="16" t="str">
        <f>Consolidado!M2</f>
        <v>Março</v>
      </c>
    </row>
    <row r="5" spans="1:13" x14ac:dyDescent="0.2">
      <c r="A5" s="323" t="s">
        <v>59</v>
      </c>
      <c r="B5" s="323" t="s">
        <v>6</v>
      </c>
      <c r="C5" s="323" t="s">
        <v>1</v>
      </c>
      <c r="D5" s="323" t="s">
        <v>2</v>
      </c>
      <c r="E5" s="323" t="s">
        <v>65</v>
      </c>
      <c r="F5" s="323" t="s">
        <v>66</v>
      </c>
      <c r="G5" s="323" t="s">
        <v>67</v>
      </c>
      <c r="H5" s="323" t="s">
        <v>7</v>
      </c>
      <c r="I5" s="323" t="s">
        <v>8</v>
      </c>
      <c r="J5" s="323" t="s">
        <v>3</v>
      </c>
      <c r="K5" s="321" t="s">
        <v>460</v>
      </c>
      <c r="L5" s="321" t="s">
        <v>461</v>
      </c>
      <c r="M5" s="321" t="s">
        <v>13</v>
      </c>
    </row>
    <row r="6" spans="1:13" x14ac:dyDescent="0.2">
      <c r="A6" s="324"/>
      <c r="B6" s="324"/>
      <c r="C6" s="324"/>
      <c r="D6" s="324"/>
      <c r="E6" s="324"/>
      <c r="F6" s="324"/>
      <c r="G6" s="324"/>
      <c r="H6" s="324"/>
      <c r="I6" s="324"/>
      <c r="J6" s="324"/>
      <c r="K6" s="322"/>
      <c r="L6" s="322"/>
      <c r="M6" s="322"/>
    </row>
    <row r="7" spans="1:13" x14ac:dyDescent="0.2">
      <c r="A7" s="2">
        <v>1</v>
      </c>
      <c r="B7" s="4"/>
      <c r="C7" s="4"/>
      <c r="D7" s="4"/>
      <c r="E7" s="4"/>
      <c r="F7" s="4"/>
      <c r="G7" s="4"/>
      <c r="H7" s="4"/>
      <c r="I7" s="4"/>
      <c r="J7" s="4"/>
      <c r="K7" s="3">
        <f>K$4</f>
        <v>70</v>
      </c>
      <c r="L7" s="5">
        <f>B7+C7+D7+E7+F7+G7+H7+I7+J7</f>
        <v>0</v>
      </c>
      <c r="M7" s="6">
        <f t="shared" ref="M7:M37" si="0">L7*K7</f>
        <v>0</v>
      </c>
    </row>
    <row r="8" spans="1:13" x14ac:dyDescent="0.2">
      <c r="A8" s="2">
        <v>2</v>
      </c>
      <c r="B8" s="4"/>
      <c r="C8" s="4"/>
      <c r="D8" s="4"/>
      <c r="E8" s="4"/>
      <c r="F8" s="4"/>
      <c r="G8" s="4"/>
      <c r="H8" s="4"/>
      <c r="I8" s="4"/>
      <c r="J8" s="4"/>
      <c r="K8" s="3">
        <f t="shared" ref="K8:K37" si="1">K$4</f>
        <v>70</v>
      </c>
      <c r="L8" s="5">
        <f t="shared" ref="L8:L37" si="2">B8+C8+D8+E8+F8+G8+H8+I8+J8</f>
        <v>0</v>
      </c>
      <c r="M8" s="6">
        <f t="shared" si="0"/>
        <v>0</v>
      </c>
    </row>
    <row r="9" spans="1:13" x14ac:dyDescent="0.2">
      <c r="A9" s="2">
        <v>3</v>
      </c>
      <c r="B9" s="4">
        <v>1</v>
      </c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1</v>
      </c>
      <c r="M9" s="6">
        <f t="shared" si="0"/>
        <v>70</v>
      </c>
    </row>
    <row r="10" spans="1:13" x14ac:dyDescent="0.2">
      <c r="A10" s="2">
        <v>4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5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6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7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8</v>
      </c>
      <c r="B14" s="4">
        <v>1</v>
      </c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1</v>
      </c>
      <c r="M14" s="6">
        <f t="shared" si="0"/>
        <v>70</v>
      </c>
    </row>
    <row r="15" spans="1:13" x14ac:dyDescent="0.2">
      <c r="A15" s="2">
        <v>9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10</v>
      </c>
      <c r="B16" s="4">
        <v>1</v>
      </c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1</v>
      </c>
      <c r="M16" s="6">
        <f t="shared" si="0"/>
        <v>70</v>
      </c>
    </row>
    <row r="17" spans="1:13" x14ac:dyDescent="0.2">
      <c r="A17" s="2">
        <v>11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12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13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14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1</v>
      </c>
      <c r="M20" s="6">
        <f t="shared" si="0"/>
        <v>70</v>
      </c>
    </row>
    <row r="21" spans="1:13" x14ac:dyDescent="0.2">
      <c r="A21" s="2">
        <v>15</v>
      </c>
      <c r="B21" s="4">
        <v>1</v>
      </c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1</v>
      </c>
      <c r="M21" s="6">
        <f t="shared" si="0"/>
        <v>70</v>
      </c>
    </row>
    <row r="22" spans="1:13" x14ac:dyDescent="0.2">
      <c r="A22" s="2">
        <v>16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17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18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19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20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21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22</v>
      </c>
      <c r="B28" s="4">
        <v>1</v>
      </c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1</v>
      </c>
      <c r="M28" s="6">
        <f t="shared" si="0"/>
        <v>70</v>
      </c>
    </row>
    <row r="29" spans="1:13" x14ac:dyDescent="0.2">
      <c r="A29" s="2">
        <v>23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24</v>
      </c>
      <c r="B30" s="4">
        <v>1</v>
      </c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1</v>
      </c>
      <c r="M30" s="6">
        <f t="shared" si="0"/>
        <v>70</v>
      </c>
    </row>
    <row r="31" spans="1:13" x14ac:dyDescent="0.2">
      <c r="A31" s="2">
        <v>25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26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27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28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29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">
        <v>30</v>
      </c>
      <c r="B36" s="4"/>
      <c r="C36" s="4"/>
      <c r="D36" s="4"/>
      <c r="E36" s="4"/>
      <c r="F36" s="4"/>
      <c r="G36" s="4"/>
      <c r="H36" s="4"/>
      <c r="I36" s="4"/>
      <c r="J36" s="4"/>
      <c r="K36" s="3">
        <f t="shared" si="1"/>
        <v>70</v>
      </c>
      <c r="L36" s="5">
        <f t="shared" si="2"/>
        <v>0</v>
      </c>
      <c r="M36" s="6">
        <f t="shared" si="0"/>
        <v>0</v>
      </c>
    </row>
    <row r="37" spans="1:13" x14ac:dyDescent="0.2">
      <c r="A37" s="2">
        <v>31</v>
      </c>
      <c r="B37" s="4">
        <v>1</v>
      </c>
      <c r="C37" s="4"/>
      <c r="D37" s="4"/>
      <c r="E37" s="4"/>
      <c r="F37" s="4"/>
      <c r="G37" s="4"/>
      <c r="H37" s="4"/>
      <c r="I37" s="4"/>
      <c r="J37" s="4"/>
      <c r="K37" s="3">
        <f t="shared" si="1"/>
        <v>70</v>
      </c>
      <c r="L37" s="5">
        <f t="shared" si="2"/>
        <v>1</v>
      </c>
      <c r="M37" s="6">
        <f t="shared" si="0"/>
        <v>70</v>
      </c>
    </row>
    <row r="38" spans="1:13" x14ac:dyDescent="0.2">
      <c r="A38" s="276">
        <v>32</v>
      </c>
    </row>
    <row r="41" spans="1:13" ht="15" customHeight="1" x14ac:dyDescent="0.25">
      <c r="A41" s="327" t="s">
        <v>9</v>
      </c>
      <c r="B41" s="328"/>
      <c r="C41" s="328"/>
      <c r="D41" s="328"/>
      <c r="E41" s="328"/>
      <c r="F41" s="328"/>
      <c r="G41" s="328"/>
      <c r="H41" s="328"/>
      <c r="I41" s="328"/>
      <c r="J41" s="328"/>
      <c r="K41" s="328"/>
      <c r="L41" s="328"/>
      <c r="M41" s="329"/>
    </row>
    <row r="42" spans="1:13" ht="15" customHeight="1" x14ac:dyDescent="0.2">
      <c r="A42" s="16" t="s">
        <v>4</v>
      </c>
      <c r="B42" s="15"/>
      <c r="C42" s="280" t="s">
        <v>5</v>
      </c>
      <c r="D42" s="9" t="str">
        <f>D4</f>
        <v>João Ratton</v>
      </c>
      <c r="E42" s="9"/>
      <c r="F42" s="9"/>
      <c r="G42" s="9"/>
      <c r="H42" s="9"/>
      <c r="I42" s="9"/>
      <c r="J42" s="9"/>
      <c r="K42" s="17"/>
      <c r="L42" s="16" t="s">
        <v>12</v>
      </c>
      <c r="M42" s="16" t="str">
        <f>M4</f>
        <v>Março</v>
      </c>
    </row>
    <row r="43" spans="1:13" x14ac:dyDescent="0.2">
      <c r="A43" s="323" t="s">
        <v>59</v>
      </c>
      <c r="B43" s="323" t="s">
        <v>6</v>
      </c>
      <c r="C43" s="323" t="s">
        <v>1</v>
      </c>
      <c r="D43" s="323" t="s">
        <v>2</v>
      </c>
      <c r="E43" s="323" t="s">
        <v>65</v>
      </c>
      <c r="F43" s="323" t="s">
        <v>66</v>
      </c>
      <c r="G43" s="323" t="s">
        <v>67</v>
      </c>
      <c r="H43" s="323" t="s">
        <v>7</v>
      </c>
      <c r="I43" s="323" t="s">
        <v>8</v>
      </c>
      <c r="J43" s="323" t="s">
        <v>3</v>
      </c>
      <c r="K43" s="321" t="s">
        <v>460</v>
      </c>
      <c r="L43" s="321" t="s">
        <v>461</v>
      </c>
      <c r="M43" s="321" t="s">
        <v>13</v>
      </c>
    </row>
    <row r="44" spans="1:13" x14ac:dyDescent="0.2">
      <c r="A44" s="324"/>
      <c r="B44" s="324"/>
      <c r="C44" s="324"/>
      <c r="D44" s="324"/>
      <c r="E44" s="324"/>
      <c r="F44" s="324"/>
      <c r="G44" s="324"/>
      <c r="H44" s="324"/>
      <c r="I44" s="324"/>
      <c r="J44" s="324"/>
      <c r="K44" s="322"/>
      <c r="L44" s="322"/>
      <c r="M44" s="322"/>
    </row>
    <row r="45" spans="1:13" x14ac:dyDescent="0.2">
      <c r="A45" s="2">
        <v>3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10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14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15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22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24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>
        <v>31</v>
      </c>
      <c r="B52" s="4">
        <v>1</v>
      </c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1</v>
      </c>
      <c r="M52" s="6">
        <v>70</v>
      </c>
    </row>
    <row r="53" spans="1:13" x14ac:dyDescent="0.2">
      <c r="K53" s="10" t="s">
        <v>55</v>
      </c>
      <c r="L53" s="7">
        <f>SUM(L7:L37)</f>
        <v>8</v>
      </c>
      <c r="M53" s="6">
        <f>SUM(M7:M37)</f>
        <v>560</v>
      </c>
    </row>
  </sheetData>
  <mergeCells count="28">
    <mergeCell ref="A41:M41"/>
    <mergeCell ref="L43:L44"/>
    <mergeCell ref="M43:M44"/>
    <mergeCell ref="F43:F44"/>
    <mergeCell ref="G43:G44"/>
    <mergeCell ref="H43:H44"/>
    <mergeCell ref="I43:I44"/>
    <mergeCell ref="J43:J44"/>
    <mergeCell ref="K43:K44"/>
    <mergeCell ref="A43:A44"/>
    <mergeCell ref="B43:B44"/>
    <mergeCell ref="C43:C44"/>
    <mergeCell ref="D43:D44"/>
    <mergeCell ref="E43:E44"/>
    <mergeCell ref="A3:M3"/>
    <mergeCell ref="A5:A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</mergeCells>
  <pageMargins left="0.511811024" right="0.511811024" top="0.78740157499999996" bottom="0.78740157499999996" header="0.31496062000000002" footer="0.31496062000000002"/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42"/>
  <sheetViews>
    <sheetView topLeftCell="E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160</v>
      </c>
      <c r="C2" s="54" t="s">
        <v>5</v>
      </c>
      <c r="D2" s="9" t="s">
        <v>150</v>
      </c>
      <c r="E2" s="9"/>
      <c r="F2" s="9"/>
      <c r="G2" s="9"/>
      <c r="H2" s="9"/>
      <c r="I2" s="16" t="s">
        <v>68</v>
      </c>
      <c r="J2" s="16"/>
      <c r="K2" s="17"/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4" t="s">
        <v>5</v>
      </c>
      <c r="D40" s="9" t="str">
        <f>D2</f>
        <v>João Victor Barbosa de Carvalho Silva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/>
      <c r="C2" s="57" t="s">
        <v>5</v>
      </c>
      <c r="D2" s="9" t="s">
        <v>161</v>
      </c>
      <c r="E2" s="9"/>
      <c r="F2" s="9"/>
      <c r="G2" s="9"/>
      <c r="H2" s="9"/>
      <c r="I2" s="16" t="s">
        <v>68</v>
      </c>
      <c r="J2" s="16"/>
      <c r="K2" s="17"/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João Victor Oliveira Rocha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BABE-E0C5-4898-92F1-E9238C2C5C4D}">
  <dimension ref="A1:M47"/>
  <sheetViews>
    <sheetView workbookViewId="0">
      <selection activeCell="A39" sqref="A39:M47"/>
    </sheetView>
  </sheetViews>
  <sheetFormatPr baseColWidth="10" defaultColWidth="8.83203125" defaultRowHeight="15" x14ac:dyDescent="0.2"/>
  <cols>
    <col min="1" max="1" width="5.6640625" style="173" customWidth="1"/>
    <col min="2" max="10" width="11.5" style="173" customWidth="1"/>
    <col min="11" max="11" width="10.6640625" style="173" customWidth="1"/>
    <col min="12" max="12" width="8.5" style="173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/>
      <c r="C2" s="174" t="s">
        <v>5</v>
      </c>
      <c r="D2" s="9" t="s">
        <v>394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 t="s">
        <v>334</v>
      </c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5">
        <f t="shared" si="2"/>
        <v>2</v>
      </c>
      <c r="M14" s="6">
        <f t="shared" si="0"/>
        <v>140</v>
      </c>
    </row>
    <row r="15" spans="1:13" x14ac:dyDescent="0.2">
      <c r="A15" s="2">
        <v>11</v>
      </c>
      <c r="B15" s="114"/>
      <c r="C15" s="114" t="s">
        <v>334</v>
      </c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 t="s">
        <v>343</v>
      </c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5">
        <f t="shared" si="2"/>
        <v>1</v>
      </c>
      <c r="M29" s="6">
        <f t="shared" si="0"/>
        <v>70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73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4" t="s">
        <v>5</v>
      </c>
      <c r="D40" s="9" t="str">
        <f>D2</f>
        <v>João Vitor Diniz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5">
        <v>2</v>
      </c>
      <c r="M43" s="6">
        <v>140</v>
      </c>
    </row>
    <row r="44" spans="1:13" x14ac:dyDescent="0.2">
      <c r="A44" s="2">
        <v>11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5">
        <v>2</v>
      </c>
      <c r="M45" s="6">
        <v>140</v>
      </c>
    </row>
    <row r="46" spans="1:13" x14ac:dyDescent="0.2">
      <c r="A46" s="2">
        <v>25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</v>
      </c>
      <c r="M46" s="6">
        <v>70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10" t="s">
        <v>55</v>
      </c>
      <c r="L47" s="7">
        <f>SUM(L5:L35)</f>
        <v>7</v>
      </c>
      <c r="M47" s="6">
        <f>SUM(M5:M35)</f>
        <v>490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ED878-7248-3548-82DB-282C693A95A6}">
  <dimension ref="A1:M47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/>
      <c r="C2" s="146" t="s">
        <v>5</v>
      </c>
      <c r="D2" s="9" t="s">
        <v>356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50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50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50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50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50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50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50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50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50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50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50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50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50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50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50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50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50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50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50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50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50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50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50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50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50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50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50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50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50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50</v>
      </c>
      <c r="L35" s="5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João Vitor Filho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13</v>
      </c>
      <c r="B43" s="114"/>
      <c r="C43" s="114">
        <v>1.5</v>
      </c>
      <c r="D43" s="114"/>
      <c r="E43" s="114"/>
      <c r="F43" s="114"/>
      <c r="G43" s="114"/>
      <c r="H43" s="114"/>
      <c r="I43" s="114"/>
      <c r="J43" s="114"/>
      <c r="K43" s="3">
        <v>50</v>
      </c>
      <c r="L43" s="5">
        <v>1.5</v>
      </c>
      <c r="M43" s="6">
        <v>75</v>
      </c>
    </row>
    <row r="44" spans="1:13" x14ac:dyDescent="0.2">
      <c r="A44" s="2">
        <v>15</v>
      </c>
      <c r="B44" s="114"/>
      <c r="C44" s="114">
        <v>1.5</v>
      </c>
      <c r="D44" s="114"/>
      <c r="E44" s="114"/>
      <c r="F44" s="114"/>
      <c r="G44" s="114"/>
      <c r="H44" s="114"/>
      <c r="I44" s="114"/>
      <c r="J44" s="114"/>
      <c r="K44" s="3">
        <v>50</v>
      </c>
      <c r="L44" s="5">
        <v>1.5</v>
      </c>
      <c r="M44" s="6">
        <v>75</v>
      </c>
    </row>
    <row r="45" spans="1:13" x14ac:dyDescent="0.2">
      <c r="A45" s="2">
        <v>20</v>
      </c>
      <c r="B45" s="114"/>
      <c r="C45" s="114">
        <v>1.5</v>
      </c>
      <c r="D45" s="114"/>
      <c r="E45" s="114"/>
      <c r="F45" s="114"/>
      <c r="G45" s="114"/>
      <c r="H45" s="114"/>
      <c r="I45" s="114"/>
      <c r="J45" s="114"/>
      <c r="K45" s="3">
        <v>50</v>
      </c>
      <c r="L45" s="5">
        <v>1.5</v>
      </c>
      <c r="M45" s="6">
        <v>75</v>
      </c>
    </row>
    <row r="46" spans="1:13" x14ac:dyDescent="0.2">
      <c r="A46" s="2">
        <v>23</v>
      </c>
      <c r="B46" s="114"/>
      <c r="C46" s="114">
        <v>1.5</v>
      </c>
      <c r="D46" s="114"/>
      <c r="E46" s="114"/>
      <c r="F46" s="114"/>
      <c r="G46" s="114"/>
      <c r="H46" s="114"/>
      <c r="I46" s="114"/>
      <c r="J46" s="114"/>
      <c r="K46" s="3">
        <v>50</v>
      </c>
      <c r="L46" s="5">
        <v>1.5</v>
      </c>
      <c r="M46" s="6">
        <v>75</v>
      </c>
    </row>
    <row r="47" spans="1:13" x14ac:dyDescent="0.2">
      <c r="A47" s="2">
        <v>29</v>
      </c>
      <c r="B47" s="114"/>
      <c r="C47" s="114">
        <v>1.5</v>
      </c>
      <c r="D47" s="114"/>
      <c r="E47" s="114"/>
      <c r="F47" s="114"/>
      <c r="G47" s="114"/>
      <c r="H47" s="114"/>
      <c r="I47" s="114"/>
      <c r="J47" s="114"/>
      <c r="K47" s="3">
        <v>50</v>
      </c>
      <c r="L47" s="5">
        <v>1.5</v>
      </c>
      <c r="M47" s="6">
        <v>75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45"/>
  <sheetViews>
    <sheetView workbookViewId="0">
      <selection activeCell="B8" sqref="B8:C2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23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50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50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50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50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50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50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50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50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50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50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50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50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50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50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50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50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50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50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50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50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50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50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50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50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50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50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50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50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50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50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50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Vitor Gonzaga Barreto de Azevedo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6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50</v>
      </c>
      <c r="L43" s="5">
        <v>1</v>
      </c>
      <c r="M43" s="6">
        <v>50</v>
      </c>
    </row>
    <row r="44" spans="1:13" x14ac:dyDescent="0.2">
      <c r="A44" s="2">
        <v>9</v>
      </c>
      <c r="B44" s="4">
        <v>1.5</v>
      </c>
      <c r="C44" s="4"/>
      <c r="D44" s="4"/>
      <c r="E44" s="4"/>
      <c r="F44" s="4"/>
      <c r="G44" s="4"/>
      <c r="H44" s="4"/>
      <c r="I44" s="4"/>
      <c r="J44" s="4"/>
      <c r="K44" s="3">
        <v>50</v>
      </c>
      <c r="L44" s="5">
        <v>1.5</v>
      </c>
      <c r="M44" s="6">
        <v>75</v>
      </c>
    </row>
    <row r="45" spans="1:13" x14ac:dyDescent="0.2">
      <c r="A45" s="2">
        <v>23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50</v>
      </c>
      <c r="L45" s="5">
        <v>1</v>
      </c>
      <c r="M45" s="6">
        <v>50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42"/>
  <sheetViews>
    <sheetView workbookViewId="0">
      <selection activeCell="I23" sqref="I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>K$2</f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Vitor de Jesus Souza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42"/>
  <sheetViews>
    <sheetView topLeftCell="F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" t="s">
        <v>5</v>
      </c>
      <c r="D2" s="9" t="s">
        <v>107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" t="s">
        <v>5</v>
      </c>
      <c r="D40" s="9" t="str">
        <f>D2</f>
        <v>João Vitor Torres Santana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F41:F42"/>
    <mergeCell ref="M41:M42"/>
    <mergeCell ref="A39:M39"/>
    <mergeCell ref="G41:G42"/>
    <mergeCell ref="H41:H42"/>
    <mergeCell ref="I41:I42"/>
    <mergeCell ref="J41:J42"/>
    <mergeCell ref="K41:K42"/>
    <mergeCell ref="L41:L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2F53-7197-4D11-8F84-E70E571528B0}">
  <dimension ref="A1:M51"/>
  <sheetViews>
    <sheetView workbookViewId="0">
      <selection activeCell="A39" sqref="A39:M5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6" t="s">
        <v>5</v>
      </c>
      <c r="D2" s="9" t="s">
        <v>222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1</v>
      </c>
      <c r="M11" s="6">
        <f t="shared" si="1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>
        <v>1</v>
      </c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1</v>
      </c>
      <c r="M13" s="6">
        <f t="shared" si="1"/>
        <v>70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1</v>
      </c>
      <c r="M18" s="6">
        <f t="shared" si="1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1</v>
      </c>
      <c r="M20" s="6">
        <f t="shared" si="1"/>
        <v>70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>
        <v>1</v>
      </c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1</v>
      </c>
      <c r="M25" s="6">
        <f t="shared" si="1"/>
        <v>70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1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1</v>
      </c>
      <c r="M27" s="6">
        <f t="shared" si="1"/>
        <v>70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1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1</v>
      </c>
      <c r="M32" s="6">
        <f t="shared" si="1"/>
        <v>70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6" t="s">
        <v>5</v>
      </c>
      <c r="D40" s="9" t="str">
        <f>D2</f>
        <v>Joaquim Cerqueira telles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7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9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14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16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21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23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28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10" t="s">
        <v>55</v>
      </c>
      <c r="L50" s="7">
        <f>SUM(L5:L35)</f>
        <v>7</v>
      </c>
      <c r="M50" s="6">
        <f>SUM(M5:M35)</f>
        <v>490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CA97-A5F2-5A4F-B988-5E4CE7F0D933}">
  <dimension ref="A1:M42"/>
  <sheetViews>
    <sheetView workbookViewId="0">
      <selection activeCell="K3" sqref="K3:K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179</v>
      </c>
      <c r="E2" s="9"/>
      <c r="F2" s="9"/>
      <c r="G2" s="9"/>
      <c r="H2" s="9"/>
      <c r="I2" s="16" t="s">
        <v>68</v>
      </c>
      <c r="J2" s="16"/>
      <c r="K2" s="17"/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José Carlos Laerte Andrade Gomes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" t="s">
        <v>5</v>
      </c>
      <c r="D2" s="9" t="s">
        <v>108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" t="s">
        <v>5</v>
      </c>
      <c r="D40" s="9" t="str">
        <f>D2</f>
        <v>José Luiz Tourinho Braga Costa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50"/>
  <sheetViews>
    <sheetView workbookViewId="0">
      <selection activeCell="B9" sqref="B9:H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" t="s">
        <v>5</v>
      </c>
      <c r="D2" s="9" t="s">
        <v>218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ht="16" customHeight="1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ht="14" customHeight="1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" t="s">
        <v>5</v>
      </c>
      <c r="D40" s="9" t="str">
        <f>D2</f>
        <v>Julia Castro Freitas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5">
        <v>1</v>
      </c>
      <c r="M43" s="6">
        <v>70</v>
      </c>
    </row>
    <row r="44" spans="1:13" x14ac:dyDescent="0.2">
      <c r="A44" s="2">
        <v>8</v>
      </c>
      <c r="B44" s="114"/>
      <c r="C44" s="114"/>
      <c r="D44" s="114"/>
      <c r="E44" s="114"/>
      <c r="F44" s="114"/>
      <c r="G44" s="114"/>
      <c r="H44" s="114" t="s">
        <v>334</v>
      </c>
      <c r="I44" s="114"/>
      <c r="J44" s="114"/>
      <c r="K44" s="3">
        <v>70</v>
      </c>
      <c r="L44" s="5">
        <v>2</v>
      </c>
      <c r="M44" s="6">
        <v>140</v>
      </c>
    </row>
    <row r="45" spans="1:13" x14ac:dyDescent="0.2">
      <c r="A45" s="2">
        <v>9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5">
        <v>1.5</v>
      </c>
      <c r="M45" s="6">
        <v>105</v>
      </c>
    </row>
    <row r="46" spans="1:13" x14ac:dyDescent="0.2">
      <c r="A46" s="2">
        <v>23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5">
        <v>2</v>
      </c>
      <c r="M46" s="6">
        <v>140</v>
      </c>
    </row>
    <row r="47" spans="1:13" ht="14" customHeight="1" x14ac:dyDescent="0.2">
      <c r="A47" s="2">
        <v>28</v>
      </c>
      <c r="B47" s="114"/>
      <c r="C47" s="114" t="s">
        <v>331</v>
      </c>
      <c r="D47" s="114"/>
      <c r="E47" s="114"/>
      <c r="F47" s="114"/>
      <c r="G47" s="114"/>
      <c r="H47" s="114"/>
      <c r="I47" s="114"/>
      <c r="J47" s="114"/>
      <c r="K47" s="3">
        <v>70</v>
      </c>
      <c r="L47" s="5">
        <v>1.5</v>
      </c>
      <c r="M47" s="6">
        <v>105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68DBC-27DD-134B-B368-141BC99144F2}">
  <dimension ref="A1:N50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05" customWidth="1"/>
    <col min="2" max="10" width="11.5" style="105" customWidth="1"/>
    <col min="11" max="11" width="10.6640625" style="105" customWidth="1"/>
    <col min="12" max="12" width="8.5" style="105" customWidth="1"/>
    <col min="13" max="13" width="10.5" bestFit="1" customWidth="1"/>
  </cols>
  <sheetData>
    <row r="1" spans="1:14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109" t="s">
        <v>5</v>
      </c>
      <c r="D2" s="9" t="s">
        <v>324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4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4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4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4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4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v>0</v>
      </c>
      <c r="N14" s="112"/>
    </row>
    <row r="15" spans="1:14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0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9" t="s">
        <v>5</v>
      </c>
      <c r="D40" s="9" t="str">
        <f>D2</f>
        <v>Julia Larocca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/>
      <c r="C43" s="4"/>
      <c r="D43" s="4">
        <v>1</v>
      </c>
      <c r="E43" s="4"/>
      <c r="F43" s="4"/>
      <c r="G43" s="4"/>
      <c r="H43" s="4"/>
      <c r="I43" s="4"/>
      <c r="J43" s="4"/>
      <c r="K43" s="3">
        <v>70</v>
      </c>
      <c r="L43" s="113">
        <v>1</v>
      </c>
      <c r="M43" s="6">
        <v>70</v>
      </c>
    </row>
    <row r="44" spans="1:13" x14ac:dyDescent="0.2">
      <c r="A44" s="2">
        <v>4</v>
      </c>
      <c r="B44" s="114"/>
      <c r="C44" s="114"/>
      <c r="D44" s="114" t="s">
        <v>343</v>
      </c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8</v>
      </c>
      <c r="B45" s="114"/>
      <c r="C45" s="114"/>
      <c r="D45" s="114" t="s">
        <v>343</v>
      </c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14</v>
      </c>
      <c r="B46" s="114"/>
      <c r="C46" s="114"/>
      <c r="D46" s="114" t="s">
        <v>334</v>
      </c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15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</v>
      </c>
      <c r="M50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40590-EB82-42E1-A201-2204AB5C05BB}">
  <dimension ref="A1:M52"/>
  <sheetViews>
    <sheetView workbookViewId="0">
      <selection activeCell="B11" sqref="B11:C27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2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ht="14" customHeight="1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02">
        <v>32</v>
      </c>
      <c r="K36" s="10" t="s">
        <v>55</v>
      </c>
      <c r="L36" s="113">
        <f>SUM(L5:L35)</f>
        <v>0</v>
      </c>
      <c r="M36" s="6">
        <f>SUM(M5:M35)</f>
        <v>0</v>
      </c>
    </row>
    <row r="37" spans="1:13" x14ac:dyDescent="0.2">
      <c r="K37" s="3"/>
      <c r="L37" s="113"/>
      <c r="M37" s="6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Julia Martins Maia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11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16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89D1B-58CF-4C50-A5AA-D6490085424A}">
  <dimension ref="A1:M4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207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Júlia Neves Ulm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>K$2</f>
        <v>70</v>
      </c>
      <c r="L43" s="5">
        <f>B43+C43+D43+E43+F43+G43+H43+I43+J43</f>
        <v>1</v>
      </c>
      <c r="M43" s="6">
        <f>L43*K43</f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6BBE8-916A-F843-AF83-F71585521AB5}">
  <dimension ref="A1:M42"/>
  <sheetViews>
    <sheetView topLeftCell="D1" workbookViewId="0">
      <selection activeCell="D1"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Júlia Nunes Bittencourt Piñeiro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44"/>
  <sheetViews>
    <sheetView workbookViewId="0">
      <selection activeCell="A39" sqref="A39:M4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" t="s">
        <v>5</v>
      </c>
      <c r="D2" s="9" t="s">
        <v>541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2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2</v>
      </c>
      <c r="M32" s="6">
        <f t="shared" si="1"/>
        <v>140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" t="s">
        <v>5</v>
      </c>
      <c r="D40" s="9" t="str">
        <f>D2</f>
        <v>Julia Outeiro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K44" s="10" t="s">
        <v>55</v>
      </c>
      <c r="L44" s="7">
        <f>SUM(L5:L35)</f>
        <v>2</v>
      </c>
      <c r="M44" s="6">
        <f>SUM(M5:M35)</f>
        <v>140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94727-C6E4-443F-A877-1747E5C2A852}">
  <dimension ref="A1:M49"/>
  <sheetViews>
    <sheetView workbookViewId="0">
      <selection activeCell="A39" sqref="A39:M4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4" t="s">
        <v>5</v>
      </c>
      <c r="D2" s="9" t="s">
        <v>483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>
        <v>2</v>
      </c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>
        <v>1</v>
      </c>
      <c r="C33" s="4"/>
      <c r="D33" s="4">
        <v>1</v>
      </c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4" t="s">
        <v>5</v>
      </c>
      <c r="D40" s="9" t="str">
        <f>D2</f>
        <v>Júlia Pettinati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15</v>
      </c>
      <c r="B46" s="4"/>
      <c r="C46" s="4"/>
      <c r="D46" s="4">
        <v>2</v>
      </c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17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29</v>
      </c>
      <c r="B48" s="4">
        <v>1</v>
      </c>
      <c r="C48" s="4"/>
      <c r="D48" s="4">
        <v>1</v>
      </c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1:13" x14ac:dyDescent="0.2">
      <c r="K49" s="10" t="s">
        <v>55</v>
      </c>
      <c r="L49" s="7">
        <f>SUM(L5:L35)</f>
        <v>12</v>
      </c>
      <c r="M49" s="6">
        <f>SUM(M5:M35)</f>
        <v>840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E60EA-DA2D-4B27-9AC5-A56A244199FB}">
  <dimension ref="A1:M46"/>
  <sheetViews>
    <sheetView workbookViewId="0">
      <selection activeCell="A39" sqref="A39:M4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4" t="s">
        <v>5</v>
      </c>
      <c r="D2" s="9" t="s">
        <v>264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2</v>
      </c>
      <c r="M27" s="6">
        <f t="shared" si="1"/>
        <v>140</v>
      </c>
    </row>
    <row r="28" spans="1:13" x14ac:dyDescent="0.2">
      <c r="A28" s="2">
        <v>24</v>
      </c>
      <c r="B28" s="4">
        <v>1</v>
      </c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1</v>
      </c>
      <c r="M28" s="6">
        <f t="shared" si="1"/>
        <v>70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4" t="s">
        <v>5</v>
      </c>
      <c r="D40" s="9" t="str">
        <f>D2</f>
        <v>Julia Adami de Sá Varandas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7">
        <f>SUM(L5:L35)</f>
        <v>3</v>
      </c>
      <c r="M45" s="6">
        <f>SUM(M5:M35)</f>
        <v>210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158CF-3C8B-4094-B887-BC60CFDF39E3}">
  <dimension ref="A1:M51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7" t="s">
        <v>5</v>
      </c>
      <c r="D2" s="9" t="s">
        <v>226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7" t="s">
        <v>5</v>
      </c>
      <c r="D40" s="9" t="str">
        <f>D2</f>
        <v>Julia Viterbo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17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24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>
        <v>17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22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5676-5189-4661-ACC3-861DF6C4CD26}">
  <dimension ref="A1:M49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1" t="s">
        <v>5</v>
      </c>
      <c r="D2" s="9" t="s">
        <v>392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1" t="s">
        <v>5</v>
      </c>
      <c r="D40" s="9" t="str">
        <f>D2</f>
        <v>Juliana Noemi de brito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114"/>
      <c r="C43" s="114" t="s">
        <v>208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17</v>
      </c>
      <c r="B44" s="114"/>
      <c r="C44" s="114" t="s">
        <v>208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6307-5599-FC44-BD9A-87500BCD6838}">
  <dimension ref="A1:M49"/>
  <sheetViews>
    <sheetView workbookViewId="0">
      <selection activeCell="Q36" sqref="Q36"/>
    </sheetView>
  </sheetViews>
  <sheetFormatPr baseColWidth="10" defaultColWidth="8.83203125" defaultRowHeight="15" x14ac:dyDescent="0.2"/>
  <cols>
    <col min="1" max="1" width="5.6640625" style="294" customWidth="1"/>
    <col min="2" max="10" width="11.5" style="294" customWidth="1"/>
    <col min="11" max="11" width="10.6640625" style="294" customWidth="1"/>
    <col min="12" max="12" width="8.5" style="294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5" t="s">
        <v>5</v>
      </c>
      <c r="D2" s="9" t="s">
        <v>392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80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80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80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80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80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80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80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80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80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80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80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80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80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80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 t="s">
        <v>334</v>
      </c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80</v>
      </c>
      <c r="L19" s="113">
        <f t="shared" si="2"/>
        <v>2</v>
      </c>
      <c r="M19" s="6">
        <f t="shared" si="1"/>
        <v>160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80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80</v>
      </c>
      <c r="L21" s="113">
        <f t="shared" si="2"/>
        <v>2</v>
      </c>
      <c r="M21" s="6">
        <f t="shared" si="1"/>
        <v>160</v>
      </c>
    </row>
    <row r="22" spans="1:13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80</v>
      </c>
      <c r="L22" s="113">
        <f t="shared" si="2"/>
        <v>2</v>
      </c>
      <c r="M22" s="6">
        <f t="shared" si="1"/>
        <v>160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80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80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80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80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80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80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80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80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80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80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80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80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80</v>
      </c>
      <c r="L35" s="5">
        <f t="shared" si="2"/>
        <v>0</v>
      </c>
      <c r="M35" s="6">
        <f t="shared" si="1"/>
        <v>0</v>
      </c>
    </row>
    <row r="36" spans="1:13" x14ac:dyDescent="0.2">
      <c r="A36" s="294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95" t="s">
        <v>5</v>
      </c>
      <c r="D40" s="9" t="str">
        <f>D2</f>
        <v>Juliana Noemi de brito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15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80</v>
      </c>
      <c r="L43" s="113">
        <v>2</v>
      </c>
      <c r="M43" s="6">
        <v>160</v>
      </c>
    </row>
    <row r="44" spans="1:13" x14ac:dyDescent="0.2">
      <c r="A44" s="2">
        <v>17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80</v>
      </c>
      <c r="L44" s="113">
        <v>2</v>
      </c>
      <c r="M44" s="6">
        <v>160</v>
      </c>
    </row>
    <row r="45" spans="1:13" x14ac:dyDescent="0.2">
      <c r="A45" s="2">
        <v>18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80</v>
      </c>
      <c r="L45" s="113">
        <v>2</v>
      </c>
      <c r="M45" s="6">
        <v>160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10" t="s">
        <v>55</v>
      </c>
      <c r="L46" s="7">
        <f>SUM(L5:L35)</f>
        <v>6</v>
      </c>
      <c r="M46" s="6">
        <f>SUM(M5:M35)</f>
        <v>480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43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" t="s">
        <v>5</v>
      </c>
      <c r="D2" s="9" t="s">
        <v>24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" t="s">
        <v>5</v>
      </c>
      <c r="D40" s="9" t="str">
        <f>D2</f>
        <v>Juliana Costa dos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>B43+C43+D43+E43+F43+G43+H43+I43+J43</f>
        <v>2</v>
      </c>
      <c r="M43" s="6">
        <f t="shared" ref="M43" si="4">L43*K43</f>
        <v>140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7329-1C09-49CB-8A49-8E1B6C3F3BC2}">
  <dimension ref="A1:M49"/>
  <sheetViews>
    <sheetView workbookViewId="0">
      <selection activeCell="P11" sqref="P11"/>
    </sheetView>
  </sheetViews>
  <sheetFormatPr baseColWidth="10" defaultColWidth="8.83203125" defaultRowHeight="15" x14ac:dyDescent="0.2"/>
  <cols>
    <col min="1" max="1" width="5.6640625" style="194" customWidth="1"/>
    <col min="2" max="10" width="11.5" style="194" customWidth="1"/>
    <col min="11" max="11" width="10.6640625" style="194" customWidth="1"/>
    <col min="12" max="12" width="8.5" style="194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95" t="s">
        <v>5</v>
      </c>
      <c r="D2" s="9" t="s">
        <v>409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94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95" t="s">
        <v>5</v>
      </c>
      <c r="D40" s="9" t="str">
        <f>D2</f>
        <v>Kamili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11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23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25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30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42"/>
  <sheetViews>
    <sheetView workbookViewId="0">
      <selection activeCell="I38" sqref="I3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" t="s">
        <v>5</v>
      </c>
      <c r="D2" s="9" t="s">
        <v>25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" t="s">
        <v>5</v>
      </c>
      <c r="D40" s="9" t="str">
        <f>D2</f>
        <v>Laiza Ariel Sacramento de Araujo Vitória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7F77-1053-47AA-BF1A-A7B81336AD63}">
  <dimension ref="A1:M48"/>
  <sheetViews>
    <sheetView workbookViewId="0">
      <selection activeCell="N17" sqref="N3:N17"/>
    </sheetView>
  </sheetViews>
  <sheetFormatPr baseColWidth="10" defaultColWidth="8.83203125" defaultRowHeight="15" x14ac:dyDescent="0.2"/>
  <cols>
    <col min="1" max="1" width="5.6640625" style="211" customWidth="1"/>
    <col min="2" max="10" width="11.5" style="211" customWidth="1"/>
    <col min="11" max="11" width="10.6640625" style="211" customWidth="1"/>
    <col min="12" max="12" width="8.5" style="21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2" t="s">
        <v>5</v>
      </c>
      <c r="D2" s="9" t="s">
        <v>423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1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2" t="s">
        <v>5</v>
      </c>
      <c r="D40" s="9" t="str">
        <f>D2</f>
        <v xml:space="preserve">Lara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0</v>
      </c>
      <c r="M44" s="6">
        <f>SUM(M5:M35)</f>
        <v>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109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Lara Isabel Leal Domingues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0B8EE-57A7-4EB3-9037-F8B8B40AE9EA}">
  <dimension ref="A1:M5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434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21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Lara Lago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>
        <v>2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4</v>
      </c>
      <c r="B44" s="114">
        <v>1.5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8</v>
      </c>
      <c r="B45" s="114">
        <v>1.5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11</v>
      </c>
      <c r="B46" s="114">
        <v>1.5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1.5</v>
      </c>
      <c r="M46" s="6">
        <v>105</v>
      </c>
    </row>
    <row r="47" spans="1:13" x14ac:dyDescent="0.2">
      <c r="A47" s="2">
        <v>16</v>
      </c>
      <c r="B47" s="114">
        <v>1.5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1.5</v>
      </c>
      <c r="M47" s="6">
        <v>105</v>
      </c>
    </row>
    <row r="48" spans="1:13" x14ac:dyDescent="0.2">
      <c r="A48" s="2">
        <v>17</v>
      </c>
      <c r="B48" s="114"/>
      <c r="C48" s="114">
        <v>1.5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1.5</v>
      </c>
      <c r="M48" s="6">
        <v>105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247DE-A458-AE43-8718-9D6FD9DAA15C}">
  <dimension ref="A1:M50"/>
  <sheetViews>
    <sheetView workbookViewId="0">
      <selection activeCell="A39" sqref="A39:M47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472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 t="s">
        <v>334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2</v>
      </c>
      <c r="M13" s="6">
        <f t="shared" si="1"/>
        <v>140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 t="s">
        <v>334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2</v>
      </c>
      <c r="M20" s="6">
        <f t="shared" si="1"/>
        <v>140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 t="s">
        <v>334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2</v>
      </c>
      <c r="M27" s="6">
        <f t="shared" si="1"/>
        <v>140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2</v>
      </c>
      <c r="M34" s="6">
        <f t="shared" si="1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24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0" t="s">
        <v>5</v>
      </c>
      <c r="D40" s="9" t="str">
        <f>D2</f>
        <v>Lara Liberato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9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16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23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30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10" t="s">
        <v>55</v>
      </c>
      <c r="L47" s="7">
        <f>SUM(L5:L35)</f>
        <v>8</v>
      </c>
      <c r="M47" s="6">
        <f>SUM(M5:M35)</f>
        <v>560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234D8-B261-484A-B5BC-F90B8C298E42}">
  <dimension ref="A1:M50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70" customWidth="1"/>
    <col min="2" max="10" width="11.5" style="170" customWidth="1"/>
    <col min="11" max="11" width="10.6640625" style="170" customWidth="1"/>
    <col min="12" max="12" width="8.5" style="17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1" t="s">
        <v>5</v>
      </c>
      <c r="D2" s="9" t="s">
        <v>388</v>
      </c>
      <c r="E2" s="9"/>
      <c r="F2" s="9"/>
      <c r="G2" s="9"/>
      <c r="H2" s="9"/>
      <c r="I2" s="16" t="s">
        <v>68</v>
      </c>
      <c r="J2" s="16"/>
      <c r="K2" s="17">
        <v>65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65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65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65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65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65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65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65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65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65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65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65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65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65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65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65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65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65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65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65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65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65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65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65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65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65</v>
      </c>
      <c r="L35" s="5">
        <f t="shared" si="2"/>
        <v>0</v>
      </c>
      <c r="M35" s="6">
        <f t="shared" si="1"/>
        <v>0</v>
      </c>
    </row>
    <row r="36" spans="1:13" x14ac:dyDescent="0.2">
      <c r="A36" s="170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1" t="s">
        <v>5</v>
      </c>
      <c r="D40" s="9" t="str">
        <f>D2</f>
        <v>Lara Lisboa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/>
      <c r="D43" s="4">
        <v>1</v>
      </c>
      <c r="E43" s="4"/>
      <c r="F43" s="4"/>
      <c r="G43" s="4"/>
      <c r="H43" s="4"/>
      <c r="I43" s="4"/>
      <c r="J43" s="4"/>
      <c r="K43" s="3">
        <v>65</v>
      </c>
      <c r="L43" s="5">
        <v>1</v>
      </c>
      <c r="M43" s="6">
        <v>65</v>
      </c>
    </row>
    <row r="44" spans="1:13" x14ac:dyDescent="0.2">
      <c r="A44" s="2">
        <v>10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65</v>
      </c>
      <c r="L44" s="5">
        <v>1</v>
      </c>
      <c r="M44" s="6">
        <v>65</v>
      </c>
    </row>
    <row r="45" spans="1:13" x14ac:dyDescent="0.2">
      <c r="A45" s="2">
        <v>11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65</v>
      </c>
      <c r="L45" s="5">
        <v>1</v>
      </c>
      <c r="M45" s="6">
        <v>65</v>
      </c>
    </row>
    <row r="46" spans="1:13" x14ac:dyDescent="0.2">
      <c r="A46" s="2">
        <v>17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65</v>
      </c>
      <c r="L46" s="5">
        <v>1</v>
      </c>
      <c r="M46" s="6">
        <v>65</v>
      </c>
    </row>
    <row r="47" spans="1:13" x14ac:dyDescent="0.2">
      <c r="A47" s="2">
        <v>18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65</v>
      </c>
      <c r="L47" s="5">
        <v>1</v>
      </c>
      <c r="M47" s="6">
        <v>65</v>
      </c>
    </row>
    <row r="48" spans="1:13" x14ac:dyDescent="0.2">
      <c r="A48" s="2">
        <v>24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65</v>
      </c>
      <c r="L48" s="5">
        <v>1</v>
      </c>
      <c r="M48" s="6">
        <v>65</v>
      </c>
    </row>
    <row r="49" spans="1:13" x14ac:dyDescent="0.2">
      <c r="A49" s="2">
        <v>25</v>
      </c>
      <c r="B49" s="4"/>
      <c r="C49" s="4">
        <v>1</v>
      </c>
      <c r="D49" s="4"/>
      <c r="E49" s="4"/>
      <c r="F49" s="4"/>
      <c r="G49" s="4"/>
      <c r="H49" s="4"/>
      <c r="I49" s="4"/>
      <c r="J49" s="4"/>
      <c r="K49" s="3">
        <v>65</v>
      </c>
      <c r="L49" s="5">
        <v>1</v>
      </c>
      <c r="M49" s="6">
        <v>65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N73"/>
  <sheetViews>
    <sheetView zoomScale="89" workbookViewId="0">
      <selection activeCell="N9" sqref="N8:N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5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4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4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4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4" t="s">
        <v>5</v>
      </c>
      <c r="D40" s="9" t="str">
        <f>D2</f>
        <v>Lara Martins de Farias D'Albuquerque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31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f t="shared" ref="K43" si="3">K$2</f>
        <v>70</v>
      </c>
      <c r="L43" s="113">
        <f t="shared" ref="L43" si="4">B43+C43+D43+E43+F43+G43+H43+I43+J43</f>
        <v>2</v>
      </c>
      <c r="M43" s="6">
        <f t="shared" ref="M43" si="5">L43*K43</f>
        <v>140</v>
      </c>
      <c r="N43" t="s">
        <v>224</v>
      </c>
    </row>
    <row r="44" spans="1:14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4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/>
      <c r="L45" s="113"/>
      <c r="M45" s="6"/>
    </row>
    <row r="46" spans="1:14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4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4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>
        <v>31</v>
      </c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B52" s="114"/>
      <c r="C52" s="114"/>
      <c r="D52" s="114"/>
      <c r="E52" s="114"/>
      <c r="F52" s="114"/>
      <c r="G52" s="114"/>
      <c r="H52" s="114"/>
      <c r="I52" s="114"/>
      <c r="J52" s="114"/>
    </row>
    <row r="53" spans="1:13" x14ac:dyDescent="0.2">
      <c r="B53" s="114"/>
      <c r="C53" s="114"/>
      <c r="D53" s="114"/>
      <c r="E53" s="114"/>
      <c r="F53" s="114"/>
      <c r="G53" s="114"/>
      <c r="H53" s="114"/>
      <c r="I53" s="114"/>
      <c r="J53" s="114"/>
    </row>
    <row r="54" spans="1:13" x14ac:dyDescent="0.2">
      <c r="B54" s="114"/>
      <c r="C54" s="114"/>
      <c r="D54" s="114"/>
      <c r="E54" s="114"/>
      <c r="F54" s="114"/>
      <c r="G54" s="114"/>
      <c r="H54" s="114"/>
      <c r="I54" s="114"/>
      <c r="J54" s="114"/>
    </row>
    <row r="55" spans="1:13" x14ac:dyDescent="0.2">
      <c r="B55" s="114"/>
      <c r="C55" s="114"/>
      <c r="D55" s="114"/>
      <c r="E55" s="114"/>
      <c r="F55" s="114"/>
      <c r="G55" s="114"/>
      <c r="H55" s="114"/>
      <c r="I55" s="114"/>
      <c r="J55" s="114"/>
    </row>
    <row r="56" spans="1:13" x14ac:dyDescent="0.2">
      <c r="B56" s="114"/>
      <c r="C56" s="114"/>
      <c r="D56" s="114"/>
      <c r="E56" s="114"/>
      <c r="F56" s="114"/>
      <c r="G56" s="114"/>
      <c r="H56" s="114"/>
      <c r="I56" s="114"/>
      <c r="J56" s="114"/>
    </row>
    <row r="57" spans="1:13" x14ac:dyDescent="0.2">
      <c r="B57" s="114"/>
      <c r="C57" s="114"/>
      <c r="D57" s="114"/>
      <c r="E57" s="114"/>
      <c r="F57" s="114"/>
      <c r="G57" s="114"/>
      <c r="H57" s="114"/>
      <c r="I57" s="114"/>
      <c r="J57" s="114"/>
    </row>
    <row r="58" spans="1:13" x14ac:dyDescent="0.2">
      <c r="B58" s="114"/>
      <c r="C58" s="114">
        <v>1.5</v>
      </c>
      <c r="D58" s="114"/>
      <c r="E58" s="114"/>
      <c r="F58" s="114"/>
      <c r="G58" s="114"/>
      <c r="H58" s="114"/>
      <c r="I58" s="114"/>
      <c r="J58" s="114"/>
    </row>
    <row r="59" spans="1:13" x14ac:dyDescent="0.2">
      <c r="B59" s="114"/>
      <c r="C59" s="114"/>
      <c r="D59" s="114"/>
      <c r="E59" s="114"/>
      <c r="F59" s="114"/>
      <c r="G59" s="114"/>
      <c r="H59" s="114"/>
      <c r="I59" s="114"/>
      <c r="J59" s="114"/>
    </row>
    <row r="60" spans="1:13" x14ac:dyDescent="0.2">
      <c r="B60" s="114">
        <v>1.5</v>
      </c>
      <c r="C60" s="114"/>
      <c r="D60" s="114"/>
      <c r="E60" s="114"/>
      <c r="F60" s="114"/>
      <c r="G60" s="114"/>
      <c r="H60" s="114"/>
      <c r="I60" s="114"/>
      <c r="J60" s="114"/>
    </row>
    <row r="61" spans="1:13" x14ac:dyDescent="0.2">
      <c r="B61" s="114"/>
      <c r="C61" s="114"/>
      <c r="D61" s="114"/>
      <c r="E61" s="114"/>
      <c r="F61" s="114"/>
      <c r="G61" s="114"/>
      <c r="H61" s="114"/>
      <c r="I61" s="114"/>
      <c r="J61" s="114"/>
    </row>
    <row r="62" spans="1:13" x14ac:dyDescent="0.2">
      <c r="B62" s="114"/>
      <c r="C62" s="114"/>
      <c r="D62" s="114"/>
      <c r="E62" s="114"/>
      <c r="F62" s="114"/>
      <c r="G62" s="114"/>
      <c r="H62" s="114"/>
      <c r="I62" s="114"/>
      <c r="J62" s="114"/>
    </row>
    <row r="63" spans="1:13" x14ac:dyDescent="0.2">
      <c r="B63" s="114"/>
      <c r="C63" s="114"/>
      <c r="D63" s="114"/>
      <c r="E63" s="114"/>
      <c r="F63" s="114"/>
      <c r="G63" s="114"/>
      <c r="H63" s="114"/>
      <c r="I63" s="114"/>
      <c r="J63" s="114"/>
    </row>
    <row r="64" spans="1:13" x14ac:dyDescent="0.2">
      <c r="B64" s="114"/>
      <c r="C64" s="114"/>
      <c r="D64" s="114"/>
      <c r="E64" s="114"/>
      <c r="F64" s="114"/>
      <c r="G64" s="114"/>
      <c r="H64" s="114"/>
      <c r="I64" s="114"/>
      <c r="J64" s="114"/>
    </row>
    <row r="65" spans="2:10" x14ac:dyDescent="0.2">
      <c r="B65" s="114"/>
      <c r="C65" s="114">
        <v>1.5</v>
      </c>
      <c r="D65" s="114"/>
      <c r="E65" s="114"/>
      <c r="F65" s="114"/>
      <c r="G65" s="114"/>
      <c r="H65" s="114"/>
      <c r="I65" s="114"/>
      <c r="J65" s="114"/>
    </row>
    <row r="66" spans="2:10" x14ac:dyDescent="0.2">
      <c r="B66" s="114"/>
      <c r="C66" s="114"/>
      <c r="D66" s="114"/>
      <c r="E66" s="114"/>
      <c r="F66" s="114"/>
      <c r="G66" s="114"/>
      <c r="H66" s="114"/>
      <c r="I66" s="114"/>
      <c r="J66" s="114"/>
    </row>
    <row r="67" spans="2:10" x14ac:dyDescent="0.2">
      <c r="B67" s="114">
        <v>1.5</v>
      </c>
      <c r="C67" s="114"/>
      <c r="D67" s="114"/>
      <c r="E67" s="114"/>
      <c r="F67" s="114"/>
      <c r="G67" s="114"/>
      <c r="H67" s="114"/>
      <c r="I67" s="114"/>
      <c r="J67" s="114"/>
    </row>
    <row r="68" spans="2:10" x14ac:dyDescent="0.2">
      <c r="B68" s="114"/>
      <c r="C68" s="114"/>
      <c r="D68" s="114"/>
      <c r="E68" s="114"/>
      <c r="F68" s="114"/>
      <c r="G68" s="114"/>
      <c r="H68" s="114"/>
      <c r="I68" s="114"/>
      <c r="J68" s="114"/>
    </row>
    <row r="69" spans="2:10" x14ac:dyDescent="0.2">
      <c r="B69" s="114"/>
      <c r="C69" s="114"/>
      <c r="D69" s="114"/>
      <c r="E69" s="114"/>
      <c r="F69" s="114"/>
      <c r="G69" s="114"/>
      <c r="H69" s="114"/>
      <c r="I69" s="114"/>
      <c r="J69" s="114"/>
    </row>
    <row r="70" spans="2:10" x14ac:dyDescent="0.2">
      <c r="B70" s="114"/>
      <c r="C70" s="114"/>
      <c r="D70" s="114"/>
      <c r="E70" s="114"/>
      <c r="F70" s="114"/>
      <c r="G70" s="114"/>
      <c r="H70" s="114"/>
      <c r="I70" s="114"/>
      <c r="J70" s="114"/>
    </row>
    <row r="71" spans="2:10" x14ac:dyDescent="0.2">
      <c r="B71" s="114"/>
      <c r="C71" s="114"/>
      <c r="D71" s="114"/>
      <c r="E71" s="114"/>
      <c r="F71" s="114"/>
      <c r="G71" s="114"/>
      <c r="H71" s="114"/>
      <c r="I71" s="114"/>
      <c r="J71" s="114"/>
    </row>
    <row r="72" spans="2:10" x14ac:dyDescent="0.2">
      <c r="B72" s="114"/>
      <c r="C72" s="114"/>
      <c r="D72" s="114"/>
      <c r="E72" s="114"/>
      <c r="F72" s="114"/>
      <c r="G72" s="114"/>
      <c r="H72" s="114"/>
      <c r="I72" s="114"/>
      <c r="J72" s="114"/>
    </row>
    <row r="73" spans="2:10" x14ac:dyDescent="0.2">
      <c r="B73" s="114"/>
      <c r="C73" s="114"/>
      <c r="D73" s="114"/>
      <c r="E73" s="114"/>
      <c r="F73" s="114"/>
      <c r="G73" s="114"/>
      <c r="H73" s="114"/>
      <c r="I73" s="114"/>
      <c r="J73" s="11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70"/>
  <sheetViews>
    <sheetView zoomScale="94" workbookViewId="0">
      <selection activeCell="N17" sqref="N1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9.33203125" style="1" customWidth="1"/>
    <col min="12" max="12" width="8.5" style="1" customWidth="1"/>
    <col min="13" max="13" width="1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48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49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 t="s">
        <v>334</v>
      </c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2</v>
      </c>
      <c r="M6" s="6">
        <f t="shared" si="1"/>
        <v>140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Lara Sento Sé Rossi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2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f t="shared" ref="K43" si="3">K$2</f>
        <v>70</v>
      </c>
      <c r="L43" s="113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  <c r="K44" s="10" t="s">
        <v>55</v>
      </c>
      <c r="L44" s="113">
        <f>SUM(L5:L35)</f>
        <v>2</v>
      </c>
      <c r="M44" s="6">
        <f>SUM(M5:M35)</f>
        <v>140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/>
      <c r="L45" s="113"/>
      <c r="M45" s="6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113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123"/>
      <c r="B51" s="124"/>
      <c r="C51" s="124"/>
      <c r="D51" s="124"/>
      <c r="E51" s="124"/>
      <c r="F51" s="124"/>
      <c r="G51" s="124"/>
      <c r="H51" s="124"/>
      <c r="I51" s="124"/>
      <c r="J51" s="124"/>
    </row>
    <row r="52" spans="1:13" x14ac:dyDescent="0.2">
      <c r="A52" s="123">
        <v>11</v>
      </c>
      <c r="B52" s="124"/>
      <c r="C52" s="124"/>
      <c r="D52" s="124"/>
      <c r="E52" s="124"/>
      <c r="F52" s="124"/>
      <c r="G52" s="124"/>
      <c r="H52" s="124"/>
      <c r="I52" s="124"/>
      <c r="J52" s="124"/>
      <c r="K52" s="125">
        <v>70</v>
      </c>
      <c r="L52" s="126" t="s">
        <v>332</v>
      </c>
      <c r="M52" s="127" t="s">
        <v>333</v>
      </c>
    </row>
    <row r="53" spans="1:13" x14ac:dyDescent="0.2">
      <c r="A53" s="123">
        <v>12</v>
      </c>
      <c r="B53" s="124"/>
      <c r="C53" s="124"/>
      <c r="D53" s="124"/>
      <c r="E53" s="124"/>
      <c r="F53" s="124"/>
      <c r="G53" s="124"/>
      <c r="H53" s="124"/>
      <c r="I53" s="124"/>
      <c r="J53" s="124"/>
      <c r="K53" s="125">
        <v>70</v>
      </c>
      <c r="L53" s="126" t="s">
        <v>332</v>
      </c>
      <c r="M53" s="127" t="s">
        <v>333</v>
      </c>
    </row>
    <row r="54" spans="1:13" x14ac:dyDescent="0.2">
      <c r="A54" s="123">
        <v>13</v>
      </c>
      <c r="B54" s="124"/>
      <c r="C54" s="124"/>
      <c r="D54" s="124"/>
      <c r="E54" s="124"/>
      <c r="F54" s="124"/>
      <c r="G54" s="124"/>
      <c r="H54" s="124"/>
      <c r="I54" s="124"/>
      <c r="J54" s="124"/>
      <c r="K54" s="125">
        <v>70</v>
      </c>
      <c r="L54" s="126" t="s">
        <v>332</v>
      </c>
      <c r="M54" s="127" t="s">
        <v>333</v>
      </c>
    </row>
    <row r="55" spans="1:13" x14ac:dyDescent="0.2">
      <c r="A55" s="123">
        <v>14</v>
      </c>
      <c r="B55" s="124"/>
      <c r="C55" s="124"/>
      <c r="D55" s="124"/>
      <c r="E55" s="124"/>
      <c r="F55" s="124"/>
      <c r="G55" s="124"/>
      <c r="H55" s="124"/>
      <c r="I55" s="124"/>
      <c r="J55" s="124"/>
      <c r="K55" s="125">
        <v>70</v>
      </c>
      <c r="L55" s="126" t="s">
        <v>332</v>
      </c>
      <c r="M55" s="127" t="s">
        <v>333</v>
      </c>
    </row>
    <row r="56" spans="1:13" x14ac:dyDescent="0.2">
      <c r="A56" s="123">
        <v>15</v>
      </c>
      <c r="B56" s="124"/>
      <c r="C56" s="124" t="s">
        <v>331</v>
      </c>
      <c r="D56" s="124"/>
      <c r="E56" s="124"/>
      <c r="F56" s="124"/>
      <c r="G56" s="124"/>
      <c r="H56" s="124"/>
      <c r="I56" s="124"/>
      <c r="J56" s="124"/>
      <c r="K56" s="125">
        <v>70</v>
      </c>
      <c r="L56" s="126" t="s">
        <v>331</v>
      </c>
      <c r="M56" s="127">
        <v>105</v>
      </c>
    </row>
    <row r="57" spans="1:13" x14ac:dyDescent="0.2">
      <c r="A57" s="123">
        <v>16</v>
      </c>
      <c r="B57" s="124"/>
      <c r="C57" s="124"/>
      <c r="D57" s="124"/>
      <c r="E57" s="124"/>
      <c r="F57" s="124"/>
      <c r="G57" s="124"/>
      <c r="H57" s="124"/>
      <c r="I57" s="124"/>
      <c r="J57" s="124"/>
      <c r="K57" s="125">
        <v>70</v>
      </c>
      <c r="L57" s="126" t="s">
        <v>332</v>
      </c>
      <c r="M57" s="127" t="s">
        <v>333</v>
      </c>
    </row>
    <row r="58" spans="1:13" x14ac:dyDescent="0.2">
      <c r="A58" s="123">
        <v>17</v>
      </c>
      <c r="B58" s="124"/>
      <c r="C58" s="124"/>
      <c r="D58" s="124"/>
      <c r="E58" s="124"/>
      <c r="F58" s="124"/>
      <c r="G58" s="124"/>
      <c r="H58" s="124"/>
      <c r="I58" s="124"/>
      <c r="J58" s="124"/>
      <c r="K58" s="125">
        <v>70</v>
      </c>
      <c r="L58" s="126" t="s">
        <v>332</v>
      </c>
      <c r="M58" s="127" t="s">
        <v>333</v>
      </c>
    </row>
    <row r="59" spans="1:13" x14ac:dyDescent="0.2">
      <c r="A59" s="123">
        <v>18</v>
      </c>
      <c r="B59" s="124"/>
      <c r="C59" s="124"/>
      <c r="D59" s="124"/>
      <c r="E59" s="124"/>
      <c r="F59" s="124"/>
      <c r="G59" s="124"/>
      <c r="H59" s="124"/>
      <c r="I59" s="124"/>
      <c r="J59" s="124"/>
      <c r="K59" s="125">
        <v>70</v>
      </c>
      <c r="L59" s="126" t="s">
        <v>332</v>
      </c>
      <c r="M59" s="127" t="s">
        <v>333</v>
      </c>
    </row>
    <row r="60" spans="1:13" x14ac:dyDescent="0.2">
      <c r="A60" s="123">
        <v>19</v>
      </c>
      <c r="B60" s="124" t="s">
        <v>331</v>
      </c>
      <c r="C60" s="124"/>
      <c r="D60" s="124"/>
      <c r="E60" s="124"/>
      <c r="F60" s="124"/>
      <c r="G60" s="124"/>
      <c r="H60" s="124"/>
      <c r="I60" s="124"/>
      <c r="J60" s="124"/>
      <c r="K60" s="125">
        <v>70</v>
      </c>
      <c r="L60" s="126" t="s">
        <v>331</v>
      </c>
      <c r="M60" s="127">
        <v>105</v>
      </c>
    </row>
    <row r="61" spans="1:13" x14ac:dyDescent="0.2">
      <c r="A61" s="123">
        <v>20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5">
        <v>70</v>
      </c>
      <c r="L61" s="126" t="s">
        <v>332</v>
      </c>
      <c r="M61" s="127" t="s">
        <v>333</v>
      </c>
    </row>
    <row r="62" spans="1:13" x14ac:dyDescent="0.2">
      <c r="A62" s="123">
        <v>21</v>
      </c>
      <c r="B62" s="124"/>
      <c r="C62" s="124"/>
      <c r="D62" s="124"/>
      <c r="E62" s="124"/>
      <c r="F62" s="124"/>
      <c r="G62" s="124"/>
      <c r="H62" s="124"/>
      <c r="I62" s="124"/>
      <c r="J62" s="124"/>
      <c r="K62" s="125">
        <v>70</v>
      </c>
      <c r="L62" s="126" t="s">
        <v>332</v>
      </c>
      <c r="M62" s="127" t="s">
        <v>333</v>
      </c>
    </row>
    <row r="63" spans="1:13" x14ac:dyDescent="0.2">
      <c r="A63" s="123">
        <v>22</v>
      </c>
      <c r="B63" s="124"/>
      <c r="C63" s="124" t="s">
        <v>331</v>
      </c>
      <c r="D63" s="124"/>
      <c r="E63" s="124"/>
      <c r="F63" s="124"/>
      <c r="G63" s="124"/>
      <c r="H63" s="124"/>
      <c r="I63" s="124"/>
      <c r="J63" s="124"/>
      <c r="K63" s="125">
        <v>70</v>
      </c>
      <c r="L63" s="126" t="s">
        <v>331</v>
      </c>
      <c r="M63" s="127">
        <v>105</v>
      </c>
    </row>
    <row r="64" spans="1:13" x14ac:dyDescent="0.2">
      <c r="A64" s="123">
        <v>23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5">
        <v>70</v>
      </c>
      <c r="L64" s="126" t="s">
        <v>332</v>
      </c>
      <c r="M64" s="127" t="s">
        <v>333</v>
      </c>
    </row>
    <row r="65" spans="1:13" x14ac:dyDescent="0.2">
      <c r="A65" s="123">
        <v>24</v>
      </c>
      <c r="B65" s="124"/>
      <c r="C65" s="124"/>
      <c r="D65" s="124"/>
      <c r="E65" s="124"/>
      <c r="F65" s="124"/>
      <c r="G65" s="124"/>
      <c r="H65" s="124"/>
      <c r="I65" s="124"/>
      <c r="J65" s="124"/>
      <c r="K65" s="125">
        <v>70</v>
      </c>
      <c r="L65" s="126" t="s">
        <v>332</v>
      </c>
      <c r="M65" s="127" t="s">
        <v>333</v>
      </c>
    </row>
    <row r="66" spans="1:13" x14ac:dyDescent="0.2">
      <c r="A66" s="123">
        <v>25</v>
      </c>
      <c r="B66" s="124"/>
      <c r="C66" s="124"/>
      <c r="D66" s="124"/>
      <c r="E66" s="124"/>
      <c r="F66" s="124"/>
      <c r="G66" s="124"/>
      <c r="H66" s="124"/>
      <c r="I66" s="124"/>
      <c r="J66" s="124"/>
      <c r="K66" s="125">
        <v>70</v>
      </c>
      <c r="L66" s="126" t="s">
        <v>332</v>
      </c>
      <c r="M66" s="127" t="s">
        <v>333</v>
      </c>
    </row>
    <row r="67" spans="1:13" x14ac:dyDescent="0.2">
      <c r="A67" s="123">
        <v>26</v>
      </c>
      <c r="B67" s="124" t="s">
        <v>331</v>
      </c>
      <c r="C67" s="124"/>
      <c r="D67" s="124"/>
      <c r="E67" s="124"/>
      <c r="F67" s="124"/>
      <c r="G67" s="124"/>
      <c r="H67" s="124"/>
      <c r="I67" s="124"/>
      <c r="J67" s="124"/>
      <c r="K67" s="125">
        <v>70</v>
      </c>
      <c r="L67" s="126" t="s">
        <v>331</v>
      </c>
      <c r="M67" s="127">
        <v>105</v>
      </c>
    </row>
    <row r="68" spans="1:13" x14ac:dyDescent="0.2">
      <c r="A68" s="123">
        <v>27</v>
      </c>
      <c r="B68" s="124"/>
      <c r="C68" s="124"/>
      <c r="D68" s="124"/>
      <c r="E68" s="124"/>
      <c r="F68" s="124"/>
      <c r="G68" s="124"/>
      <c r="H68" s="124"/>
      <c r="I68" s="124"/>
      <c r="J68" s="124"/>
      <c r="K68" s="125">
        <v>70</v>
      </c>
      <c r="L68" s="126" t="s">
        <v>332</v>
      </c>
      <c r="M68" s="127" t="s">
        <v>333</v>
      </c>
    </row>
    <row r="69" spans="1:13" x14ac:dyDescent="0.2">
      <c r="A69" s="123">
        <v>28</v>
      </c>
      <c r="B69" s="124"/>
      <c r="C69" s="124"/>
      <c r="D69" s="124"/>
      <c r="E69" s="124"/>
      <c r="F69" s="124"/>
      <c r="G69" s="124"/>
      <c r="H69" s="124"/>
      <c r="I69" s="124"/>
      <c r="J69" s="124"/>
      <c r="K69" s="125">
        <v>70</v>
      </c>
      <c r="L69" s="126" t="s">
        <v>332</v>
      </c>
      <c r="M69" s="127" t="s">
        <v>333</v>
      </c>
    </row>
    <row r="70" spans="1:13" x14ac:dyDescent="0.2">
      <c r="A70" s="123">
        <v>29</v>
      </c>
      <c r="B70" s="124" t="s">
        <v>331</v>
      </c>
      <c r="C70" s="124"/>
      <c r="D70" s="124"/>
      <c r="E70" s="124"/>
      <c r="F70" s="124"/>
      <c r="G70" s="124"/>
      <c r="H70" s="124"/>
      <c r="I70" s="124"/>
      <c r="J70" s="124"/>
      <c r="K70" s="125">
        <v>70</v>
      </c>
      <c r="L70" s="126" t="s">
        <v>331</v>
      </c>
      <c r="M70" s="127">
        <v>105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28804-32CA-BC49-BF73-9A67F8CA2223}">
  <dimension ref="A1:M59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Leonardo Araujo França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114"/>
      <c r="C43" s="114"/>
      <c r="D43" s="114"/>
      <c r="E43" s="114"/>
      <c r="F43" s="114"/>
      <c r="G43" s="114"/>
      <c r="H43" s="114"/>
      <c r="I43" s="114"/>
      <c r="J43" s="114" t="s">
        <v>334</v>
      </c>
      <c r="K43" s="3">
        <v>70</v>
      </c>
      <c r="L43" s="5">
        <v>2</v>
      </c>
      <c r="M43" s="6">
        <v>140</v>
      </c>
    </row>
    <row r="44" spans="1:13" x14ac:dyDescent="0.2">
      <c r="A44" s="2">
        <v>5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5">
        <v>1.5</v>
      </c>
      <c r="M44" s="6">
        <v>105</v>
      </c>
    </row>
    <row r="45" spans="1:13" x14ac:dyDescent="0.2">
      <c r="A45" s="2">
        <v>8</v>
      </c>
      <c r="B45" s="114"/>
      <c r="C45" s="114"/>
      <c r="D45" s="114"/>
      <c r="E45" s="114"/>
      <c r="F45" s="114"/>
      <c r="G45" s="114"/>
      <c r="H45" s="114" t="s">
        <v>334</v>
      </c>
      <c r="I45" s="114"/>
      <c r="J45" s="114"/>
      <c r="K45" s="3">
        <v>70</v>
      </c>
      <c r="L45" s="5">
        <v>2</v>
      </c>
      <c r="M45" s="6">
        <v>140</v>
      </c>
    </row>
    <row r="46" spans="1:13" x14ac:dyDescent="0.2">
      <c r="A46" s="2">
        <v>9</v>
      </c>
      <c r="B46" s="114"/>
      <c r="C46" s="114" t="s">
        <v>208</v>
      </c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1.5</v>
      </c>
      <c r="M46" s="6">
        <v>105</v>
      </c>
    </row>
    <row r="47" spans="1:13" x14ac:dyDescent="0.2">
      <c r="A47" s="2">
        <v>11</v>
      </c>
      <c r="B47" s="114" t="s">
        <v>343</v>
      </c>
      <c r="C47" s="114"/>
      <c r="D47" s="114"/>
      <c r="E47" s="114"/>
      <c r="F47" s="114"/>
      <c r="G47" s="114"/>
      <c r="H47" s="114" t="s">
        <v>334</v>
      </c>
      <c r="I47" s="114"/>
      <c r="J47" s="114"/>
      <c r="K47" s="3">
        <v>70</v>
      </c>
      <c r="L47" s="5">
        <v>3</v>
      </c>
      <c r="M47" s="6">
        <v>210</v>
      </c>
    </row>
    <row r="48" spans="1:13" x14ac:dyDescent="0.2">
      <c r="A48" s="2">
        <v>12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5">
        <v>1</v>
      </c>
      <c r="M48" s="6">
        <v>70</v>
      </c>
    </row>
    <row r="49" spans="1:13" x14ac:dyDescent="0.2">
      <c r="A49" s="2">
        <v>17</v>
      </c>
      <c r="B49" s="114" t="s">
        <v>343</v>
      </c>
      <c r="C49" s="114"/>
      <c r="D49" s="114"/>
      <c r="E49" s="114"/>
      <c r="F49" s="114"/>
      <c r="G49" s="114"/>
      <c r="H49" s="114" t="s">
        <v>334</v>
      </c>
      <c r="I49" s="114"/>
      <c r="J49" s="114"/>
      <c r="K49" s="3">
        <v>70</v>
      </c>
      <c r="L49" s="5">
        <v>3</v>
      </c>
      <c r="M49" s="6">
        <v>210</v>
      </c>
    </row>
    <row r="50" spans="1:13" x14ac:dyDescent="0.2">
      <c r="A50" s="2">
        <v>18</v>
      </c>
      <c r="B50" s="114"/>
      <c r="C50" s="114"/>
      <c r="D50" s="114"/>
      <c r="E50" s="114"/>
      <c r="F50" s="114"/>
      <c r="G50" s="114"/>
      <c r="H50" s="114"/>
      <c r="I50" s="114"/>
      <c r="J50" s="114" t="s">
        <v>334</v>
      </c>
      <c r="K50" s="3">
        <v>70</v>
      </c>
      <c r="L50" s="5">
        <v>2</v>
      </c>
      <c r="M50" s="6">
        <v>140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5">
        <v>1</v>
      </c>
      <c r="M52" s="6">
        <v>70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>
        <v>70</v>
      </c>
      <c r="L54" s="5">
        <v>1</v>
      </c>
      <c r="M54" s="6">
        <v>70</v>
      </c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>
        <v>70</v>
      </c>
      <c r="L55" s="5">
        <v>1</v>
      </c>
      <c r="M55" s="6">
        <v>70</v>
      </c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  <c r="K56" s="3">
        <v>70</v>
      </c>
      <c r="L56" s="5">
        <v>1</v>
      </c>
      <c r="M56" s="6">
        <v>70</v>
      </c>
    </row>
    <row r="57" spans="1:13" x14ac:dyDescent="0.2">
      <c r="A57" s="2"/>
      <c r="B57" s="114"/>
      <c r="C57" s="114"/>
      <c r="D57" s="114"/>
      <c r="E57" s="114"/>
      <c r="F57" s="114"/>
      <c r="G57" s="114"/>
      <c r="H57" s="114"/>
      <c r="I57" s="114"/>
      <c r="J57" s="114"/>
      <c r="K57" s="3">
        <v>70</v>
      </c>
      <c r="L57" s="5">
        <v>2</v>
      </c>
      <c r="M57" s="6">
        <v>140</v>
      </c>
    </row>
    <row r="58" spans="1:13" x14ac:dyDescent="0.2">
      <c r="A58" s="2"/>
      <c r="B58" s="114"/>
      <c r="C58" s="114"/>
      <c r="D58" s="114"/>
      <c r="E58" s="114"/>
      <c r="F58" s="114"/>
      <c r="G58" s="114"/>
      <c r="H58" s="114"/>
      <c r="I58" s="114"/>
      <c r="J58" s="114"/>
      <c r="K58" s="3">
        <v>70</v>
      </c>
      <c r="L58" s="5">
        <v>1</v>
      </c>
      <c r="M58" s="6">
        <v>70</v>
      </c>
    </row>
    <row r="59" spans="1:13" x14ac:dyDescent="0.2">
      <c r="A59" s="2"/>
      <c r="B59" s="4"/>
      <c r="C59" s="4"/>
      <c r="D59" s="4"/>
      <c r="E59" s="4"/>
      <c r="F59" s="4"/>
      <c r="G59" s="4"/>
      <c r="H59" s="4"/>
      <c r="I59" s="4"/>
      <c r="J59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A028-83C5-7540-8942-6B7387C2E73B}">
  <dimension ref="A1:M59"/>
  <sheetViews>
    <sheetView topLeftCell="M1" workbookViewId="0">
      <selection sqref="A1:M1"/>
    </sheetView>
  </sheetViews>
  <sheetFormatPr baseColWidth="10" defaultColWidth="8.83203125" defaultRowHeight="15" x14ac:dyDescent="0.2"/>
  <cols>
    <col min="1" max="1" width="5.6640625" style="273" customWidth="1"/>
    <col min="2" max="10" width="11.5" style="273" customWidth="1"/>
    <col min="11" max="11" width="10.6640625" style="273" customWidth="1"/>
    <col min="12" max="12" width="8.5" style="273" customWidth="1"/>
    <col min="13" max="13" width="13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4" t="s">
        <v>5</v>
      </c>
      <c r="D2" s="9" t="s">
        <v>499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 t="s">
        <v>334</v>
      </c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 t="s">
        <v>334</v>
      </c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 t="s">
        <v>334</v>
      </c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2</v>
      </c>
      <c r="M28" s="6">
        <f t="shared" si="1"/>
        <v>140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73">
        <v>32</v>
      </c>
      <c r="K36" s="10" t="s">
        <v>55</v>
      </c>
      <c r="L36" s="5">
        <f>SUM(L5:L35)</f>
        <v>16</v>
      </c>
      <c r="M36" s="6">
        <f>SUM(M5:M35)</f>
        <v>1120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74" t="s">
        <v>5</v>
      </c>
      <c r="D40" s="9" t="str">
        <f>D2</f>
        <v>Laura La Fuente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/>
      <c r="C43" s="114"/>
      <c r="D43" s="114"/>
      <c r="E43" s="114"/>
      <c r="F43" s="114"/>
      <c r="G43" s="114"/>
      <c r="H43" s="114"/>
      <c r="I43" s="114"/>
      <c r="J43" s="114" t="s">
        <v>334</v>
      </c>
      <c r="K43" s="3">
        <v>70</v>
      </c>
      <c r="L43" s="5">
        <v>2</v>
      </c>
      <c r="M43" s="6">
        <v>140</v>
      </c>
    </row>
    <row r="44" spans="1:13" x14ac:dyDescent="0.2">
      <c r="A44" s="2">
        <v>5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5">
        <v>1.5</v>
      </c>
      <c r="M44" s="6">
        <v>105</v>
      </c>
    </row>
    <row r="45" spans="1:13" x14ac:dyDescent="0.2">
      <c r="A45" s="2">
        <v>8</v>
      </c>
      <c r="B45" s="114"/>
      <c r="C45" s="114"/>
      <c r="D45" s="114"/>
      <c r="E45" s="114"/>
      <c r="F45" s="114"/>
      <c r="G45" s="114"/>
      <c r="H45" s="114" t="s">
        <v>334</v>
      </c>
      <c r="I45" s="114"/>
      <c r="J45" s="114"/>
      <c r="K45" s="3">
        <v>70</v>
      </c>
      <c r="L45" s="5">
        <v>2</v>
      </c>
      <c r="M45" s="6">
        <v>140</v>
      </c>
    </row>
    <row r="46" spans="1:13" x14ac:dyDescent="0.2">
      <c r="A46" s="2">
        <v>9</v>
      </c>
      <c r="B46" s="114"/>
      <c r="C46" s="114" t="s">
        <v>208</v>
      </c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1.5</v>
      </c>
      <c r="M46" s="6">
        <v>105</v>
      </c>
    </row>
    <row r="47" spans="1:13" x14ac:dyDescent="0.2">
      <c r="A47" s="2">
        <v>11</v>
      </c>
      <c r="B47" s="114" t="s">
        <v>343</v>
      </c>
      <c r="C47" s="114"/>
      <c r="D47" s="114"/>
      <c r="E47" s="114"/>
      <c r="F47" s="114"/>
      <c r="G47" s="114"/>
      <c r="H47" s="114" t="s">
        <v>334</v>
      </c>
      <c r="I47" s="114"/>
      <c r="J47" s="114"/>
      <c r="K47" s="3">
        <v>70</v>
      </c>
      <c r="L47" s="5">
        <v>3</v>
      </c>
      <c r="M47" s="6">
        <v>210</v>
      </c>
    </row>
    <row r="48" spans="1:13" x14ac:dyDescent="0.2">
      <c r="A48" s="2">
        <v>12</v>
      </c>
      <c r="B48" s="114" t="s">
        <v>343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5">
        <v>1</v>
      </c>
      <c r="M48" s="6">
        <v>70</v>
      </c>
    </row>
    <row r="49" spans="1:13" x14ac:dyDescent="0.2">
      <c r="A49" s="2">
        <v>17</v>
      </c>
      <c r="B49" s="114" t="s">
        <v>343</v>
      </c>
      <c r="C49" s="114"/>
      <c r="D49" s="114"/>
      <c r="E49" s="114"/>
      <c r="F49" s="114"/>
      <c r="G49" s="114"/>
      <c r="H49" s="114" t="s">
        <v>334</v>
      </c>
      <c r="I49" s="114"/>
      <c r="J49" s="114"/>
      <c r="K49" s="3">
        <v>70</v>
      </c>
      <c r="L49" s="5">
        <v>3</v>
      </c>
      <c r="M49" s="6">
        <v>210</v>
      </c>
    </row>
    <row r="50" spans="1:13" x14ac:dyDescent="0.2">
      <c r="A50" s="2">
        <v>18</v>
      </c>
      <c r="B50" s="114"/>
      <c r="C50" s="114"/>
      <c r="D50" s="114"/>
      <c r="E50" s="114"/>
      <c r="F50" s="114"/>
      <c r="G50" s="114"/>
      <c r="H50" s="114"/>
      <c r="I50" s="114"/>
      <c r="J50" s="114" t="s">
        <v>334</v>
      </c>
      <c r="K50" s="3">
        <v>70</v>
      </c>
      <c r="L50" s="5">
        <v>2</v>
      </c>
      <c r="M50" s="6">
        <v>140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5">
        <v>1</v>
      </c>
      <c r="M52" s="6">
        <v>70</v>
      </c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  <c r="K53" s="3">
        <v>70</v>
      </c>
      <c r="L53" s="5">
        <v>1.5</v>
      </c>
      <c r="M53" s="6">
        <v>105</v>
      </c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  <c r="K54" s="3">
        <v>70</v>
      </c>
      <c r="L54" s="5">
        <v>1</v>
      </c>
      <c r="M54" s="6">
        <v>70</v>
      </c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>
        <v>70</v>
      </c>
      <c r="L55" s="5">
        <v>1</v>
      </c>
      <c r="M55" s="6">
        <v>70</v>
      </c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  <c r="K56" s="3">
        <v>70</v>
      </c>
      <c r="L56" s="5">
        <v>1</v>
      </c>
      <c r="M56" s="6">
        <v>70</v>
      </c>
    </row>
    <row r="57" spans="1:13" x14ac:dyDescent="0.2">
      <c r="A57" s="2"/>
      <c r="B57" s="114"/>
      <c r="C57" s="114"/>
      <c r="D57" s="114"/>
      <c r="E57" s="114"/>
      <c r="F57" s="114"/>
      <c r="G57" s="114"/>
      <c r="H57" s="114"/>
      <c r="I57" s="114"/>
      <c r="J57" s="114"/>
      <c r="K57" s="3">
        <v>70</v>
      </c>
      <c r="L57" s="5">
        <v>2</v>
      </c>
      <c r="M57" s="6">
        <v>140</v>
      </c>
    </row>
    <row r="58" spans="1:13" x14ac:dyDescent="0.2">
      <c r="A58" s="2"/>
      <c r="B58" s="114"/>
      <c r="C58" s="114"/>
      <c r="D58" s="114"/>
      <c r="E58" s="114"/>
      <c r="F58" s="114"/>
      <c r="G58" s="114"/>
      <c r="H58" s="114"/>
      <c r="I58" s="114"/>
      <c r="J58" s="114"/>
      <c r="K58" s="3">
        <v>70</v>
      </c>
      <c r="L58" s="5">
        <v>1</v>
      </c>
      <c r="M58" s="6">
        <v>70</v>
      </c>
    </row>
    <row r="59" spans="1:13" x14ac:dyDescent="0.2">
      <c r="A59" s="2"/>
      <c r="B59" s="4"/>
      <c r="C59" s="4"/>
      <c r="D59" s="4"/>
      <c r="E59" s="4"/>
      <c r="F59" s="4"/>
      <c r="G59" s="4"/>
      <c r="H59" s="4"/>
      <c r="I59" s="4"/>
      <c r="J59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6B48-31FB-480E-BA46-C7A81205E3D0}">
  <dimension ref="A1:M46"/>
  <sheetViews>
    <sheetView workbookViewId="0">
      <selection activeCell="C14" sqref="C14"/>
    </sheetView>
  </sheetViews>
  <sheetFormatPr baseColWidth="10" defaultColWidth="8.83203125" defaultRowHeight="15" x14ac:dyDescent="0.2"/>
  <cols>
    <col min="1" max="1" width="5.6640625" style="100" customWidth="1"/>
    <col min="2" max="10" width="11.5" style="100" customWidth="1"/>
    <col min="11" max="11" width="10.6640625" style="100" customWidth="1"/>
    <col min="12" max="12" width="8.5" style="10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1" t="s">
        <v>5</v>
      </c>
      <c r="D2" s="9" t="s">
        <v>283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>
        <v>1</v>
      </c>
      <c r="K11" s="3">
        <f t="shared" si="0"/>
        <v>70</v>
      </c>
      <c r="L11" s="5">
        <f t="shared" si="2"/>
        <v>1</v>
      </c>
      <c r="M11" s="6">
        <f t="shared" si="1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>
        <v>1</v>
      </c>
      <c r="K18" s="3">
        <f t="shared" si="0"/>
        <v>70</v>
      </c>
      <c r="L18" s="5">
        <f t="shared" si="2"/>
        <v>1</v>
      </c>
      <c r="M18" s="6">
        <f t="shared" si="1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>
        <v>1</v>
      </c>
      <c r="K25" s="3">
        <f t="shared" si="0"/>
        <v>70</v>
      </c>
      <c r="L25" s="5">
        <f t="shared" si="2"/>
        <v>1</v>
      </c>
      <c r="M25" s="6">
        <f t="shared" si="1"/>
        <v>70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00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1" t="s">
        <v>5</v>
      </c>
      <c r="D40" s="9" t="str">
        <f>D2</f>
        <v>Leonardo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/>
      <c r="C43" s="4"/>
      <c r="D43" s="4"/>
      <c r="E43" s="4"/>
      <c r="F43" s="4"/>
      <c r="G43" s="4"/>
      <c r="H43" s="4"/>
      <c r="I43" s="4"/>
      <c r="J43" s="4">
        <v>1</v>
      </c>
      <c r="K43" s="3">
        <v>70</v>
      </c>
      <c r="L43" s="5">
        <v>1</v>
      </c>
      <c r="M43" s="6">
        <v>70</v>
      </c>
    </row>
    <row r="44" spans="1:13" x14ac:dyDescent="0.2">
      <c r="A44" s="2">
        <v>14</v>
      </c>
      <c r="B44" s="4"/>
      <c r="C44" s="4"/>
      <c r="D44" s="4"/>
      <c r="E44" s="4"/>
      <c r="F44" s="4"/>
      <c r="G44" s="4"/>
      <c r="H44" s="4"/>
      <c r="I44" s="4"/>
      <c r="J44" s="4">
        <v>1</v>
      </c>
      <c r="K44" s="3">
        <v>70</v>
      </c>
      <c r="L44" s="5">
        <v>1</v>
      </c>
      <c r="M44" s="6">
        <v>70</v>
      </c>
    </row>
    <row r="45" spans="1:13" x14ac:dyDescent="0.2">
      <c r="A45" s="2">
        <v>21</v>
      </c>
      <c r="B45" s="4"/>
      <c r="C45" s="4"/>
      <c r="D45" s="4"/>
      <c r="E45" s="4"/>
      <c r="F45" s="4"/>
      <c r="G45" s="4"/>
      <c r="H45" s="4"/>
      <c r="I45" s="4"/>
      <c r="J45" s="4">
        <v>1</v>
      </c>
      <c r="K45" s="3">
        <v>70</v>
      </c>
      <c r="L45" s="5">
        <v>1</v>
      </c>
      <c r="M45" s="6">
        <v>70</v>
      </c>
    </row>
    <row r="46" spans="1:13" x14ac:dyDescent="0.2">
      <c r="K46" s="10" t="s">
        <v>55</v>
      </c>
      <c r="L46" s="7">
        <f>SUM(L5:L35)</f>
        <v>3</v>
      </c>
      <c r="M46" s="6">
        <f>SUM(M5:M35)</f>
        <v>210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162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Letícia Saldanha Campos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N51"/>
  <sheetViews>
    <sheetView workbookViewId="0">
      <selection activeCell="N20" sqref="N2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26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4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4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4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4" t="s">
        <v>5</v>
      </c>
      <c r="D40" s="9" t="str">
        <f>D2</f>
        <v>Letícia Kelman de Miranda Ferreira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2</v>
      </c>
      <c r="B43" s="114"/>
      <c r="C43" s="114">
        <v>1.5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4" x14ac:dyDescent="0.2">
      <c r="A44" s="2">
        <v>9</v>
      </c>
      <c r="B44" s="114"/>
      <c r="C44" s="114">
        <v>1.5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4" x14ac:dyDescent="0.2">
      <c r="A45" s="2">
        <v>11</v>
      </c>
      <c r="B45" s="114">
        <v>2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4" x14ac:dyDescent="0.2">
      <c r="A46" s="2">
        <v>16</v>
      </c>
      <c r="B46" s="114"/>
      <c r="C46" s="114">
        <v>1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  <c r="N46" t="s">
        <v>224</v>
      </c>
    </row>
    <row r="47" spans="1:14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4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>
        <v>18</v>
      </c>
      <c r="B49" s="4">
        <v>2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22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C855F-1AD2-2843-89B6-EBC736BEA0F0}">
  <dimension ref="A1:M46"/>
  <sheetViews>
    <sheetView workbookViewId="0">
      <selection activeCell="N23" sqref="N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2" t="s">
        <v>5</v>
      </c>
      <c r="D2" s="9" t="s">
        <v>501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>
        <v>2</v>
      </c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2" t="s">
        <v>5</v>
      </c>
      <c r="D40" s="9" t="str">
        <f>D2</f>
        <v>Letícia Stern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15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K46" s="10" t="s">
        <v>55</v>
      </c>
      <c r="L46" s="7">
        <f>SUM(L5:L35)</f>
        <v>6</v>
      </c>
      <c r="M46" s="6">
        <f>SUM(M5:M35)</f>
        <v>420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7B41D-2037-FB41-BFFE-BAE79FA48613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164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Lívia Oliveira Serrão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52"/>
  <sheetViews>
    <sheetView zoomScaleNormal="100" workbookViewId="0">
      <selection activeCell="N23" sqref="N3:N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>
        <v>1</v>
      </c>
      <c r="C13" s="4"/>
      <c r="D13" s="4"/>
      <c r="E13" s="4"/>
      <c r="F13" s="4">
        <v>1</v>
      </c>
      <c r="G13" s="4">
        <v>2</v>
      </c>
      <c r="H13" s="4"/>
      <c r="I13" s="4"/>
      <c r="J13" s="4"/>
      <c r="K13" s="3">
        <f t="shared" si="0"/>
        <v>70</v>
      </c>
      <c r="L13" s="5">
        <f t="shared" si="2"/>
        <v>4</v>
      </c>
      <c r="M13" s="6">
        <f t="shared" si="1"/>
        <v>280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1</v>
      </c>
      <c r="C27" s="4"/>
      <c r="D27" s="4"/>
      <c r="E27" s="4"/>
      <c r="F27" s="4"/>
      <c r="G27" s="4">
        <v>1</v>
      </c>
      <c r="H27" s="4"/>
      <c r="I27" s="4"/>
      <c r="J27" s="4"/>
      <c r="K27" s="3">
        <f t="shared" si="0"/>
        <v>70</v>
      </c>
      <c r="L27" s="5">
        <f t="shared" si="2"/>
        <v>2</v>
      </c>
      <c r="M27" s="6">
        <f t="shared" si="1"/>
        <v>140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80"/>
      <c r="B36" s="4"/>
      <c r="C36" s="4"/>
      <c r="D36" s="4"/>
      <c r="E36" s="4"/>
      <c r="F36" s="4"/>
      <c r="G36" s="4"/>
      <c r="H36" s="4"/>
      <c r="I36" s="4"/>
      <c r="J36" s="4"/>
    </row>
    <row r="37" spans="1:13" x14ac:dyDescent="0.2">
      <c r="A37" s="80"/>
      <c r="B37" s="4"/>
      <c r="C37" s="4"/>
      <c r="D37" s="4"/>
      <c r="E37" s="4"/>
      <c r="F37" s="4"/>
      <c r="G37" s="4"/>
      <c r="H37" s="4"/>
      <c r="I37" s="4"/>
      <c r="J37" s="4"/>
      <c r="K37" s="3"/>
      <c r="L37" s="5"/>
      <c r="M37" s="6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Livia Salles Magalhães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9</v>
      </c>
      <c r="B43" s="4">
        <v>1</v>
      </c>
      <c r="C43" s="4"/>
      <c r="D43" s="4"/>
      <c r="E43" s="4"/>
      <c r="F43" s="4">
        <v>1</v>
      </c>
      <c r="G43" s="4">
        <v>2</v>
      </c>
      <c r="H43" s="4"/>
      <c r="I43" s="4"/>
      <c r="J43" s="4"/>
      <c r="K43" s="3">
        <v>70</v>
      </c>
      <c r="L43" s="5">
        <v>4</v>
      </c>
      <c r="M43" s="6">
        <v>280</v>
      </c>
    </row>
    <row r="44" spans="1:13" x14ac:dyDescent="0.2">
      <c r="A44" s="2">
        <v>11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23</v>
      </c>
      <c r="B45" s="4">
        <v>1</v>
      </c>
      <c r="C45" s="4"/>
      <c r="D45" s="4"/>
      <c r="E45" s="4"/>
      <c r="F45" s="4"/>
      <c r="G45" s="4">
        <v>1</v>
      </c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10" t="s">
        <v>55</v>
      </c>
      <c r="L46" s="5">
        <f>SUM(L5:L35)</f>
        <v>8</v>
      </c>
      <c r="M46" s="6">
        <f>SUM(M5:M35)</f>
        <v>560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3"/>
      <c r="L52" s="5"/>
      <c r="M52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0BCE-0EDB-412D-826D-0FD61627AB36}">
  <dimension ref="A1:M47"/>
  <sheetViews>
    <sheetView workbookViewId="0">
      <selection activeCell="K12" sqref="K1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84" t="s">
        <v>5</v>
      </c>
      <c r="D2" s="9" t="s">
        <v>256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84" t="s">
        <v>5</v>
      </c>
      <c r="D40" s="9" t="str">
        <f>D2</f>
        <v>Lorena Barnuevo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/>
      <c r="D43" s="4"/>
      <c r="E43" s="4"/>
      <c r="F43" s="4"/>
      <c r="G43" s="4"/>
      <c r="H43" s="4">
        <v>2</v>
      </c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4"/>
      <c r="C44" s="4"/>
      <c r="D44" s="4"/>
      <c r="E44" s="4"/>
      <c r="F44" s="4"/>
      <c r="G44" s="4">
        <v>2</v>
      </c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4"/>
      <c r="C45" s="4"/>
      <c r="D45" s="4"/>
      <c r="E45" s="4"/>
      <c r="F45" s="4"/>
      <c r="G45" s="4">
        <v>2</v>
      </c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24</v>
      </c>
      <c r="B46" s="4"/>
      <c r="C46" s="4"/>
      <c r="D46" s="4"/>
      <c r="E46" s="4"/>
      <c r="F46" s="4"/>
      <c r="G46" s="4">
        <v>2</v>
      </c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26</v>
      </c>
      <c r="B47" s="4"/>
      <c r="C47" s="4"/>
      <c r="D47" s="4"/>
      <c r="E47" s="4"/>
      <c r="F47" s="4"/>
      <c r="G47" s="4">
        <v>3</v>
      </c>
      <c r="H47" s="4"/>
      <c r="I47" s="4"/>
      <c r="J47" s="4"/>
      <c r="K47" s="3">
        <v>70</v>
      </c>
      <c r="L47" s="5">
        <v>3</v>
      </c>
      <c r="M47" s="6">
        <v>210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27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Lorenzo de Oliveira Perolio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42"/>
  <sheetViews>
    <sheetView workbookViewId="0">
      <selection activeCell="I24" sqref="I2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Lua Nascimento Sampaio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48"/>
  <sheetViews>
    <sheetView workbookViewId="0">
      <selection activeCell="A39" sqref="A39:M4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28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>
        <v>2</v>
      </c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>
        <v>2</v>
      </c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>
        <v>2</v>
      </c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Luana Rey de Moraes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15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22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29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K48" s="10" t="s">
        <v>55</v>
      </c>
      <c r="L48" s="7">
        <f>SUM(L5:L35)</f>
        <v>10</v>
      </c>
      <c r="M48" s="6">
        <f>SUM(M5:M35)</f>
        <v>700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3338C-1090-7643-B399-D67F4A66DBB8}">
  <dimension ref="A1:N52"/>
  <sheetViews>
    <sheetView workbookViewId="0">
      <selection activeCell="A39" sqref="A39:M52"/>
    </sheetView>
  </sheetViews>
  <sheetFormatPr baseColWidth="10" defaultColWidth="8.83203125" defaultRowHeight="15" x14ac:dyDescent="0.2"/>
  <cols>
    <col min="1" max="1" width="5.6640625" style="237" customWidth="1"/>
    <col min="2" max="10" width="11.5" style="237" customWidth="1"/>
    <col min="11" max="11" width="10.6640625" style="237" customWidth="1"/>
    <col min="12" max="12" width="8.5" style="237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8" t="s">
        <v>5</v>
      </c>
      <c r="D2" s="9" t="s">
        <v>496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>
        <v>1</v>
      </c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1</v>
      </c>
      <c r="M6" s="6">
        <f t="shared" si="1"/>
        <v>70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1</v>
      </c>
      <c r="M11" s="6">
        <f t="shared" si="1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4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4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1</v>
      </c>
      <c r="M18" s="6">
        <f t="shared" si="1"/>
        <v>70</v>
      </c>
      <c r="N18" t="s">
        <v>224</v>
      </c>
    </row>
    <row r="19" spans="1:14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4" x14ac:dyDescent="0.2">
      <c r="A20" s="2">
        <v>16</v>
      </c>
      <c r="B20" s="4">
        <v>1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1</v>
      </c>
      <c r="M20" s="6">
        <f t="shared" si="1"/>
        <v>70</v>
      </c>
    </row>
    <row r="21" spans="1:14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4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4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4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4" x14ac:dyDescent="0.2">
      <c r="A25" s="2">
        <v>21</v>
      </c>
      <c r="B25" s="4">
        <v>1</v>
      </c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1</v>
      </c>
      <c r="M25" s="6">
        <f t="shared" si="1"/>
        <v>70</v>
      </c>
    </row>
    <row r="26" spans="1:14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4" x14ac:dyDescent="0.2">
      <c r="A27" s="2">
        <v>23</v>
      </c>
      <c r="B27" s="4">
        <v>1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1</v>
      </c>
      <c r="M27" s="6">
        <f t="shared" si="1"/>
        <v>70</v>
      </c>
    </row>
    <row r="28" spans="1:14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4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4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4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4" x14ac:dyDescent="0.2">
      <c r="A32" s="2">
        <v>28</v>
      </c>
      <c r="B32" s="4">
        <v>1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1</v>
      </c>
      <c r="M32" s="6">
        <f t="shared" si="1"/>
        <v>70</v>
      </c>
    </row>
    <row r="33" spans="1:14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4">
        <v>1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1</v>
      </c>
      <c r="M34" s="6">
        <f t="shared" si="1"/>
        <v>70</v>
      </c>
    </row>
    <row r="35" spans="1:14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4" x14ac:dyDescent="0.2">
      <c r="A36" s="237">
        <v>32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38" t="s">
        <v>5</v>
      </c>
      <c r="D40" s="9" t="str">
        <f>D2</f>
        <v>Lucas Bolanos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4" x14ac:dyDescent="0.2">
      <c r="A44" s="2">
        <v>3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4" x14ac:dyDescent="0.2">
      <c r="A45" s="2">
        <v>7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4" x14ac:dyDescent="0.2">
      <c r="A46" s="2">
        <v>14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  <c r="N46" t="s">
        <v>224</v>
      </c>
    </row>
    <row r="47" spans="1:14" x14ac:dyDescent="0.2">
      <c r="A47" s="2">
        <v>16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4" x14ac:dyDescent="0.2">
      <c r="A48" s="2">
        <v>21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23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28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30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K52" s="10" t="s">
        <v>55</v>
      </c>
      <c r="L52" s="7">
        <f>SUM(L5:L35)</f>
        <v>10</v>
      </c>
      <c r="M52" s="6">
        <f>SUM(M5:M35)</f>
        <v>700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A88E-6630-0148-95D5-FEC6B845B0B6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Lucas de Cerqueira F.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47"/>
  <sheetViews>
    <sheetView workbookViewId="0">
      <selection activeCell="A39" sqref="A39:M4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61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>
        <v>1</v>
      </c>
      <c r="C5" s="4">
        <v>1</v>
      </c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2</v>
      </c>
      <c r="M5" s="6">
        <f t="shared" ref="M5:M35" si="1">L5*K5</f>
        <v>140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1</v>
      </c>
      <c r="C8" s="4">
        <v>1</v>
      </c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>
        <v>2</v>
      </c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2</v>
      </c>
      <c r="M18" s="6">
        <f t="shared" si="1"/>
        <v>140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>
        <v>2</v>
      </c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2</v>
      </c>
      <c r="M32" s="6">
        <f t="shared" si="1"/>
        <v>140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Lucas Harth Balazero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  <row r="43" spans="1:13" x14ac:dyDescent="0.2">
      <c r="A43" s="2">
        <v>1</v>
      </c>
      <c r="B43" s="4">
        <v>1</v>
      </c>
      <c r="C43" s="4">
        <v>1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4</v>
      </c>
      <c r="B44" s="4">
        <v>1</v>
      </c>
      <c r="C44" s="4">
        <v>1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14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28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K47" s="10" t="s">
        <v>55</v>
      </c>
      <c r="L47" s="7">
        <f>SUM(L5:L35)</f>
        <v>8</v>
      </c>
      <c r="M47" s="6">
        <f>SUM(M5:M35)</f>
        <v>560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507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2</v>
      </c>
      <c r="M36" s="6">
        <f>SUM(M5:M35)</f>
        <v>140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Lucas Meireles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29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Lucas Santos Porto Magalhães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5C95D-0397-0548-ADE7-EC24CD550B5A}">
  <dimension ref="A1:M44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62" customWidth="1"/>
    <col min="2" max="10" width="11.5" style="162" customWidth="1"/>
    <col min="11" max="11" width="10.6640625" style="162" customWidth="1"/>
    <col min="12" max="12" width="8.5" style="16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3" t="s">
        <v>5</v>
      </c>
      <c r="D2" s="9" t="s">
        <v>376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6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3" t="s">
        <v>5</v>
      </c>
      <c r="D40" s="9" t="str">
        <f>D2</f>
        <v>Lucas Siquara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60</v>
      </c>
      <c r="L43" s="5">
        <v>2</v>
      </c>
      <c r="M43" s="6">
        <v>120</v>
      </c>
    </row>
    <row r="44" spans="1:13" x14ac:dyDescent="0.2">
      <c r="A44" s="2">
        <v>14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7E923-5CEC-4830-9242-B739430D398A}">
  <dimension ref="A1:M46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229" customWidth="1"/>
    <col min="2" max="10" width="11.5" style="229" customWidth="1"/>
    <col min="11" max="11" width="10.6640625" style="229" customWidth="1"/>
    <col min="12" max="12" width="8.5" style="229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0" t="s">
        <v>5</v>
      </c>
      <c r="D2" s="9" t="s">
        <v>443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29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0" t="s">
        <v>5</v>
      </c>
      <c r="D40" s="9" t="str">
        <f>D2</f>
        <v>Lucca - Ian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60</v>
      </c>
      <c r="L43" s="5">
        <v>2</v>
      </c>
      <c r="M43" s="6">
        <v>120</v>
      </c>
    </row>
    <row r="44" spans="1:13" x14ac:dyDescent="0.2">
      <c r="A44" s="2">
        <v>11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  <row r="45" spans="1:13" x14ac:dyDescent="0.2">
      <c r="A45" s="2">
        <v>18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60</v>
      </c>
      <c r="L45" s="5">
        <v>2</v>
      </c>
      <c r="M45" s="6">
        <v>120</v>
      </c>
    </row>
    <row r="46" spans="1:13" x14ac:dyDescent="0.2">
      <c r="A46" s="2">
        <v>25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60</v>
      </c>
      <c r="L46" s="5">
        <v>2</v>
      </c>
      <c r="M46" s="6">
        <v>120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3B3E7-DA2C-E344-82F8-33A4416CB6DB}">
  <dimension ref="A1:M46"/>
  <sheetViews>
    <sheetView workbookViewId="0">
      <selection activeCell="C7" sqref="C7:C23"/>
    </sheetView>
  </sheetViews>
  <sheetFormatPr baseColWidth="10" defaultColWidth="8.83203125" defaultRowHeight="15" x14ac:dyDescent="0.2"/>
  <cols>
    <col min="1" max="1" width="5.664062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20" t="s">
        <v>5</v>
      </c>
      <c r="D2" s="9" t="s">
        <v>349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60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60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60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60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60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60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60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60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60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60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60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60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60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60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60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60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60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60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60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60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60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60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60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60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60</v>
      </c>
      <c r="L35" s="5">
        <f t="shared" si="2"/>
        <v>0</v>
      </c>
      <c r="M35" s="6">
        <f t="shared" si="1"/>
        <v>0</v>
      </c>
    </row>
    <row r="36" spans="1:13" x14ac:dyDescent="0.2">
      <c r="A36" s="116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Lucca Dacach Ventura Monteiro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60</v>
      </c>
      <c r="L43" s="5">
        <v>2</v>
      </c>
      <c r="M43" s="6">
        <v>120</v>
      </c>
    </row>
    <row r="44" spans="1:13" x14ac:dyDescent="0.2">
      <c r="A44" s="2">
        <v>10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  <row r="45" spans="1:13" x14ac:dyDescent="0.2">
      <c r="A45" s="2">
        <v>17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60</v>
      </c>
      <c r="L45" s="5">
        <v>2</v>
      </c>
      <c r="M45" s="6">
        <v>120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49"/>
  <sheetViews>
    <sheetView zoomScale="86" workbookViewId="0">
      <selection activeCell="N17" sqref="N17"/>
    </sheetView>
  </sheetViews>
  <sheetFormatPr baseColWidth="10" defaultColWidth="8.83203125" defaultRowHeight="15" x14ac:dyDescent="0.2"/>
  <cols>
    <col min="1" max="1" width="5.6640625" style="234" customWidth="1"/>
    <col min="2" max="10" width="11.5" style="234" customWidth="1"/>
    <col min="11" max="11" width="10.6640625" style="234" customWidth="1"/>
    <col min="12" max="12" width="8.5" style="234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5" t="s">
        <v>5</v>
      </c>
      <c r="D2" s="9" t="s">
        <v>30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234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5" t="s">
        <v>5</v>
      </c>
      <c r="D40" s="9" t="str">
        <f>D2</f>
        <v>Lucca Barretto Ulm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2</v>
      </c>
      <c r="M43" s="6">
        <v>110</v>
      </c>
    </row>
    <row r="44" spans="1:13" x14ac:dyDescent="0.2">
      <c r="A44" s="2">
        <v>9</v>
      </c>
      <c r="B44" s="4">
        <v>4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4</v>
      </c>
      <c r="M44" s="6">
        <v>220</v>
      </c>
    </row>
    <row r="45" spans="1:13" x14ac:dyDescent="0.2">
      <c r="A45" s="2">
        <v>11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2</v>
      </c>
      <c r="M45" s="6">
        <v>110</v>
      </c>
    </row>
    <row r="46" spans="1:13" x14ac:dyDescent="0.2">
      <c r="A46" s="2">
        <v>17</v>
      </c>
      <c r="B46" s="4">
        <v>3</v>
      </c>
      <c r="C46" s="4"/>
      <c r="D46" s="4"/>
      <c r="E46" s="4"/>
      <c r="F46" s="4"/>
      <c r="G46" s="4"/>
      <c r="H46" s="4"/>
      <c r="I46" s="4"/>
      <c r="J46" s="4"/>
      <c r="K46" s="3">
        <v>55</v>
      </c>
      <c r="L46" s="5">
        <v>3</v>
      </c>
      <c r="M46" s="6">
        <v>165</v>
      </c>
    </row>
    <row r="47" spans="1:13" x14ac:dyDescent="0.2">
      <c r="A47" s="2">
        <v>18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2</v>
      </c>
      <c r="M47" s="6">
        <v>110</v>
      </c>
    </row>
    <row r="48" spans="1:13" x14ac:dyDescent="0.2">
      <c r="A48" s="2">
        <v>24</v>
      </c>
      <c r="B48" s="4">
        <v>2</v>
      </c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2</v>
      </c>
      <c r="M48" s="6">
        <v>110</v>
      </c>
    </row>
    <row r="49" spans="1:13" x14ac:dyDescent="0.2">
      <c r="A49" s="2">
        <v>26</v>
      </c>
      <c r="B49" s="4">
        <v>4</v>
      </c>
      <c r="C49" s="4"/>
      <c r="D49" s="4"/>
      <c r="E49" s="4"/>
      <c r="F49" s="4"/>
      <c r="G49" s="4"/>
      <c r="H49" s="4"/>
      <c r="I49" s="4"/>
      <c r="J49" s="4"/>
      <c r="K49" s="3">
        <v>55</v>
      </c>
      <c r="L49" s="5">
        <v>4</v>
      </c>
      <c r="M49" s="6">
        <v>220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42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112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Lucca Giannini Garcia Snoeck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51"/>
  <sheetViews>
    <sheetView workbookViewId="0">
      <selection activeCell="B9" sqref="B9:B2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31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Luciana Pires Tavares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1</v>
      </c>
      <c r="M43" s="6">
        <v>55</v>
      </c>
    </row>
    <row r="44" spans="1:13" x14ac:dyDescent="0.2">
      <c r="A44" s="2">
        <v>12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1</v>
      </c>
      <c r="M44" s="6">
        <v>55</v>
      </c>
    </row>
    <row r="45" spans="1:13" x14ac:dyDescent="0.2">
      <c r="A45" s="2">
        <v>17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2</v>
      </c>
      <c r="M45" s="6">
        <v>110</v>
      </c>
    </row>
    <row r="46" spans="1:13" x14ac:dyDescent="0.2">
      <c r="A46" s="2">
        <v>24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55</v>
      </c>
      <c r="L46" s="5">
        <v>2</v>
      </c>
      <c r="M46" s="6">
        <v>110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>
        <v>17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>
        <v>22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55</v>
      </c>
      <c r="L49" s="5">
        <v>1</v>
      </c>
      <c r="M49" s="6">
        <v>55</v>
      </c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55</v>
      </c>
      <c r="L51" s="5">
        <v>1</v>
      </c>
      <c r="M51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392D8-3FF7-433F-86FA-657441B0EC0A}">
  <dimension ref="A1:M55"/>
  <sheetViews>
    <sheetView workbookViewId="0">
      <selection activeCell="A39" sqref="A39:M4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2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552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 t="shared" ref="L5:L35" si="1">B5+C5+D5+E5+F5+G5+H5+I5+J5</f>
        <v>0</v>
      </c>
      <c r="M5" s="6">
        <f t="shared" ref="M5:M35" si="2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si="1"/>
        <v>0</v>
      </c>
      <c r="M6" s="6">
        <f t="shared" si="2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1"/>
        <v>0</v>
      </c>
      <c r="M7" s="6">
        <f t="shared" si="2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1"/>
        <v>0</v>
      </c>
      <c r="M8" s="6">
        <f t="shared" si="2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1"/>
        <v>0</v>
      </c>
      <c r="M9" s="6">
        <f t="shared" si="2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1"/>
        <v>0</v>
      </c>
      <c r="M10" s="6">
        <f t="shared" si="2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1"/>
        <v>0</v>
      </c>
      <c r="M11" s="6">
        <f t="shared" si="2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1"/>
        <v>0</v>
      </c>
      <c r="M12" s="6">
        <f t="shared" si="2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1"/>
        <v>0</v>
      </c>
      <c r="M13" s="6">
        <f t="shared" si="2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1"/>
        <v>0</v>
      </c>
      <c r="M14" s="6">
        <f t="shared" si="2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1"/>
        <v>0</v>
      </c>
      <c r="M15" s="6">
        <f t="shared" si="2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1"/>
        <v>0</v>
      </c>
      <c r="M16" s="6">
        <f t="shared" si="2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1"/>
        <v>0</v>
      </c>
      <c r="M17" s="6">
        <f t="shared" si="2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1"/>
        <v>0</v>
      </c>
      <c r="M18" s="6">
        <f t="shared" si="2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1"/>
        <v>0</v>
      </c>
      <c r="M19" s="6">
        <f t="shared" si="2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1"/>
        <v>0</v>
      </c>
      <c r="M20" s="6">
        <f t="shared" si="2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1"/>
        <v>0</v>
      </c>
      <c r="M21" s="6">
        <f t="shared" si="2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1"/>
        <v>0</v>
      </c>
      <c r="M22" s="6">
        <f t="shared" si="2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1"/>
        <v>0</v>
      </c>
      <c r="M23" s="6">
        <f t="shared" si="2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1"/>
        <v>0</v>
      </c>
      <c r="M24" s="6">
        <f t="shared" si="2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1"/>
        <v>0</v>
      </c>
      <c r="M25" s="6">
        <f t="shared" si="2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1"/>
        <v>0</v>
      </c>
      <c r="M26" s="6">
        <f t="shared" si="2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1"/>
        <v>0</v>
      </c>
      <c r="M27" s="6">
        <f t="shared" si="2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1"/>
        <v>0</v>
      </c>
      <c r="M28" s="6">
        <f t="shared" si="2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1"/>
        <v>0</v>
      </c>
      <c r="M29" s="6">
        <f t="shared" si="2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1"/>
        <v>0</v>
      </c>
      <c r="M30" s="6">
        <f t="shared" si="2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1"/>
        <v>0</v>
      </c>
      <c r="M31" s="6">
        <f t="shared" si="2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1"/>
        <v>0</v>
      </c>
      <c r="M32" s="6">
        <f t="shared" si="2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1"/>
        <v>0</v>
      </c>
      <c r="M33" s="6">
        <f t="shared" si="2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1"/>
        <v>2</v>
      </c>
      <c r="M34" s="6">
        <f t="shared" si="2"/>
        <v>140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1"/>
        <v>0</v>
      </c>
      <c r="M35" s="6">
        <f t="shared" si="2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Luciano Lorenzo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5">
        <f>SUM(L5:L35)</f>
        <v>2</v>
      </c>
      <c r="M44" s="6">
        <f>SUM(M5:M35)</f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3"/>
      <c r="L52" s="5"/>
      <c r="M52" s="6"/>
    </row>
    <row r="53" spans="1:13" x14ac:dyDescent="0.2">
      <c r="A53" s="2"/>
      <c r="B53" s="4"/>
      <c r="C53" s="4"/>
      <c r="D53" s="4"/>
      <c r="E53" s="4"/>
      <c r="F53" s="4"/>
      <c r="G53" s="4"/>
      <c r="H53" s="4"/>
      <c r="I53" s="4"/>
      <c r="J53" s="4"/>
      <c r="K53" s="3"/>
      <c r="L53" s="5"/>
      <c r="M53" s="6"/>
    </row>
    <row r="54" spans="1:13" x14ac:dyDescent="0.2">
      <c r="A54" s="2"/>
      <c r="B54" s="4"/>
      <c r="C54" s="4"/>
      <c r="D54" s="4"/>
      <c r="E54" s="4"/>
      <c r="F54" s="4"/>
      <c r="G54" s="4"/>
      <c r="H54" s="4"/>
      <c r="I54" s="4"/>
      <c r="J54" s="4"/>
      <c r="K54" s="3"/>
      <c r="L54" s="5"/>
      <c r="M54" s="6"/>
    </row>
    <row r="55" spans="1:13" x14ac:dyDescent="0.2">
      <c r="A55" s="2"/>
      <c r="B55" s="4"/>
      <c r="C55" s="4"/>
      <c r="D55" s="4"/>
      <c r="E55" s="4"/>
      <c r="F55" s="4"/>
      <c r="G55" s="4"/>
      <c r="H55" s="4"/>
      <c r="I55" s="4"/>
      <c r="J55" s="4"/>
      <c r="K55" s="3"/>
      <c r="L55" s="5"/>
      <c r="M55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N49"/>
  <sheetViews>
    <sheetView zoomScale="81" workbookViewId="0">
      <selection activeCell="N34" sqref="N22:N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57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60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60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60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60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60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60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60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60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60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60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60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60</v>
      </c>
      <c r="L16" s="113">
        <f t="shared" ref="L16" si="3">B16+C16+D16+E16+F16+G16+H16+I16+J16</f>
        <v>0</v>
      </c>
      <c r="M16" s="6">
        <f t="shared" ref="M16" si="4">L16*K16</f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60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60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60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60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60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60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60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60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60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60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60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60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60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60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60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60</v>
      </c>
      <c r="L32" s="113">
        <f t="shared" si="2"/>
        <v>0</v>
      </c>
      <c r="M32" s="6">
        <f t="shared" si="1"/>
        <v>0</v>
      </c>
    </row>
    <row r="33" spans="1:14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60</v>
      </c>
      <c r="L33" s="113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60</v>
      </c>
      <c r="L34" s="113">
        <f t="shared" si="2"/>
        <v>0</v>
      </c>
      <c r="M34" s="6">
        <f t="shared" si="1"/>
        <v>0</v>
      </c>
    </row>
    <row r="35" spans="1:14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60</v>
      </c>
      <c r="L35" s="113">
        <f t="shared" si="2"/>
        <v>0</v>
      </c>
      <c r="M35" s="6">
        <f t="shared" si="1"/>
        <v>0</v>
      </c>
    </row>
    <row r="36" spans="1:14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4" t="s">
        <v>5</v>
      </c>
      <c r="D40" s="9" t="str">
        <f>D2</f>
        <v>Luis Gustavo Malvar Macêdo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6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60</v>
      </c>
      <c r="L43" s="113">
        <v>2</v>
      </c>
      <c r="M43" s="6">
        <v>120</v>
      </c>
    </row>
    <row r="44" spans="1:14" x14ac:dyDescent="0.2">
      <c r="A44" s="2">
        <v>11</v>
      </c>
      <c r="B44" s="114" t="s">
        <v>343</v>
      </c>
      <c r="C44" s="114" t="s">
        <v>343</v>
      </c>
      <c r="D44" s="114"/>
      <c r="E44" s="114"/>
      <c r="F44" s="114"/>
      <c r="G44" s="114"/>
      <c r="H44" s="114"/>
      <c r="I44" s="114"/>
      <c r="J44" s="114"/>
      <c r="K44" s="3">
        <v>60</v>
      </c>
      <c r="L44" s="113">
        <v>2</v>
      </c>
      <c r="M44" s="6">
        <v>120</v>
      </c>
    </row>
    <row r="45" spans="1:14" x14ac:dyDescent="0.2">
      <c r="A45" s="2">
        <v>13</v>
      </c>
      <c r="B45" s="114" t="s">
        <v>343</v>
      </c>
      <c r="C45" s="114" t="s">
        <v>343</v>
      </c>
      <c r="D45" s="114"/>
      <c r="E45" s="114"/>
      <c r="F45" s="114"/>
      <c r="G45" s="114"/>
      <c r="H45" s="114"/>
      <c r="I45" s="114"/>
      <c r="J45" s="114"/>
      <c r="K45" s="3">
        <v>60</v>
      </c>
      <c r="L45" s="113">
        <v>2</v>
      </c>
      <c r="M45" s="6">
        <v>120</v>
      </c>
    </row>
    <row r="46" spans="1:14" x14ac:dyDescent="0.2">
      <c r="A46" s="2">
        <v>18</v>
      </c>
      <c r="B46" s="114"/>
      <c r="C46" s="114" t="s">
        <v>334</v>
      </c>
      <c r="D46" s="114"/>
      <c r="E46" s="114"/>
      <c r="F46" s="114"/>
      <c r="G46" s="114"/>
      <c r="H46" s="114"/>
      <c r="I46" s="114"/>
      <c r="J46" s="114"/>
      <c r="K46" s="3">
        <v>60</v>
      </c>
      <c r="L46" s="113">
        <v>2</v>
      </c>
      <c r="M46" s="6">
        <v>120</v>
      </c>
    </row>
    <row r="47" spans="1:14" x14ac:dyDescent="0.2">
      <c r="A47" s="2">
        <v>20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2</v>
      </c>
      <c r="M47" s="6">
        <v>120</v>
      </c>
    </row>
    <row r="48" spans="1:14" x14ac:dyDescent="0.2">
      <c r="A48" s="2">
        <v>25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60</v>
      </c>
      <c r="L48" s="113">
        <v>2</v>
      </c>
      <c r="M48" s="6">
        <v>120</v>
      </c>
      <c r="N48" t="s">
        <v>224</v>
      </c>
    </row>
    <row r="49" spans="1:14" x14ac:dyDescent="0.2">
      <c r="A49" s="2">
        <v>27</v>
      </c>
      <c r="B49" s="114"/>
      <c r="C49" s="114" t="s">
        <v>334</v>
      </c>
      <c r="D49" s="114"/>
      <c r="E49" s="114"/>
      <c r="F49" s="114"/>
      <c r="G49" s="114"/>
      <c r="H49" s="114"/>
      <c r="I49" s="114"/>
      <c r="J49" s="114"/>
      <c r="K49" s="3">
        <v>60</v>
      </c>
      <c r="L49" s="113">
        <v>2</v>
      </c>
      <c r="M49" s="6">
        <v>120</v>
      </c>
      <c r="N49" t="s">
        <v>224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42"/>
  <sheetViews>
    <sheetView workbookViewId="0">
      <selection activeCell="I23" sqref="I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Luisa Gonçalves Carvalho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M42"/>
  <sheetViews>
    <sheetView topLeftCell="G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114</v>
      </c>
      <c r="E2" s="9"/>
      <c r="F2" s="9"/>
      <c r="G2" s="9"/>
      <c r="H2" s="9"/>
      <c r="I2" s="16" t="s">
        <v>68</v>
      </c>
      <c r="J2" s="16"/>
      <c r="K2" s="17" t="s">
        <v>280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 t="str">
        <f t="shared" ref="K5:K35" si="0">K$2</f>
        <v>-</v>
      </c>
      <c r="L5" s="5">
        <f>B5+C5+D5+E5+F5+G5+H5+I5+J5</f>
        <v>0</v>
      </c>
      <c r="M5" s="6" t="s">
        <v>280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 t="str">
        <f t="shared" si="0"/>
        <v>-</v>
      </c>
      <c r="L6" s="5">
        <f t="shared" ref="L6:L35" si="1">B6+C6+D6+E6+F6+G6+H6+I6+J6</f>
        <v>0</v>
      </c>
      <c r="M6" s="6" t="s">
        <v>280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 t="str">
        <f t="shared" si="0"/>
        <v>-</v>
      </c>
      <c r="L7" s="5">
        <f t="shared" si="1"/>
        <v>0</v>
      </c>
      <c r="M7" s="6" t="s">
        <v>280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 t="str">
        <f t="shared" si="0"/>
        <v>-</v>
      </c>
      <c r="L8" s="5">
        <f t="shared" si="1"/>
        <v>2</v>
      </c>
      <c r="M8" s="6" t="s">
        <v>280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 t="str">
        <f t="shared" si="0"/>
        <v>-</v>
      </c>
      <c r="L9" s="5">
        <f t="shared" si="1"/>
        <v>0</v>
      </c>
      <c r="M9" s="6" t="s">
        <v>280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 t="str">
        <f t="shared" si="0"/>
        <v>-</v>
      </c>
      <c r="L10" s="5">
        <f t="shared" si="1"/>
        <v>0</v>
      </c>
      <c r="M10" s="6" t="s">
        <v>280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 t="str">
        <f t="shared" si="0"/>
        <v>-</v>
      </c>
      <c r="L11" s="5">
        <f t="shared" si="1"/>
        <v>0</v>
      </c>
      <c r="M11" s="6" t="s">
        <v>280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 t="str">
        <f t="shared" si="0"/>
        <v>-</v>
      </c>
      <c r="L12" s="5">
        <f t="shared" si="1"/>
        <v>0</v>
      </c>
      <c r="M12" s="6" t="s">
        <v>280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 t="str">
        <f t="shared" si="0"/>
        <v>-</v>
      </c>
      <c r="L13" s="5">
        <f t="shared" si="1"/>
        <v>0</v>
      </c>
      <c r="M13" s="6" t="s">
        <v>280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 t="str">
        <f t="shared" si="0"/>
        <v>-</v>
      </c>
      <c r="L14" s="5">
        <f t="shared" si="1"/>
        <v>0</v>
      </c>
      <c r="M14" s="6" t="s">
        <v>280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 t="str">
        <f t="shared" si="0"/>
        <v>-</v>
      </c>
      <c r="L15" s="5">
        <f t="shared" si="1"/>
        <v>0</v>
      </c>
      <c r="M15" s="6" t="s">
        <v>280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 t="str">
        <f t="shared" si="0"/>
        <v>-</v>
      </c>
      <c r="L16" s="5">
        <f t="shared" si="1"/>
        <v>0</v>
      </c>
      <c r="M16" s="6" t="s">
        <v>280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 t="str">
        <f t="shared" si="0"/>
        <v>-</v>
      </c>
      <c r="L17" s="5">
        <f t="shared" si="1"/>
        <v>0</v>
      </c>
      <c r="M17" s="6" t="s">
        <v>280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 t="str">
        <f t="shared" si="0"/>
        <v>-</v>
      </c>
      <c r="L18" s="5">
        <f t="shared" si="1"/>
        <v>0</v>
      </c>
      <c r="M18" s="6" t="s">
        <v>280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 t="str">
        <f t="shared" si="0"/>
        <v>-</v>
      </c>
      <c r="L19" s="5">
        <f t="shared" si="1"/>
        <v>0</v>
      </c>
      <c r="M19" s="6" t="s">
        <v>280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 t="str">
        <f t="shared" si="0"/>
        <v>-</v>
      </c>
      <c r="L20" s="5">
        <f t="shared" si="1"/>
        <v>0</v>
      </c>
      <c r="M20" s="6" t="s">
        <v>280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 t="str">
        <f t="shared" si="0"/>
        <v>-</v>
      </c>
      <c r="L21" s="5">
        <f t="shared" si="1"/>
        <v>0</v>
      </c>
      <c r="M21" s="6" t="s">
        <v>280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 t="str">
        <f t="shared" si="0"/>
        <v>-</v>
      </c>
      <c r="L22" s="5">
        <f t="shared" si="1"/>
        <v>0</v>
      </c>
      <c r="M22" s="6" t="s">
        <v>280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 t="str">
        <f t="shared" si="0"/>
        <v>-</v>
      </c>
      <c r="L23" s="5">
        <f t="shared" si="1"/>
        <v>0</v>
      </c>
      <c r="M23" s="6" t="s">
        <v>280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 t="str">
        <f t="shared" si="0"/>
        <v>-</v>
      </c>
      <c r="L24" s="5">
        <f t="shared" si="1"/>
        <v>0</v>
      </c>
      <c r="M24" s="6" t="s">
        <v>280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 t="str">
        <f t="shared" si="0"/>
        <v>-</v>
      </c>
      <c r="L25" s="5">
        <f t="shared" si="1"/>
        <v>0</v>
      </c>
      <c r="M25" s="6" t="s">
        <v>280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 t="str">
        <f t="shared" si="0"/>
        <v>-</v>
      </c>
      <c r="L26" s="5">
        <f t="shared" si="1"/>
        <v>0</v>
      </c>
      <c r="M26" s="6" t="s">
        <v>280</v>
      </c>
    </row>
    <row r="27" spans="1:13" x14ac:dyDescent="0.2">
      <c r="A27" s="2">
        <v>23</v>
      </c>
      <c r="B27" s="4"/>
      <c r="C27" s="4">
        <v>2</v>
      </c>
      <c r="D27" s="4"/>
      <c r="E27" s="4"/>
      <c r="F27" s="4"/>
      <c r="G27" s="4"/>
      <c r="H27" s="4"/>
      <c r="I27" s="4"/>
      <c r="J27" s="4"/>
      <c r="K27" s="3" t="str">
        <f t="shared" si="0"/>
        <v>-</v>
      </c>
      <c r="L27" s="5">
        <f t="shared" si="1"/>
        <v>2</v>
      </c>
      <c r="M27" s="6" t="s">
        <v>280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 t="str">
        <f t="shared" si="0"/>
        <v>-</v>
      </c>
      <c r="L28" s="5">
        <f t="shared" si="1"/>
        <v>0</v>
      </c>
      <c r="M28" s="6" t="s">
        <v>280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 t="str">
        <f t="shared" si="0"/>
        <v>-</v>
      </c>
      <c r="L29" s="5">
        <f t="shared" si="1"/>
        <v>0</v>
      </c>
      <c r="M29" s="6" t="s">
        <v>280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 t="str">
        <f t="shared" si="0"/>
        <v>-</v>
      </c>
      <c r="L30" s="5">
        <f t="shared" si="1"/>
        <v>0</v>
      </c>
      <c r="M30" s="6" t="s">
        <v>280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 t="str">
        <f t="shared" si="0"/>
        <v>-</v>
      </c>
      <c r="L31" s="5">
        <f t="shared" si="1"/>
        <v>0</v>
      </c>
      <c r="M31" s="6" t="s">
        <v>280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 t="str">
        <f t="shared" si="0"/>
        <v>-</v>
      </c>
      <c r="L32" s="5">
        <f t="shared" si="1"/>
        <v>0</v>
      </c>
      <c r="M32" s="6" t="s">
        <v>280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 t="str">
        <f t="shared" si="0"/>
        <v>-</v>
      </c>
      <c r="L33" s="5">
        <f t="shared" si="1"/>
        <v>0</v>
      </c>
      <c r="M33" s="6" t="s">
        <v>280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 t="str">
        <f t="shared" si="0"/>
        <v>-</v>
      </c>
      <c r="L34" s="5">
        <f t="shared" si="1"/>
        <v>0</v>
      </c>
      <c r="M34" s="6" t="s">
        <v>280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 t="str">
        <f t="shared" si="0"/>
        <v>-</v>
      </c>
      <c r="L35" s="5">
        <f t="shared" si="1"/>
        <v>0</v>
      </c>
      <c r="M35" s="6" t="s">
        <v>280</v>
      </c>
    </row>
    <row r="36" spans="1:13" x14ac:dyDescent="0.2">
      <c r="A36" s="1">
        <v>32</v>
      </c>
      <c r="K36" s="10" t="s">
        <v>55</v>
      </c>
      <c r="L36" s="7">
        <f>SUM(L5:L35)</f>
        <v>4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 xml:space="preserve">Luisa H. Pimenta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32"/>
      <c r="L42" s="33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0D1CD-D20C-42F5-9CBB-5A24B842F617}">
  <dimension ref="A1:M42"/>
  <sheetViews>
    <sheetView topLeftCell="I24" workbookViewId="0">
      <selection activeCell="N44" sqref="A1:N44"/>
    </sheetView>
  </sheetViews>
  <sheetFormatPr baseColWidth="10" defaultColWidth="8.83203125" defaultRowHeight="15" x14ac:dyDescent="0.2"/>
  <cols>
    <col min="1" max="1" width="5.6640625" style="215" customWidth="1"/>
    <col min="2" max="10" width="11.5" style="215" customWidth="1"/>
    <col min="11" max="11" width="10.6640625" style="215" customWidth="1"/>
    <col min="12" max="12" width="8.5" style="21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19" t="s">
        <v>5</v>
      </c>
      <c r="D2" s="9" t="s">
        <v>428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/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1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19" t="s">
        <v>5</v>
      </c>
      <c r="D40" s="9" t="str">
        <f>D2</f>
        <v>Luisa Rossi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31D8B-1A1B-F648-9B1B-105E48444B42}">
  <dimension ref="A1:M44"/>
  <sheetViews>
    <sheetView workbookViewId="0">
      <selection sqref="A1:M1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9" t="s">
        <v>5</v>
      </c>
      <c r="D2" s="9" t="s">
        <v>428</v>
      </c>
      <c r="E2" s="9"/>
      <c r="F2" s="9"/>
      <c r="G2" s="9"/>
      <c r="H2" s="9"/>
      <c r="I2" s="16" t="s">
        <v>68</v>
      </c>
      <c r="J2" s="16"/>
      <c r="K2" s="17">
        <v>75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75</v>
      </c>
      <c r="L11" s="5">
        <f t="shared" si="2"/>
        <v>0</v>
      </c>
      <c r="M11" s="6"/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0"/>
        <v>75</v>
      </c>
      <c r="L35" s="5">
        <f t="shared" si="2"/>
        <v>2</v>
      </c>
      <c r="M35" s="6">
        <f t="shared" si="1"/>
        <v>150</v>
      </c>
    </row>
    <row r="36" spans="1:13" x14ac:dyDescent="0.2">
      <c r="A36" s="298">
        <v>32</v>
      </c>
      <c r="B36" s="298"/>
      <c r="C36" s="298"/>
      <c r="D36" s="298"/>
      <c r="E36" s="298"/>
      <c r="F36" s="298"/>
      <c r="G36" s="298"/>
      <c r="H36" s="298"/>
      <c r="I36" s="298"/>
      <c r="J36" s="298"/>
      <c r="K36" s="10" t="s">
        <v>55</v>
      </c>
      <c r="L36" s="7">
        <f>SUM(L5:L35)</f>
        <v>2</v>
      </c>
      <c r="M36" s="6">
        <f>SUM(M5:M35)</f>
        <v>150</v>
      </c>
    </row>
    <row r="37" spans="1:13" x14ac:dyDescent="0.2">
      <c r="A37" s="298"/>
      <c r="B37" s="298"/>
      <c r="C37" s="298"/>
      <c r="D37" s="298"/>
      <c r="E37" s="298"/>
      <c r="F37" s="298"/>
      <c r="G37" s="298"/>
      <c r="H37" s="298"/>
      <c r="I37" s="298"/>
      <c r="J37" s="298"/>
      <c r="K37" s="298"/>
      <c r="L37" s="298"/>
    </row>
    <row r="38" spans="1:13" x14ac:dyDescent="0.2">
      <c r="A38" s="298"/>
      <c r="B38" s="298"/>
      <c r="C38" s="298"/>
      <c r="D38" s="298"/>
      <c r="E38" s="298"/>
      <c r="F38" s="298"/>
      <c r="G38" s="298"/>
      <c r="H38" s="298"/>
      <c r="I38" s="298"/>
      <c r="J38" s="298"/>
      <c r="K38" s="298"/>
      <c r="L38" s="298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99" t="s">
        <v>5</v>
      </c>
      <c r="D40" s="9" t="str">
        <f>D2</f>
        <v>Luisa Rossi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98"/>
      <c r="B43" s="298"/>
      <c r="C43" s="298"/>
      <c r="D43" s="298"/>
      <c r="E43" s="298"/>
      <c r="F43" s="298"/>
      <c r="G43" s="298"/>
      <c r="H43" s="298"/>
      <c r="I43" s="298"/>
      <c r="J43" s="298"/>
      <c r="K43" s="298"/>
      <c r="L43" s="298"/>
    </row>
    <row r="44" spans="1:13" x14ac:dyDescent="0.2">
      <c r="A44" s="298"/>
      <c r="B44" s="298"/>
      <c r="C44" s="298"/>
      <c r="D44" s="298"/>
      <c r="E44" s="298"/>
      <c r="F44" s="298"/>
      <c r="G44" s="298"/>
      <c r="H44" s="298"/>
      <c r="I44" s="298"/>
      <c r="J44" s="298"/>
      <c r="K44" s="298"/>
      <c r="L44" s="298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M42"/>
  <sheetViews>
    <sheetView topLeftCell="E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Luiz Carlos de Souza Soares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M52"/>
  <sheetViews>
    <sheetView zoomScale="81" workbookViewId="0">
      <selection activeCell="A39" sqref="A39:M45"/>
    </sheetView>
  </sheetViews>
  <sheetFormatPr baseColWidth="10" defaultColWidth="8.83203125" defaultRowHeight="15" x14ac:dyDescent="0.2"/>
  <cols>
    <col min="1" max="1" width="5.83203125" style="88" customWidth="1"/>
    <col min="2" max="10" width="11.5" style="1" customWidth="1"/>
    <col min="11" max="11" width="10.6640625" style="1" customWidth="1"/>
    <col min="12" max="12" width="8.5" style="1" customWidth="1"/>
    <col min="13" max="13" width="11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86" t="s">
        <v>4</v>
      </c>
      <c r="B2" s="15"/>
      <c r="C2" s="24" t="s">
        <v>5</v>
      </c>
      <c r="D2" s="9" t="s">
        <v>116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87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87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87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87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87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87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87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87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87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87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87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87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87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87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87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87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2</v>
      </c>
      <c r="M20" s="6">
        <f t="shared" si="1"/>
        <v>140</v>
      </c>
    </row>
    <row r="21" spans="1:13" x14ac:dyDescent="0.2">
      <c r="A21" s="87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87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87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87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87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87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87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87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87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87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87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87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87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87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87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88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86" t="s">
        <v>4</v>
      </c>
      <c r="B40" s="15"/>
      <c r="C40" s="24" t="s">
        <v>5</v>
      </c>
      <c r="D40" s="9" t="str">
        <f>D2</f>
        <v>Luiza Costa Abbehusen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">
        <v>254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87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87">
        <v>16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87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5">
        <f>SUM(L5:L35)</f>
        <v>4</v>
      </c>
      <c r="M45" s="6">
        <f>SUM(M5:M35)</f>
        <v>280</v>
      </c>
    </row>
    <row r="46" spans="1:13" x14ac:dyDescent="0.2">
      <c r="A46" s="85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87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87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87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89"/>
      <c r="B50" s="4"/>
      <c r="C50" s="4"/>
      <c r="D50" s="4"/>
      <c r="E50" s="4"/>
      <c r="F50" s="4"/>
      <c r="G50" s="4"/>
      <c r="H50" s="4"/>
      <c r="I50" s="4"/>
      <c r="J50" s="4"/>
    </row>
    <row r="51" spans="1:13" x14ac:dyDescent="0.2">
      <c r="A51" s="89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  <row r="52" spans="1:13" x14ac:dyDescent="0.2">
      <c r="A52" s="89"/>
      <c r="B52" s="4"/>
      <c r="C52" s="4"/>
      <c r="D52" s="4"/>
      <c r="E52" s="4"/>
      <c r="F52" s="4"/>
      <c r="G52" s="4"/>
      <c r="H52" s="4"/>
      <c r="I52" s="4"/>
      <c r="J52" s="4"/>
      <c r="K52" s="3"/>
      <c r="L52" s="5"/>
      <c r="M52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B0BA-B5D3-4B02-BCCF-6ABEB004F49F}">
  <dimension ref="A1:M43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91" customWidth="1"/>
    <col min="2" max="10" width="11.5" style="191" customWidth="1"/>
    <col min="11" max="11" width="10.6640625" style="191" customWidth="1"/>
    <col min="12" max="12" width="8.5" style="19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92" t="s">
        <v>5</v>
      </c>
      <c r="D2" s="9" t="s">
        <v>420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9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92" t="s">
        <v>5</v>
      </c>
      <c r="D40" s="9" t="str">
        <f>D2</f>
        <v>Luíza Páez Filardi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>B43+C43+D43+E43+F43+G43+H43+I43+J43</f>
        <v>1</v>
      </c>
      <c r="M43" s="6">
        <f t="shared" ref="M43" si="4">L43*K43</f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M45"/>
  <sheetViews>
    <sheetView workbookViewId="0">
      <selection activeCell="N25" sqref="N3:N2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551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2</v>
      </c>
      <c r="M34" s="6">
        <f t="shared" si="1"/>
        <v>140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Luisa Kirchhof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31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K45" s="10" t="s">
        <v>55</v>
      </c>
      <c r="L45" s="7">
        <f>SUM(L5:L35)</f>
        <v>4</v>
      </c>
      <c r="M45" s="6">
        <f>SUM(M5:M35)</f>
        <v>280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167</v>
      </c>
      <c r="C2" s="55" t="s">
        <v>5</v>
      </c>
      <c r="D2" s="9" t="s">
        <v>156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5" t="s">
        <v>5</v>
      </c>
      <c r="D40" s="9" t="str">
        <f>D2</f>
        <v>Luna Melo Ponzo Ferreira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E57F-82B8-B043-9D1F-DB636C88D08F}">
  <dimension ref="A1:M42"/>
  <sheetViews>
    <sheetView workbookViewId="0">
      <selection activeCell="L43" sqref="L43"/>
    </sheetView>
  </sheetViews>
  <sheetFormatPr baseColWidth="10" defaultColWidth="8.83203125" defaultRowHeight="15" x14ac:dyDescent="0.2"/>
  <cols>
    <col min="1" max="1" width="5.6640625" style="243" customWidth="1"/>
    <col min="2" max="10" width="11.5" style="243" customWidth="1"/>
    <col min="11" max="11" width="10.6640625" style="243" customWidth="1"/>
    <col min="12" max="12" width="8.5" style="243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355</v>
      </c>
      <c r="C2" s="244" t="s">
        <v>5</v>
      </c>
      <c r="D2" s="9" t="s">
        <v>466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43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4" t="s">
        <v>5</v>
      </c>
      <c r="D40" s="9" t="str">
        <f>D2</f>
        <v>Maira Oliveira Esquerre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M51"/>
  <sheetViews>
    <sheetView topLeftCell="E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2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311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Malu Menezes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/>
      <c r="C43" s="114" t="s">
        <v>343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6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13</v>
      </c>
      <c r="B45" s="114"/>
      <c r="C45" s="114" t="s">
        <v>343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16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23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>
        <v>30</v>
      </c>
      <c r="B48" s="114"/>
      <c r="C48" s="114" t="s">
        <v>343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0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0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  <row r="51" spans="1:10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332C-A6A7-3C48-910E-899EEBE32B90}">
  <dimension ref="A1:M42"/>
  <sheetViews>
    <sheetView workbookViewId="0">
      <selection activeCell="O8" sqref="O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Mano Hugo de Oliveira Ferignac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N51"/>
  <sheetViews>
    <sheetView workbookViewId="0">
      <selection activeCell="N2" sqref="N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4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4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4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4" t="s">
        <v>5</v>
      </c>
      <c r="D40" s="9" t="str">
        <f>D2</f>
        <v>Manuel Augusto Oliveira Cavalcanti de Figuerêdo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2</v>
      </c>
      <c r="B43" s="4">
        <v>1.5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1.5</v>
      </c>
      <c r="M43" s="6">
        <v>105</v>
      </c>
    </row>
    <row r="44" spans="1:14" x14ac:dyDescent="0.2">
      <c r="A44" s="2">
        <v>9</v>
      </c>
      <c r="B44" s="4">
        <v>1.5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1.5</v>
      </c>
      <c r="M44" s="6">
        <v>105</v>
      </c>
    </row>
    <row r="45" spans="1:14" x14ac:dyDescent="0.2">
      <c r="A45" s="2">
        <v>11</v>
      </c>
      <c r="B45" s="4"/>
      <c r="C45" s="4">
        <v>1</v>
      </c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  <c r="N45" t="s">
        <v>224</v>
      </c>
    </row>
    <row r="46" spans="1:14" x14ac:dyDescent="0.2">
      <c r="A46" s="2">
        <v>12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4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4" x14ac:dyDescent="0.2">
      <c r="A48" s="2"/>
      <c r="B48" s="4"/>
      <c r="C48" s="4" t="s">
        <v>208</v>
      </c>
      <c r="D48" s="4"/>
      <c r="E48" s="4"/>
      <c r="F48" s="4"/>
      <c r="G48" s="4"/>
      <c r="H48" s="4"/>
      <c r="I48" s="4"/>
      <c r="J48" s="4"/>
      <c r="K48" s="3">
        <v>70</v>
      </c>
      <c r="L48" s="5" t="s">
        <v>208</v>
      </c>
      <c r="M48" s="6">
        <v>105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 t="s">
        <v>208</v>
      </c>
      <c r="M49" s="6">
        <v>105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>
        <v>1</v>
      </c>
      <c r="K51" s="3">
        <v>70</v>
      </c>
      <c r="L51" s="5">
        <v>1</v>
      </c>
      <c r="M51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M54"/>
  <sheetViews>
    <sheetView workbookViewId="0">
      <selection activeCell="B7" sqref="B7:C3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Marcela Piñón Braga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7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9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11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12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14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>
        <v>15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>
        <v>18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19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>
        <v>20</v>
      </c>
      <c r="B52" s="4">
        <v>1</v>
      </c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1</v>
      </c>
      <c r="M52" s="6">
        <v>70</v>
      </c>
    </row>
    <row r="53" spans="1:13" x14ac:dyDescent="0.2">
      <c r="A53" s="2">
        <v>21</v>
      </c>
      <c r="B53" s="4">
        <v>1</v>
      </c>
      <c r="C53" s="4"/>
      <c r="D53" s="4"/>
      <c r="E53" s="4"/>
      <c r="F53" s="4"/>
      <c r="G53" s="4"/>
      <c r="H53" s="4"/>
      <c r="I53" s="4"/>
      <c r="J53" s="4"/>
      <c r="K53" s="3">
        <v>70</v>
      </c>
      <c r="L53" s="5">
        <v>1</v>
      </c>
      <c r="M53" s="6">
        <v>70</v>
      </c>
    </row>
    <row r="54" spans="1:13" x14ac:dyDescent="0.2">
      <c r="A54" s="2">
        <v>22</v>
      </c>
      <c r="B54" s="4">
        <v>1</v>
      </c>
      <c r="C54" s="4"/>
      <c r="D54" s="4"/>
      <c r="E54" s="4"/>
      <c r="F54" s="4"/>
      <c r="G54" s="4"/>
      <c r="H54" s="4"/>
      <c r="I54" s="4"/>
      <c r="J54" s="4"/>
      <c r="K54" s="3">
        <v>70</v>
      </c>
      <c r="L54" s="5">
        <v>1</v>
      </c>
      <c r="M54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B652E-60D3-49D2-ABDD-3E0FFDB57A99}">
  <dimension ref="A1:M51"/>
  <sheetViews>
    <sheetView zoomScale="107" workbookViewId="0">
      <selection activeCell="N44" sqref="N4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6" t="s">
        <v>5</v>
      </c>
      <c r="D2" s="9" t="s">
        <v>242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1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1</v>
      </c>
      <c r="M12" s="6">
        <f t="shared" si="1"/>
        <v>70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>
        <v>1</v>
      </c>
      <c r="C19" s="4"/>
      <c r="D19" s="4"/>
      <c r="E19" s="4"/>
      <c r="F19" s="4"/>
      <c r="G19" s="4"/>
      <c r="H19" s="4">
        <v>1</v>
      </c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>
        <v>1</v>
      </c>
      <c r="C26" s="4"/>
      <c r="D26" s="4"/>
      <c r="E26" s="4"/>
      <c r="F26" s="4">
        <v>1</v>
      </c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>
        <v>1</v>
      </c>
      <c r="C33" s="4"/>
      <c r="D33" s="4"/>
      <c r="E33" s="4"/>
      <c r="F33" s="4"/>
      <c r="G33" s="4"/>
      <c r="H33" s="4">
        <v>1</v>
      </c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ht="15.75" customHeight="1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6" t="s">
        <v>5</v>
      </c>
      <c r="D40" s="9" t="str">
        <f>D2</f>
        <v>Marcela de Salles Magalhães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8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15</v>
      </c>
      <c r="B44" s="4">
        <v>1</v>
      </c>
      <c r="C44" s="4"/>
      <c r="D44" s="4"/>
      <c r="E44" s="4"/>
      <c r="F44" s="4"/>
      <c r="G44" s="4"/>
      <c r="H44" s="4">
        <v>1</v>
      </c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22</v>
      </c>
      <c r="B45" s="4">
        <v>1</v>
      </c>
      <c r="C45" s="4"/>
      <c r="D45" s="4"/>
      <c r="E45" s="4"/>
      <c r="F45" s="4">
        <v>1</v>
      </c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29</v>
      </c>
      <c r="B46" s="4">
        <v>1</v>
      </c>
      <c r="C46" s="4"/>
      <c r="D46" s="4"/>
      <c r="E46" s="4"/>
      <c r="F46" s="4"/>
      <c r="G46" s="4"/>
      <c r="H46" s="4">
        <v>1</v>
      </c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10" t="s">
        <v>55</v>
      </c>
      <c r="L47" s="5">
        <f>SUM(L5:L35)</f>
        <v>7</v>
      </c>
      <c r="M47" s="6">
        <f>SUM(M5:M35)</f>
        <v>490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M42"/>
  <sheetViews>
    <sheetView topLeftCell="E1" workbookViewId="0">
      <selection activeCell="B33" sqref="B3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548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Marcella Abreu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E149E-EE36-4F0A-8E4D-2D1F4351ADE2}">
  <dimension ref="A1:M50"/>
  <sheetViews>
    <sheetView workbookViewId="0">
      <selection activeCell="N4" sqref="N4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320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0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Marcelo Correia de Oliveira Filho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>B43+C43+D43+E43+F43+G43+H43+I43+J43</f>
        <v>1</v>
      </c>
      <c r="M43" s="6">
        <f t="shared" ref="M43" si="4">L43*K43</f>
        <v>70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Marcelo Ramalho Hage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4315-82C4-474B-9740-2E1AEBFA9322}">
  <dimension ref="A1:M52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5.6640625" style="285" customWidth="1"/>
    <col min="2" max="10" width="11.5" style="285" customWidth="1"/>
    <col min="11" max="11" width="10.6640625" style="285" customWidth="1"/>
    <col min="12" max="12" width="8.5" style="28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6" t="s">
        <v>5</v>
      </c>
      <c r="D2" s="9" t="s">
        <v>521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 t="s">
        <v>334</v>
      </c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2</v>
      </c>
      <c r="M13" s="6">
        <f t="shared" si="1"/>
        <v>140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285">
        <v>32</v>
      </c>
      <c r="K36" s="10" t="s">
        <v>55</v>
      </c>
      <c r="L36" s="5">
        <f>SUM(L5:L35)</f>
        <v>2</v>
      </c>
      <c r="M36" s="6">
        <f>SUM(M5:M35)</f>
        <v>140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6" t="s">
        <v>5</v>
      </c>
      <c r="D40" s="9" t="str">
        <f>D2</f>
        <v>Marcelle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/>
      <c r="C43" s="114"/>
      <c r="D43" s="114" t="s">
        <v>334</v>
      </c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9</v>
      </c>
      <c r="B44" s="114"/>
      <c r="C44" s="114"/>
      <c r="D44" s="114" t="s">
        <v>334</v>
      </c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18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23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25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M5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119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Marcos Paulo Barbosa Alcântra de Sousa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/>
      <c r="C43" s="114"/>
      <c r="D43" s="114" t="s">
        <v>334</v>
      </c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9</v>
      </c>
      <c r="B44" s="114"/>
      <c r="C44" s="114"/>
      <c r="D44" s="114" t="s">
        <v>334</v>
      </c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11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18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23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25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M46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544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80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80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80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80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80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80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80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80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80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80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80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80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80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80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80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>
        <v>2</v>
      </c>
      <c r="C21" s="4"/>
      <c r="D21" s="4"/>
      <c r="E21" s="4"/>
      <c r="F21" s="4"/>
      <c r="G21" s="4"/>
      <c r="H21" s="4"/>
      <c r="I21" s="4"/>
      <c r="J21" s="4"/>
      <c r="K21" s="3"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>
        <v>2</v>
      </c>
      <c r="C22" s="4"/>
      <c r="D22" s="4"/>
      <c r="E22" s="4"/>
      <c r="F22" s="4"/>
      <c r="G22" s="4"/>
      <c r="H22" s="4"/>
      <c r="I22" s="4"/>
      <c r="J22" s="4"/>
      <c r="K22" s="3"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80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80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80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80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80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80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80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>
        <v>2</v>
      </c>
      <c r="F30" s="4"/>
      <c r="G30" s="4"/>
      <c r="H30" s="4"/>
      <c r="I30" s="4"/>
      <c r="J30" s="4"/>
      <c r="K30" s="3">
        <v>70</v>
      </c>
      <c r="L30" s="5">
        <f t="shared" si="2"/>
        <v>2</v>
      </c>
      <c r="M30" s="6">
        <f t="shared" si="0"/>
        <v>140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80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80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80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80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80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Maria Clara Lopes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17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26</v>
      </c>
      <c r="B45" s="4"/>
      <c r="C45" s="4"/>
      <c r="D45" s="4"/>
      <c r="E45" s="4">
        <v>2</v>
      </c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K46" s="10" t="s">
        <v>55</v>
      </c>
      <c r="L46" s="7">
        <f>SUM(L5:L35)</f>
        <v>6</v>
      </c>
      <c r="M46" s="6">
        <f>SUM(M5:M35)</f>
        <v>420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M46"/>
  <sheetViews>
    <sheetView workbookViewId="0">
      <selection activeCell="N23" sqref="N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307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2</v>
      </c>
      <c r="M20" s="6">
        <f t="shared" si="1"/>
        <v>140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2</v>
      </c>
      <c r="M27" s="6">
        <f t="shared" si="1"/>
        <v>140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2</v>
      </c>
      <c r="M34" s="6">
        <f t="shared" si="1"/>
        <v>140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Clara Andrade Juliano Brandão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23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30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K46" s="10" t="s">
        <v>55</v>
      </c>
      <c r="L46" s="7">
        <f>SUM(L5:L35)</f>
        <v>6</v>
      </c>
      <c r="M46" s="6">
        <f>SUM(M5:M35)</f>
        <v>420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Clara Braga Gomes Negreiros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M45"/>
  <sheetViews>
    <sheetView workbookViewId="0">
      <selection activeCell="B29" sqref="B2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9" t="s">
        <v>5</v>
      </c>
      <c r="D2" s="9" t="s">
        <v>145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9" t="s">
        <v>5</v>
      </c>
      <c r="D40" s="9" t="str">
        <f>D2</f>
        <v>Maria Clara Dourado Chompanidis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K45" s="10" t="s">
        <v>55</v>
      </c>
      <c r="L45" s="7">
        <f>SUM(L5:L35)</f>
        <v>0</v>
      </c>
      <c r="M45" s="6">
        <f>SUM(M5:M35)</f>
        <v>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M44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Clara Pereira Barbosa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3FCC4-310B-4C7E-87BF-265DF2EB05B7}">
  <dimension ref="A1:M50"/>
  <sheetViews>
    <sheetView workbookViewId="0">
      <selection activeCell="O42" sqref="O42"/>
    </sheetView>
  </sheetViews>
  <sheetFormatPr baseColWidth="10" defaultColWidth="8.83203125" defaultRowHeight="15" x14ac:dyDescent="0.2"/>
  <cols>
    <col min="1" max="1" width="5.6640625" style="191" customWidth="1"/>
    <col min="2" max="10" width="11.5" style="191" customWidth="1"/>
    <col min="11" max="11" width="10.6640625" style="191" customWidth="1"/>
    <col min="12" max="12" width="8.5" style="19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92" t="s">
        <v>5</v>
      </c>
      <c r="D2" s="9" t="s">
        <v>407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4"/>
      <c r="E6" s="4"/>
      <c r="F6" s="4"/>
      <c r="G6" s="4"/>
      <c r="H6" s="4"/>
      <c r="I6" s="4"/>
      <c r="J6" s="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2</v>
      </c>
      <c r="M20" s="6">
        <f t="shared" si="1"/>
        <v>140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>
        <v>2</v>
      </c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9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92" t="s">
        <v>5</v>
      </c>
      <c r="D40" s="9" t="str">
        <f>D2</f>
        <v>Maria Eduarda Sandes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5">
        <f>SUM(L5:L35)</f>
        <v>4</v>
      </c>
      <c r="M45" s="6">
        <f>SUM(M5:M35)</f>
        <v>280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M51"/>
  <sheetViews>
    <sheetView zoomScale="106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" t="s">
        <v>5</v>
      </c>
      <c r="D2" s="9" t="s">
        <v>377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" t="s">
        <v>5</v>
      </c>
      <c r="D40" s="9" t="str">
        <f>D2</f>
        <v>Maria Eduarda Sandes Fonseca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7</v>
      </c>
      <c r="B44" s="4"/>
      <c r="C44" s="4">
        <v>1</v>
      </c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9</v>
      </c>
      <c r="B45" s="4"/>
      <c r="C45" s="4">
        <v>1</v>
      </c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14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f t="shared" ref="K46" si="3">K$2</f>
        <v>70</v>
      </c>
      <c r="L46" s="5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M46"/>
  <sheetViews>
    <sheetView workbookViewId="0">
      <selection activeCell="A39" sqref="A39:M4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120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60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60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60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60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60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60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60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60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60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>
        <v>2</v>
      </c>
      <c r="C20" s="4"/>
      <c r="D20" s="4"/>
      <c r="E20" s="4"/>
      <c r="F20" s="4"/>
      <c r="G20" s="4"/>
      <c r="H20" s="4"/>
      <c r="I20" s="4"/>
      <c r="J20" s="4"/>
      <c r="K20" s="3">
        <f t="shared" si="0"/>
        <v>60</v>
      </c>
      <c r="L20" s="5">
        <f t="shared" si="2"/>
        <v>2</v>
      </c>
      <c r="M20" s="6">
        <f t="shared" si="1"/>
        <v>120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60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60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60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60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60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60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60</v>
      </c>
      <c r="L27" s="5">
        <f t="shared" si="2"/>
        <v>2</v>
      </c>
      <c r="M27" s="6">
        <f t="shared" si="1"/>
        <v>120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60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60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60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60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60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60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>
        <v>2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60</v>
      </c>
      <c r="L34" s="5">
        <f t="shared" si="2"/>
        <v>2</v>
      </c>
      <c r="M34" s="6">
        <f t="shared" si="1"/>
        <v>120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Eduarda Bispo Garcia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60</v>
      </c>
      <c r="L43" s="5">
        <v>2</v>
      </c>
      <c r="M43" s="6">
        <v>120</v>
      </c>
    </row>
    <row r="44" spans="1:13" x14ac:dyDescent="0.2">
      <c r="A44" s="2">
        <v>23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60</v>
      </c>
      <c r="L44" s="5">
        <v>2</v>
      </c>
      <c r="M44" s="6">
        <v>120</v>
      </c>
    </row>
    <row r="45" spans="1:13" x14ac:dyDescent="0.2">
      <c r="A45" s="2">
        <v>30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60</v>
      </c>
      <c r="L45" s="5">
        <v>2</v>
      </c>
      <c r="M45" s="6">
        <v>120</v>
      </c>
    </row>
    <row r="46" spans="1:13" x14ac:dyDescent="0.2">
      <c r="K46" s="10" t="s">
        <v>55</v>
      </c>
      <c r="L46" s="7">
        <f>SUM(L5:L35)</f>
        <v>6</v>
      </c>
      <c r="M46" s="6">
        <f>SUM(M5:M35)</f>
        <v>360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2F14-03C3-4B73-BC1C-0750CB6489AD}">
  <dimension ref="A1:M46"/>
  <sheetViews>
    <sheetView workbookViewId="0">
      <selection activeCell="F51" sqref="F5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7" t="s">
        <v>5</v>
      </c>
      <c r="D2" s="9" t="s">
        <v>495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2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2</v>
      </c>
      <c r="M11" s="6">
        <f t="shared" si="1"/>
        <v>140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>
        <v>2</v>
      </c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2</v>
      </c>
      <c r="M18" s="6">
        <f t="shared" si="1"/>
        <v>140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>
        <v>2</v>
      </c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7" t="s">
        <v>5</v>
      </c>
      <c r="D40" s="9" t="str">
        <f>D2</f>
        <v>Maira Esquerre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7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14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18</v>
      </c>
      <c r="B45" s="4"/>
      <c r="C45" s="4"/>
      <c r="D45" s="4">
        <v>2</v>
      </c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K46" s="10" t="s">
        <v>55</v>
      </c>
      <c r="L46" s="7">
        <f>SUM(L5:L35)</f>
        <v>6</v>
      </c>
      <c r="M46" s="6">
        <f>SUM(M5:M35)</f>
        <v>420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N51"/>
  <sheetViews>
    <sheetView zoomScale="87" workbookViewId="0">
      <selection activeCell="B8" sqref="B8:C1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2.83203125" customWidth="1"/>
  </cols>
  <sheetData>
    <row r="1" spans="1:14" ht="21" x14ac:dyDescent="0.25">
      <c r="A1" s="327"/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24" t="s">
        <v>5</v>
      </c>
      <c r="D2" s="9" t="s">
        <v>121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55</v>
      </c>
      <c r="L5" s="113">
        <f>B5+C5+D5+E5+F5+G5+H5+I5+J5</f>
        <v>0</v>
      </c>
      <c r="M5" s="6">
        <f t="shared" ref="M5:M35" si="1">L5*K5</f>
        <v>0</v>
      </c>
    </row>
    <row r="6" spans="1:14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55</v>
      </c>
      <c r="L6" s="113">
        <f t="shared" ref="L6:L32" si="2">B6+C6+D6+E6+F6+G6+H6+I6+J6</f>
        <v>0</v>
      </c>
      <c r="M6" s="6">
        <f t="shared" si="1"/>
        <v>0</v>
      </c>
    </row>
    <row r="7" spans="1:14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55</v>
      </c>
      <c r="L7" s="113">
        <f t="shared" si="2"/>
        <v>0</v>
      </c>
      <c r="M7" s="6">
        <f t="shared" si="1"/>
        <v>0</v>
      </c>
    </row>
    <row r="8" spans="1:14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55</v>
      </c>
      <c r="L8" s="113">
        <f t="shared" si="2"/>
        <v>0</v>
      </c>
      <c r="M8" s="6">
        <f t="shared" si="1"/>
        <v>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55</v>
      </c>
      <c r="L9" s="113">
        <f t="shared" si="2"/>
        <v>0</v>
      </c>
      <c r="M9" s="6">
        <f t="shared" si="1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55</v>
      </c>
      <c r="L10" s="113">
        <f t="shared" si="2"/>
        <v>0</v>
      </c>
      <c r="M10" s="6">
        <f t="shared" si="1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55</v>
      </c>
      <c r="L11" s="113">
        <f t="shared" si="2"/>
        <v>0</v>
      </c>
      <c r="M11" s="6">
        <f t="shared" si="1"/>
        <v>0</v>
      </c>
      <c r="N11" t="s">
        <v>224</v>
      </c>
    </row>
    <row r="12" spans="1:14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55</v>
      </c>
      <c r="L12" s="113">
        <f t="shared" si="2"/>
        <v>0</v>
      </c>
      <c r="M12" s="6">
        <f t="shared" si="1"/>
        <v>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55</v>
      </c>
      <c r="L13" s="113">
        <f t="shared" si="2"/>
        <v>0</v>
      </c>
      <c r="M13" s="6">
        <f t="shared" si="1"/>
        <v>0</v>
      </c>
    </row>
    <row r="14" spans="1:14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55</v>
      </c>
      <c r="L14" s="113">
        <f t="shared" si="2"/>
        <v>0</v>
      </c>
      <c r="M14" s="6">
        <f t="shared" si="1"/>
        <v>0</v>
      </c>
    </row>
    <row r="15" spans="1:14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55</v>
      </c>
      <c r="L15" s="113">
        <f t="shared" si="2"/>
        <v>0</v>
      </c>
      <c r="M15" s="6">
        <f t="shared" si="1"/>
        <v>0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55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55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55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55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55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55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55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55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55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55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55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55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55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55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55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55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55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55</v>
      </c>
      <c r="L33" s="113">
        <f t="shared" ref="L33:L35" si="3">B33+C33+D33+E33+F33+G33+H33+I33+J33</f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55</v>
      </c>
      <c r="L34" s="113">
        <f t="shared" si="3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55</v>
      </c>
      <c r="L35" s="113">
        <f t="shared" si="3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de Fátima Salles Levita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v>55</v>
      </c>
      <c r="L43" s="113">
        <v>1.5</v>
      </c>
      <c r="M43" s="6">
        <v>82.5</v>
      </c>
    </row>
    <row r="44" spans="1:13" x14ac:dyDescent="0.2">
      <c r="A44" s="2">
        <v>10</v>
      </c>
      <c r="B44" s="114"/>
      <c r="C44" s="114" t="s">
        <v>331</v>
      </c>
      <c r="D44" s="114"/>
      <c r="E44" s="114"/>
      <c r="F44" s="114"/>
      <c r="G44" s="114"/>
      <c r="H44" s="114"/>
      <c r="I44" s="114"/>
      <c r="J44" s="114"/>
      <c r="K44" s="3">
        <v>55</v>
      </c>
      <c r="L44" s="113">
        <v>1.5</v>
      </c>
      <c r="M44" s="6">
        <v>82.5</v>
      </c>
    </row>
    <row r="45" spans="1:13" x14ac:dyDescent="0.2">
      <c r="A45" s="2">
        <v>18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55</v>
      </c>
      <c r="L45" s="113">
        <v>2</v>
      </c>
      <c r="M45" s="6">
        <v>110</v>
      </c>
    </row>
    <row r="46" spans="1:13" x14ac:dyDescent="0.2">
      <c r="A46" s="2">
        <v>20</v>
      </c>
      <c r="B46" s="114"/>
      <c r="C46" s="114" t="s">
        <v>331</v>
      </c>
      <c r="D46" s="114"/>
      <c r="E46" s="114"/>
      <c r="F46" s="114"/>
      <c r="G46" s="114"/>
      <c r="H46" s="114"/>
      <c r="I46" s="114"/>
      <c r="J46" s="114"/>
      <c r="K46" s="3">
        <v>55</v>
      </c>
      <c r="L46" s="113">
        <v>1.5</v>
      </c>
      <c r="M46" s="6">
        <v>82.5</v>
      </c>
    </row>
    <row r="47" spans="1:13" x14ac:dyDescent="0.2">
      <c r="A47" s="2">
        <v>21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55</v>
      </c>
      <c r="L47" s="113">
        <v>2</v>
      </c>
      <c r="M47" s="6">
        <v>110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55</v>
      </c>
      <c r="L50" s="113">
        <v>1.5</v>
      </c>
      <c r="M50" s="6">
        <v>82.5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Fernanda Lima Cohim Ribeiro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6434D-D7D8-A548-9B5F-883C5AC4C89A}">
  <dimension ref="A1:M42"/>
  <sheetViews>
    <sheetView topLeftCell="I1" workbookViewId="0">
      <selection activeCell="E36" sqref="E36"/>
    </sheetView>
  </sheetViews>
  <sheetFormatPr baseColWidth="10" defaultColWidth="8.83203125" defaultRowHeight="15" x14ac:dyDescent="0.2"/>
  <cols>
    <col min="1" max="1" width="5.6640625" style="267" customWidth="1"/>
    <col min="2" max="10" width="11.5" style="267" customWidth="1"/>
    <col min="11" max="11" width="10.6640625" style="267" customWidth="1"/>
    <col min="12" max="12" width="8.5" style="267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1" t="s">
        <v>5</v>
      </c>
      <c r="D2" s="9" t="s">
        <v>479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>
        <v>2</v>
      </c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>
        <v>2</v>
      </c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>
        <v>2</v>
      </c>
      <c r="C28" s="4">
        <v>2</v>
      </c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4</v>
      </c>
      <c r="M28" s="6">
        <f t="shared" si="1"/>
        <v>280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1</v>
      </c>
      <c r="C32" s="4">
        <v>1</v>
      </c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2</v>
      </c>
      <c r="M32" s="6">
        <f t="shared" si="1"/>
        <v>140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1</v>
      </c>
      <c r="C35" s="4">
        <v>1</v>
      </c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267">
        <v>32</v>
      </c>
      <c r="K36" s="10" t="s">
        <v>55</v>
      </c>
      <c r="L36" s="7">
        <f>SUM(L5:L35)</f>
        <v>24</v>
      </c>
      <c r="M36" s="6">
        <f>SUM(M5:M35)</f>
        <v>1680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71" t="s">
        <v>5</v>
      </c>
      <c r="D40" s="9" t="str">
        <f>D2</f>
        <v xml:space="preserve">Maria Fernanda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AC6AF-D1B7-7048-8635-009C7F0B0240}">
  <dimension ref="A1:M49"/>
  <sheetViews>
    <sheetView workbookViewId="0">
      <selection activeCell="A39" sqref="A39:M49"/>
    </sheetView>
  </sheetViews>
  <sheetFormatPr baseColWidth="10" defaultColWidth="8.83203125" defaultRowHeight="15" x14ac:dyDescent="0.2"/>
  <cols>
    <col min="1" max="1" width="5.6640625" style="282" customWidth="1"/>
    <col min="2" max="10" width="11.5" style="282" customWidth="1"/>
    <col min="11" max="11" width="10.6640625" style="282" customWidth="1"/>
    <col min="12" max="12" width="8.5" style="28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3" t="s">
        <v>5</v>
      </c>
      <c r="D2" s="9" t="s">
        <v>512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>
        <v>2</v>
      </c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2</v>
      </c>
      <c r="M16" s="6">
        <f t="shared" si="1"/>
        <v>140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>
        <v>2</v>
      </c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2</v>
      </c>
      <c r="M18" s="6">
        <f t="shared" si="1"/>
        <v>140</v>
      </c>
    </row>
    <row r="19" spans="1:13" x14ac:dyDescent="0.2">
      <c r="A19" s="2">
        <v>15</v>
      </c>
      <c r="B19" s="4"/>
      <c r="C19" s="4"/>
      <c r="D19" s="4">
        <v>2</v>
      </c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>
        <v>2</v>
      </c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>
        <v>2</v>
      </c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2</v>
      </c>
      <c r="M28" s="6">
        <f t="shared" si="1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1</v>
      </c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1</v>
      </c>
      <c r="M35" s="6">
        <f t="shared" si="1"/>
        <v>70</v>
      </c>
    </row>
    <row r="36" spans="1:13" x14ac:dyDescent="0.2">
      <c r="A36" s="28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3" t="s">
        <v>5</v>
      </c>
      <c r="D40" s="9" t="str">
        <f>D2</f>
        <v>Maria Luiza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14</v>
      </c>
      <c r="B44" s="4"/>
      <c r="C44" s="4"/>
      <c r="D44" s="4">
        <v>2</v>
      </c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15</v>
      </c>
      <c r="B45" s="4"/>
      <c r="C45" s="4"/>
      <c r="D45" s="4">
        <v>2</v>
      </c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22</v>
      </c>
      <c r="B46" s="4"/>
      <c r="C46" s="4"/>
      <c r="D46" s="4">
        <v>2</v>
      </c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24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31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f t="shared" ref="K48" si="3">K$2</f>
        <v>70</v>
      </c>
      <c r="L48" s="5">
        <f t="shared" ref="L48" si="4">B48+C48+D48+E48+F48+G48+H48+I48+J48</f>
        <v>1</v>
      </c>
      <c r="M48" s="6">
        <f t="shared" ref="M48" si="5">L48*K48</f>
        <v>70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10" t="s">
        <v>55</v>
      </c>
      <c r="L49" s="7">
        <f>SUM(L5:L35)</f>
        <v>11</v>
      </c>
      <c r="M49" s="6">
        <f>SUM(M5:M35)</f>
        <v>770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M57"/>
  <sheetViews>
    <sheetView topLeftCell="F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ht="15" customHeight="1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2</v>
      </c>
      <c r="M7" s="6">
        <f t="shared" si="1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 t="s">
        <v>334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 t="s">
        <v>334</v>
      </c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114" t="s">
        <v>334</v>
      </c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 t="s">
        <v>334</v>
      </c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 t="s">
        <v>334</v>
      </c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 t="s">
        <v>343</v>
      </c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2</v>
      </c>
      <c r="M28" s="6">
        <f t="shared" si="1"/>
        <v>140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 t="s">
        <v>334</v>
      </c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 t="s">
        <v>343</v>
      </c>
      <c r="C35" s="114" t="s">
        <v>343</v>
      </c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2</v>
      </c>
      <c r="M35" s="6">
        <f t="shared" si="1"/>
        <v>140</v>
      </c>
    </row>
    <row r="36" spans="1:13" x14ac:dyDescent="0.2">
      <c r="A36" s="1">
        <v>32</v>
      </c>
      <c r="K36" s="10" t="s">
        <v>55</v>
      </c>
      <c r="L36" s="5">
        <f>SUM(L5:L35)</f>
        <v>20</v>
      </c>
      <c r="M36" s="6">
        <f>SUM(M5:M35)</f>
        <v>1400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Marback Cesare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11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16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  <row r="53" spans="1:13" x14ac:dyDescent="0.2">
      <c r="A53" s="2"/>
      <c r="B53" s="114"/>
      <c r="C53" s="114"/>
      <c r="D53" s="114"/>
      <c r="E53" s="114"/>
      <c r="F53" s="114"/>
      <c r="G53" s="114"/>
      <c r="H53" s="114"/>
      <c r="I53" s="114"/>
      <c r="J53" s="114"/>
    </row>
    <row r="54" spans="1:13" x14ac:dyDescent="0.2">
      <c r="A54" s="2"/>
      <c r="B54" s="114"/>
      <c r="C54" s="114"/>
      <c r="D54" s="114"/>
      <c r="E54" s="114"/>
      <c r="F54" s="114"/>
      <c r="G54" s="114"/>
      <c r="H54" s="114"/>
      <c r="I54" s="114"/>
      <c r="J54" s="114"/>
    </row>
    <row r="55" spans="1:13" x14ac:dyDescent="0.2">
      <c r="A55" s="2"/>
      <c r="B55" s="114"/>
      <c r="C55" s="114"/>
      <c r="D55" s="114"/>
      <c r="E55" s="114"/>
      <c r="F55" s="114"/>
      <c r="G55" s="114"/>
      <c r="H55" s="114"/>
      <c r="I55" s="114"/>
      <c r="J55" s="114"/>
      <c r="K55" s="3"/>
      <c r="L55" s="113"/>
      <c r="M55" s="6"/>
    </row>
    <row r="56" spans="1:13" x14ac:dyDescent="0.2">
      <c r="A56" s="2"/>
      <c r="B56" s="114"/>
      <c r="C56" s="114"/>
      <c r="D56" s="114"/>
      <c r="E56" s="114"/>
      <c r="F56" s="114"/>
      <c r="G56" s="114"/>
      <c r="H56" s="114"/>
      <c r="I56" s="114"/>
      <c r="J56" s="114"/>
    </row>
    <row r="57" spans="1:13" x14ac:dyDescent="0.2">
      <c r="A57" s="2"/>
      <c r="B57" s="114"/>
      <c r="C57" s="114"/>
      <c r="D57" s="114"/>
      <c r="E57" s="114"/>
      <c r="F57" s="114"/>
      <c r="G57" s="114"/>
      <c r="H57" s="114"/>
      <c r="I57" s="114"/>
      <c r="J57" s="114"/>
      <c r="K57" s="3">
        <v>70</v>
      </c>
      <c r="L57" s="113">
        <v>1</v>
      </c>
      <c r="M57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90860-A795-C74C-A0D9-CCABA01A85EA}">
  <dimension ref="A1:M42"/>
  <sheetViews>
    <sheetView workbookViewId="0">
      <selection activeCell="O10" sqref="O1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Maria Meira Brito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AE4CB-987C-064A-8443-8741BCD596C1}">
  <dimension ref="A1:M42"/>
  <sheetViews>
    <sheetView topLeftCell="F1" workbookViewId="0">
      <selection sqref="A1:M1"/>
    </sheetView>
  </sheetViews>
  <sheetFormatPr baseColWidth="10" defaultColWidth="8.83203125" defaultRowHeight="15" x14ac:dyDescent="0.2"/>
  <cols>
    <col min="1" max="1" width="5.6640625" style="243" customWidth="1"/>
    <col min="2" max="10" width="11.5" style="243" customWidth="1"/>
    <col min="11" max="11" width="10.6640625" style="243" customWidth="1"/>
    <col min="12" max="12" width="8.5" style="243" customWidth="1"/>
    <col min="13" max="13" width="13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4" t="s">
        <v>5</v>
      </c>
      <c r="D2" s="9" t="s">
        <v>465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>
        <v>2</v>
      </c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4"/>
      <c r="C15" s="4">
        <v>2</v>
      </c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4"/>
      <c r="C16" s="4">
        <v>2</v>
      </c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2</v>
      </c>
      <c r="M16" s="6">
        <f t="shared" si="1"/>
        <v>140</v>
      </c>
    </row>
    <row r="17" spans="1:13" x14ac:dyDescent="0.2">
      <c r="A17" s="2">
        <v>13</v>
      </c>
      <c r="B17" s="4">
        <v>1</v>
      </c>
      <c r="C17" s="4">
        <v>1</v>
      </c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2</v>
      </c>
      <c r="M17" s="6">
        <f t="shared" si="1"/>
        <v>140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>
        <v>2</v>
      </c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>
        <v>2</v>
      </c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>
        <v>2</v>
      </c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2</v>
      </c>
      <c r="M28" s="6">
        <f t="shared" si="1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>
        <v>2</v>
      </c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1</v>
      </c>
      <c r="C35" s="4">
        <v>1</v>
      </c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243">
        <v>32</v>
      </c>
      <c r="K36" s="10" t="s">
        <v>55</v>
      </c>
      <c r="L36" s="7">
        <f>SUM(L5:L35)</f>
        <v>22</v>
      </c>
      <c r="M36" s="6">
        <f>SUM(M5:M35)</f>
        <v>1540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4" t="s">
        <v>5</v>
      </c>
      <c r="D40" s="9" t="str">
        <f>D2</f>
        <v>Maria Mussi Muricy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Nogueira Dourado Marques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39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Paula Andrade Monteiro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D2A8-C8C4-0A42-AE4B-F5240956C955}">
  <dimension ref="A1:M46"/>
  <sheetViews>
    <sheetView workbookViewId="0">
      <selection activeCell="C6" sqref="C6:E2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Maria Rocha Ledo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10</v>
      </c>
      <c r="B44" s="114"/>
      <c r="C44" s="114" t="s">
        <v>334</v>
      </c>
      <c r="D44" s="114"/>
      <c r="E44" s="11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17</v>
      </c>
      <c r="B45" s="114"/>
      <c r="C45" s="114" t="s">
        <v>334</v>
      </c>
      <c r="D45" s="114"/>
      <c r="E45" s="11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4"/>
      <c r="G46" s="4"/>
      <c r="H46" s="4"/>
      <c r="I46" s="4"/>
      <c r="J46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M50"/>
  <sheetViews>
    <sheetView workbookViewId="0">
      <selection activeCell="B12" sqref="B12:B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62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Maria de Souza Coelho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1</v>
      </c>
      <c r="M43" s="6">
        <v>55</v>
      </c>
    </row>
    <row r="44" spans="1:13" x14ac:dyDescent="0.2">
      <c r="A44" s="2">
        <v>16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1</v>
      </c>
      <c r="M44" s="6">
        <v>55</v>
      </c>
    </row>
    <row r="45" spans="1:13" x14ac:dyDescent="0.2">
      <c r="A45" s="2">
        <v>21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1</v>
      </c>
      <c r="M45" s="6">
        <v>55</v>
      </c>
    </row>
    <row r="46" spans="1:13" x14ac:dyDescent="0.2">
      <c r="A46" s="2">
        <v>28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55</v>
      </c>
      <c r="L46" s="5">
        <v>1</v>
      </c>
      <c r="M46" s="6">
        <v>55</v>
      </c>
    </row>
    <row r="47" spans="1:13" x14ac:dyDescent="0.2">
      <c r="A47" s="2">
        <v>30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10" t="s">
        <v>55</v>
      </c>
      <c r="L48" s="7">
        <f>SUM(L5:L35)</f>
        <v>0</v>
      </c>
      <c r="M48" s="6">
        <f>SUM(M5:M35)</f>
        <v>0</v>
      </c>
    </row>
    <row r="49" spans="1:13" x14ac:dyDescent="0.2">
      <c r="A49" s="2">
        <v>26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55</v>
      </c>
      <c r="L49" s="5">
        <v>1</v>
      </c>
      <c r="M49" s="6">
        <v>55</v>
      </c>
    </row>
    <row r="50" spans="1:13" x14ac:dyDescent="0.2">
      <c r="A50" s="2">
        <v>28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N52"/>
  <sheetViews>
    <sheetView workbookViewId="0">
      <selection activeCell="O9" sqref="O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4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4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4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4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4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4" x14ac:dyDescent="0.2">
      <c r="A40" s="16" t="s">
        <v>4</v>
      </c>
      <c r="B40" s="15"/>
      <c r="C40" s="24" t="s">
        <v>5</v>
      </c>
      <c r="D40" s="9" t="str">
        <f>D2</f>
        <v>Maria Vilaboim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4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4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4" x14ac:dyDescent="0.2">
      <c r="A43" s="2">
        <v>2</v>
      </c>
      <c r="B43" s="114">
        <v>1.5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5">
        <v>1.5</v>
      </c>
      <c r="M43" s="6">
        <v>105</v>
      </c>
    </row>
    <row r="44" spans="1:14" x14ac:dyDescent="0.2">
      <c r="A44" s="2">
        <v>9</v>
      </c>
      <c r="B44" s="114"/>
      <c r="C44" s="114">
        <v>1.5</v>
      </c>
      <c r="D44" s="114"/>
      <c r="E44" s="114"/>
      <c r="F44" s="114"/>
      <c r="G44" s="114"/>
      <c r="H44" s="114"/>
      <c r="I44" s="114"/>
      <c r="J44" s="114"/>
      <c r="K44" s="3">
        <v>70</v>
      </c>
      <c r="L44" s="5">
        <v>1.5</v>
      </c>
      <c r="M44" s="6">
        <v>105</v>
      </c>
    </row>
    <row r="45" spans="1:14" x14ac:dyDescent="0.2">
      <c r="A45" s="2">
        <v>11</v>
      </c>
      <c r="B45" s="114"/>
      <c r="C45" s="114">
        <v>1</v>
      </c>
      <c r="D45" s="114"/>
      <c r="E45" s="114"/>
      <c r="F45" s="114"/>
      <c r="G45" s="114"/>
      <c r="H45" s="114"/>
      <c r="I45" s="114"/>
      <c r="J45" s="114"/>
      <c r="K45" s="3">
        <v>70</v>
      </c>
      <c r="L45" s="5">
        <v>1</v>
      </c>
      <c r="M45" s="6">
        <v>70</v>
      </c>
    </row>
    <row r="46" spans="1:14" x14ac:dyDescent="0.2">
      <c r="A46" s="2">
        <v>16</v>
      </c>
      <c r="B46" s="114"/>
      <c r="C46" s="114">
        <v>1</v>
      </c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</v>
      </c>
      <c r="M46" s="6">
        <v>70</v>
      </c>
      <c r="N46" t="s">
        <v>224</v>
      </c>
    </row>
    <row r="47" spans="1:14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4" x14ac:dyDescent="0.2">
      <c r="A48" s="2">
        <v>25</v>
      </c>
      <c r="B48" s="4" t="s">
        <v>208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 t="s">
        <v>208</v>
      </c>
      <c r="M48" s="6">
        <v>105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22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24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>
        <v>29</v>
      </c>
      <c r="B52" s="4">
        <v>1</v>
      </c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1</v>
      </c>
      <c r="M52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E6F57-877E-864F-8C5B-ABAF953C1711}">
  <dimension ref="A1:M52"/>
  <sheetViews>
    <sheetView workbookViewId="0">
      <selection activeCell="N27" sqref="N3:N27"/>
    </sheetView>
  </sheetViews>
  <sheetFormatPr baseColWidth="10" defaultColWidth="8.83203125" defaultRowHeight="15" x14ac:dyDescent="0.2"/>
  <cols>
    <col min="1" max="1" width="5.6640625" style="162" customWidth="1"/>
    <col min="2" max="10" width="11.5" style="162" customWidth="1"/>
    <col min="11" max="11" width="10.6640625" style="162" customWidth="1"/>
    <col min="12" max="12" width="8.5" style="162" customWidth="1"/>
    <col min="13" max="13" width="13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3" t="s">
        <v>5</v>
      </c>
      <c r="D2" s="9" t="s">
        <v>399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 t="s">
        <v>343</v>
      </c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1</v>
      </c>
      <c r="M7" s="6">
        <f t="shared" si="1"/>
        <v>70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 t="s">
        <v>343</v>
      </c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1</v>
      </c>
      <c r="M12" s="6">
        <f t="shared" si="1"/>
        <v>70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 t="s">
        <v>343</v>
      </c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1</v>
      </c>
      <c r="M14" s="6">
        <f t="shared" si="1"/>
        <v>70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 t="s">
        <v>343</v>
      </c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1</v>
      </c>
      <c r="M19" s="6">
        <f t="shared" si="1"/>
        <v>70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 t="s">
        <v>343</v>
      </c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1</v>
      </c>
      <c r="M25" s="6">
        <f t="shared" si="1"/>
        <v>70</v>
      </c>
    </row>
    <row r="26" spans="1:13" x14ac:dyDescent="0.2">
      <c r="A26" s="2">
        <v>22</v>
      </c>
      <c r="B26" s="114"/>
      <c r="C26" s="114" t="s">
        <v>343</v>
      </c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1</v>
      </c>
      <c r="M26" s="6">
        <f t="shared" si="1"/>
        <v>70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 t="s">
        <v>343</v>
      </c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1</v>
      </c>
      <c r="M28" s="6">
        <f t="shared" si="1"/>
        <v>70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 t="s">
        <v>343</v>
      </c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1</v>
      </c>
      <c r="M32" s="6">
        <f t="shared" si="1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 t="s">
        <v>343</v>
      </c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1</v>
      </c>
      <c r="M35" s="6">
        <f t="shared" si="1"/>
        <v>70</v>
      </c>
    </row>
    <row r="36" spans="1:13" x14ac:dyDescent="0.2">
      <c r="A36" s="16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3" t="s">
        <v>5</v>
      </c>
      <c r="D40" s="9" t="str">
        <f>D2</f>
        <v>Maria Vitória Vidigal de Oliveira Barreto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/>
      <c r="C43" s="114" t="s">
        <v>343</v>
      </c>
      <c r="D43" s="114"/>
      <c r="E43" s="114"/>
      <c r="F43" s="114"/>
      <c r="G43" s="114"/>
      <c r="H43" s="114"/>
      <c r="I43" s="114"/>
      <c r="J43" s="114"/>
      <c r="K43" s="3">
        <v>70</v>
      </c>
      <c r="L43" s="5">
        <v>1</v>
      </c>
      <c r="M43" s="6">
        <v>70</v>
      </c>
    </row>
    <row r="44" spans="1:13" x14ac:dyDescent="0.2">
      <c r="A44" s="2">
        <v>8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5">
        <v>1</v>
      </c>
      <c r="M44" s="6">
        <v>70</v>
      </c>
    </row>
    <row r="45" spans="1:13" x14ac:dyDescent="0.2">
      <c r="A45" s="2">
        <v>10</v>
      </c>
      <c r="B45" s="114"/>
      <c r="C45" s="114" t="s">
        <v>343</v>
      </c>
      <c r="D45" s="114"/>
      <c r="E45" s="114"/>
      <c r="F45" s="114"/>
      <c r="G45" s="114"/>
      <c r="H45" s="114"/>
      <c r="I45" s="114"/>
      <c r="J45" s="114"/>
      <c r="K45" s="3">
        <v>70</v>
      </c>
      <c r="L45" s="5">
        <v>1</v>
      </c>
      <c r="M45" s="6">
        <v>70</v>
      </c>
    </row>
    <row r="46" spans="1:13" x14ac:dyDescent="0.2">
      <c r="A46" s="2">
        <v>15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</v>
      </c>
      <c r="M46" s="6">
        <v>70</v>
      </c>
    </row>
    <row r="47" spans="1:13" x14ac:dyDescent="0.2">
      <c r="A47" s="2">
        <v>21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5">
        <v>1</v>
      </c>
      <c r="M47" s="6">
        <v>70</v>
      </c>
    </row>
    <row r="48" spans="1:13" x14ac:dyDescent="0.2">
      <c r="A48" s="2">
        <v>22</v>
      </c>
      <c r="B48" s="114"/>
      <c r="C48" s="114" t="s">
        <v>343</v>
      </c>
      <c r="D48" s="114"/>
      <c r="E48" s="114"/>
      <c r="F48" s="114"/>
      <c r="G48" s="114"/>
      <c r="H48" s="114"/>
      <c r="I48" s="114"/>
      <c r="J48" s="114"/>
      <c r="K48" s="3">
        <v>70</v>
      </c>
      <c r="L48" s="5">
        <v>1</v>
      </c>
      <c r="M48" s="6">
        <v>70</v>
      </c>
    </row>
    <row r="49" spans="1:13" x14ac:dyDescent="0.2">
      <c r="A49" s="2">
        <v>24</v>
      </c>
      <c r="B49" s="114"/>
      <c r="C49" s="114" t="s">
        <v>343</v>
      </c>
      <c r="D49" s="114"/>
      <c r="E49" s="114"/>
      <c r="F49" s="114"/>
      <c r="G49" s="114"/>
      <c r="H49" s="114"/>
      <c r="I49" s="114"/>
      <c r="J49" s="114"/>
      <c r="K49" s="3">
        <v>70</v>
      </c>
      <c r="L49" s="5">
        <v>1</v>
      </c>
      <c r="M49" s="6">
        <v>70</v>
      </c>
    </row>
    <row r="50" spans="1:13" x14ac:dyDescent="0.2">
      <c r="A50" s="2">
        <v>28</v>
      </c>
      <c r="B50" s="114"/>
      <c r="C50" s="114" t="s">
        <v>343</v>
      </c>
      <c r="D50" s="114"/>
      <c r="E50" s="114"/>
      <c r="F50" s="114"/>
      <c r="G50" s="114"/>
      <c r="H50" s="114"/>
      <c r="I50" s="114"/>
      <c r="J50" s="114"/>
      <c r="K50" s="3">
        <v>70</v>
      </c>
      <c r="L50" s="5">
        <v>1</v>
      </c>
      <c r="M50" s="6">
        <v>70</v>
      </c>
    </row>
    <row r="51" spans="1:13" x14ac:dyDescent="0.2">
      <c r="A51" s="2">
        <v>31</v>
      </c>
      <c r="B51" s="114"/>
      <c r="C51" s="114" t="s">
        <v>343</v>
      </c>
      <c r="D51" s="114"/>
      <c r="E51" s="114"/>
      <c r="F51" s="114"/>
      <c r="G51" s="114"/>
      <c r="H51" s="114"/>
      <c r="I51" s="114"/>
      <c r="J51" s="114"/>
      <c r="K51" s="3">
        <v>70</v>
      </c>
      <c r="L51" s="5">
        <v>1</v>
      </c>
      <c r="M51" s="6">
        <v>70</v>
      </c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10" t="s">
        <v>55</v>
      </c>
      <c r="L52" s="5">
        <f>SUM(L5:L35)</f>
        <v>9</v>
      </c>
      <c r="M52" s="6">
        <f>SUM(M5:M35)</f>
        <v>630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7D5F0-5E67-3F47-A048-E888F5F581C8}">
  <dimension ref="A1:M43"/>
  <sheetViews>
    <sheetView workbookViewId="0">
      <selection activeCell="N4" sqref="N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68" t="s">
        <v>190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s="121" customFormat="1" x14ac:dyDescent="0.2">
      <c r="A20" s="128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129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Mariana Abreu Campos de Cerqueira y Costa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19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M42"/>
  <sheetViews>
    <sheetView topLeftCell="H1" zoomScale="80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164</v>
      </c>
      <c r="C2" s="54" t="s">
        <v>5</v>
      </c>
      <c r="D2" s="9" t="s">
        <v>191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4" t="s">
        <v>5</v>
      </c>
      <c r="D40" s="9" t="str">
        <f>D2</f>
        <v>Mariana Britto Mesquita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M49"/>
  <sheetViews>
    <sheetView workbookViewId="0">
      <selection activeCell="B6" sqref="B6:C1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Marina Aguiar Pallotta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/>
      <c r="C43" s="114">
        <v>2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4</v>
      </c>
      <c r="B44" s="114"/>
      <c r="C44" s="114">
        <v>2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9</v>
      </c>
      <c r="B45" s="114"/>
      <c r="C45" s="114">
        <v>1.5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>
        <v>11</v>
      </c>
      <c r="B46" s="114">
        <v>2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>
        <v>28</v>
      </c>
      <c r="B49" s="4">
        <v>1</v>
      </c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M5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42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Marina Carvalho Reis Rocha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1</v>
      </c>
      <c r="M43" s="6">
        <v>55</v>
      </c>
    </row>
    <row r="44" spans="1:13" x14ac:dyDescent="0.2">
      <c r="A44" s="2">
        <v>6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1</v>
      </c>
      <c r="M44" s="6">
        <v>55</v>
      </c>
    </row>
    <row r="45" spans="1:13" x14ac:dyDescent="0.2">
      <c r="A45" s="2">
        <v>20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1</v>
      </c>
      <c r="M45" s="6">
        <v>55</v>
      </c>
    </row>
    <row r="46" spans="1:13" x14ac:dyDescent="0.2">
      <c r="A46" s="2">
        <v>22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55</v>
      </c>
      <c r="L46" s="5">
        <v>1</v>
      </c>
      <c r="M46" s="6">
        <v>55</v>
      </c>
    </row>
    <row r="47" spans="1:13" x14ac:dyDescent="0.2">
      <c r="A47" s="2">
        <v>27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>
        <v>29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29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EA2D0-07B9-3943-9E4D-0AA3E35FF934}">
  <dimension ref="A1:M50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88" customWidth="1"/>
    <col min="2" max="10" width="11.5" style="288" customWidth="1"/>
    <col min="11" max="11" width="10.6640625" style="288" customWidth="1"/>
    <col min="12" max="12" width="8.5" style="288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9" t="s">
        <v>5</v>
      </c>
      <c r="D2" s="9" t="s">
        <v>42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1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1</v>
      </c>
      <c r="M27" s="6">
        <f t="shared" si="1"/>
        <v>70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>
        <v>1</v>
      </c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1</v>
      </c>
      <c r="M32" s="6">
        <f t="shared" si="1"/>
        <v>70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88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9" t="s">
        <v>5</v>
      </c>
      <c r="D40" s="9" t="str">
        <f>D2</f>
        <v>Marina Carvalho Reis Rocha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28</v>
      </c>
      <c r="B44" s="4"/>
      <c r="C44" s="4">
        <v>1</v>
      </c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7">
        <f>SUM(L5:L35)</f>
        <v>2</v>
      </c>
      <c r="M45" s="6">
        <f>SUM(M5:M35)</f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E078B-72EA-4D27-AE82-926E9B504928}">
  <dimension ref="A1:M50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02" customWidth="1"/>
    <col min="2" max="10" width="11.5" style="202" customWidth="1"/>
    <col min="11" max="11" width="10.6640625" style="202" customWidth="1"/>
    <col min="12" max="12" width="8.5" style="2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3" t="s">
        <v>5</v>
      </c>
      <c r="D2" s="9" t="s">
        <v>413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20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3" t="s">
        <v>5</v>
      </c>
      <c r="D40" s="9" t="str">
        <f>D2</f>
        <v xml:space="preserve">Mariana Tachird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12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:K44" si="3">K$2</f>
        <v>70</v>
      </c>
      <c r="L43" s="113" t="s">
        <v>331</v>
      </c>
      <c r="M43" s="6">
        <f t="shared" ref="M43:M44" si="4">L43*K43</f>
        <v>105</v>
      </c>
    </row>
    <row r="44" spans="1:13" x14ac:dyDescent="0.2">
      <c r="A44" s="2">
        <v>13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f t="shared" si="3"/>
        <v>70</v>
      </c>
      <c r="L44" s="113">
        <f t="shared" ref="L44" si="5">B44+C44+D44+E44+F44+G44+H44+I44+J44</f>
        <v>2</v>
      </c>
      <c r="M44" s="6">
        <f t="shared" si="4"/>
        <v>140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A901B-49BE-CA4F-A851-9AD1B673BBE5}">
  <dimension ref="A1:M50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77" customWidth="1"/>
    <col min="2" max="10" width="11.5" style="177" customWidth="1"/>
    <col min="11" max="11" width="10.6640625" style="177" customWidth="1"/>
    <col min="12" max="12" width="8.5" style="177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8" t="s">
        <v>5</v>
      </c>
      <c r="D2" s="9" t="s">
        <v>397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77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8" t="s">
        <v>5</v>
      </c>
      <c r="D40" s="9" t="str">
        <f>D2</f>
        <v xml:space="preserve">Marina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114"/>
      <c r="C43" s="114">
        <v>1.5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15</v>
      </c>
      <c r="B44" s="114"/>
      <c r="C44" s="114">
        <v>1.5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17</v>
      </c>
      <c r="B45" s="114"/>
      <c r="C45" s="114">
        <v>1.5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M42"/>
  <sheetViews>
    <sheetView workbookViewId="0">
      <selection activeCell="C15" sqref="C1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487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Matheus Mota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93AD8-A6A8-BE47-8043-91B2DCE2637B}">
  <dimension ref="A1:M42"/>
  <sheetViews>
    <sheetView workbookViewId="0">
      <selection activeCell="O10" sqref="O1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Matheus de Cerqueira F.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M54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30" t="s">
        <v>5</v>
      </c>
      <c r="D2" s="9" t="s">
        <v>488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s="121" customFormat="1" x14ac:dyDescent="0.2">
      <c r="A6" s="128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129">
        <f t="shared" si="1"/>
        <v>0</v>
      </c>
    </row>
    <row r="7" spans="1:13" x14ac:dyDescent="0.2">
      <c r="A7" s="2">
        <v>3</v>
      </c>
      <c r="B7" s="4"/>
      <c r="C7" s="4">
        <v>2</v>
      </c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2</v>
      </c>
      <c r="M7" s="6">
        <f t="shared" si="1"/>
        <v>140</v>
      </c>
    </row>
    <row r="8" spans="1:13" s="121" customFormat="1" x14ac:dyDescent="0.2">
      <c r="A8" s="128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129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>
        <v>2</v>
      </c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>
        <v>2</v>
      </c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2</v>
      </c>
      <c r="M28" s="6">
        <f t="shared" si="1"/>
        <v>140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>
        <v>2</v>
      </c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>
        <v>2</v>
      </c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30" t="s">
        <v>5</v>
      </c>
      <c r="D40" s="9" t="str">
        <f>D2</f>
        <v>Matheus Dumet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8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10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11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15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17</v>
      </c>
      <c r="B48" s="4"/>
      <c r="C48" s="4">
        <v>2</v>
      </c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3" x14ac:dyDescent="0.2">
      <c r="A49" s="2">
        <v>18</v>
      </c>
      <c r="B49" s="4"/>
      <c r="C49" s="4">
        <v>2</v>
      </c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22</v>
      </c>
      <c r="B50" s="4">
        <v>2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3" x14ac:dyDescent="0.2">
      <c r="A51" s="2">
        <v>24</v>
      </c>
      <c r="B51" s="4">
        <v>2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</row>
    <row r="52" spans="1:13" x14ac:dyDescent="0.2">
      <c r="A52" s="2">
        <v>29</v>
      </c>
      <c r="B52" s="4">
        <v>2</v>
      </c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3" x14ac:dyDescent="0.2">
      <c r="A53" s="2">
        <v>31</v>
      </c>
      <c r="B53" s="4"/>
      <c r="C53" s="4">
        <v>2</v>
      </c>
      <c r="D53" s="4"/>
      <c r="E53" s="4"/>
      <c r="F53" s="4"/>
      <c r="G53" s="4"/>
      <c r="H53" s="4"/>
      <c r="I53" s="4"/>
      <c r="J53" s="4"/>
      <c r="K53" s="3">
        <v>70</v>
      </c>
      <c r="L53" s="5">
        <v>2</v>
      </c>
      <c r="M53" s="6">
        <v>140</v>
      </c>
    </row>
    <row r="54" spans="1:13" x14ac:dyDescent="0.2">
      <c r="K54" s="10" t="s">
        <v>55</v>
      </c>
      <c r="L54" s="5">
        <f>SUM(L5:L35)</f>
        <v>22</v>
      </c>
      <c r="M54" s="6">
        <f>SUM(M5:M35)</f>
        <v>1540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BF1E8-DFFA-EB4A-A5E1-C406549FFF95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182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Matheus Loureiro Campos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AE007-4320-4F4C-804B-F608FA67FFB6}">
  <dimension ref="A1:M45"/>
  <sheetViews>
    <sheetView workbookViewId="0">
      <selection activeCell="N28" sqref="N28"/>
    </sheetView>
  </sheetViews>
  <sheetFormatPr baseColWidth="10" defaultColWidth="8.83203125" defaultRowHeight="15" x14ac:dyDescent="0.2"/>
  <cols>
    <col min="1" max="1" width="5.6640625" style="282" customWidth="1"/>
    <col min="2" max="10" width="11.5" style="282" customWidth="1"/>
    <col min="11" max="11" width="10.6640625" style="282" customWidth="1"/>
    <col min="12" max="12" width="8.5" style="28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3" t="s">
        <v>5</v>
      </c>
      <c r="D2" s="9" t="s">
        <v>509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8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3" t="s">
        <v>5</v>
      </c>
      <c r="D40" s="9" t="str">
        <f>D2</f>
        <v>Matheus Viana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17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K45" s="10" t="s">
        <v>55</v>
      </c>
      <c r="L45" s="7">
        <f>SUM(L5:L35)</f>
        <v>4</v>
      </c>
      <c r="M45" s="6">
        <f>SUM(M5:M35)</f>
        <v>280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Miguel Abud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Miguel Texeira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M50"/>
  <sheetViews>
    <sheetView workbookViewId="0">
      <selection activeCell="C8" sqref="C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4.8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114"/>
      <c r="D7" s="4"/>
      <c r="E7" s="4"/>
      <c r="F7" s="4"/>
      <c r="G7" s="4"/>
      <c r="H7" s="4"/>
      <c r="I7" s="4"/>
      <c r="J7" s="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Natália Luiza Lima Souza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114">
        <v>1.5</v>
      </c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113">
        <f t="shared" ref="L43" si="4">B43+C43+D43+E43+F43+G43+H43+I43+J43</f>
        <v>2.5</v>
      </c>
      <c r="M43" s="6">
        <f t="shared" ref="M43" si="5">L43*K43</f>
        <v>175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/>
      <c r="L45" s="5"/>
      <c r="M45" s="6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5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5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5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5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5"/>
      <c r="M50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526EA-6C47-BB4C-BAD4-333B530F8864}">
  <dimension ref="A1:M42"/>
  <sheetViews>
    <sheetView workbookViewId="0">
      <selection activeCell="D3" sqref="D3:D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199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Moisés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Natália Sampaio Vilaboim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1B055-F9DE-D741-8517-290AA604B33D}">
  <dimension ref="A1:M51"/>
  <sheetViews>
    <sheetView workbookViewId="0">
      <selection activeCell="N25" sqref="N25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476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1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1</v>
      </c>
      <c r="M11" s="6">
        <f t="shared" si="1"/>
        <v>70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>
        <v>1</v>
      </c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1</v>
      </c>
      <c r="M18" s="6">
        <f t="shared" si="1"/>
        <v>70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>
        <v>1</v>
      </c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1</v>
      </c>
      <c r="M25" s="6">
        <f t="shared" si="1"/>
        <v>70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1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1</v>
      </c>
      <c r="M32" s="6">
        <f t="shared" si="1"/>
        <v>70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46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0" t="s">
        <v>5</v>
      </c>
      <c r="D40" s="9" t="str">
        <f>D2</f>
        <v>Natan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21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28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10" t="s">
        <v>55</v>
      </c>
      <c r="L47" s="7">
        <f>SUM(L5:L35)</f>
        <v>4</v>
      </c>
      <c r="M47" s="6">
        <f>SUM(M5:M35)</f>
        <v>280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M51"/>
  <sheetViews>
    <sheetView workbookViewId="0">
      <selection activeCell="A39" sqref="A39:M4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580</v>
      </c>
      <c r="E2" s="9"/>
      <c r="F2" s="9"/>
      <c r="G2" s="9"/>
      <c r="H2" s="9"/>
      <c r="I2" s="16" t="s">
        <v>68</v>
      </c>
      <c r="J2" s="16"/>
      <c r="K2" s="17">
        <v>40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40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40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40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40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40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40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40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40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40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40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40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40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40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40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40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40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40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40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40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40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40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40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40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40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40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40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40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40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40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>
        <v>1</v>
      </c>
      <c r="C34" s="4"/>
      <c r="D34" s="4"/>
      <c r="E34" s="4"/>
      <c r="F34" s="4"/>
      <c r="G34" s="4"/>
      <c r="H34" s="4"/>
      <c r="I34" s="4"/>
      <c r="J34" s="4"/>
      <c r="K34" s="3">
        <f t="shared" si="0"/>
        <v>40</v>
      </c>
      <c r="L34" s="5">
        <f t="shared" si="2"/>
        <v>1</v>
      </c>
      <c r="M34" s="6">
        <f t="shared" si="1"/>
        <v>40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40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Nina Souza Texeira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40</v>
      </c>
      <c r="L43" s="5">
        <f t="shared" ref="L43" si="4">B43+C43+D43+E43+F43+G43+H43+I43+J43</f>
        <v>1</v>
      </c>
      <c r="M43" s="6">
        <f t="shared" ref="M43" si="5">L43*K43</f>
        <v>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1</v>
      </c>
      <c r="M44" s="6">
        <f>SUM(M5:M35)</f>
        <v>40</v>
      </c>
    </row>
    <row r="45" spans="1:13" x14ac:dyDescent="0.2">
      <c r="A45" s="2">
        <v>12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25</v>
      </c>
      <c r="L45" s="5">
        <v>1</v>
      </c>
      <c r="M45" s="6">
        <v>25</v>
      </c>
    </row>
    <row r="46" spans="1:13" x14ac:dyDescent="0.2">
      <c r="A46" s="2">
        <v>13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25</v>
      </c>
      <c r="L46" s="5">
        <v>2</v>
      </c>
      <c r="M46" s="6">
        <v>50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  <row r="48" spans="1:13" x14ac:dyDescent="0.2">
      <c r="A48" s="2">
        <v>29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25</v>
      </c>
      <c r="L48" s="5">
        <v>1</v>
      </c>
      <c r="M48" s="6">
        <v>25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25</v>
      </c>
      <c r="L50" s="5">
        <v>1</v>
      </c>
      <c r="M50" s="6">
        <v>25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25</v>
      </c>
      <c r="L51" s="5">
        <v>1</v>
      </c>
      <c r="M51" s="6">
        <v>25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7231-8820-2A46-815E-8638B84A78E0}">
  <dimension ref="A1:M51"/>
  <sheetViews>
    <sheetView workbookViewId="0">
      <selection activeCell="B20" sqref="B20:B36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>
        <v>1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358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Paulo Souto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5">
        <v>1</v>
      </c>
      <c r="M43" s="6">
        <v>70</v>
      </c>
    </row>
    <row r="44" spans="1:13" x14ac:dyDescent="0.2">
      <c r="A44" s="2">
        <v>18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5">
        <v>1</v>
      </c>
      <c r="M44" s="6">
        <v>70</v>
      </c>
    </row>
    <row r="45" spans="1:13" x14ac:dyDescent="0.2">
      <c r="A45" s="2">
        <v>23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5">
        <v>1</v>
      </c>
      <c r="M45" s="6">
        <v>70</v>
      </c>
    </row>
    <row r="46" spans="1:13" x14ac:dyDescent="0.2">
      <c r="A46" s="2">
        <v>25</v>
      </c>
      <c r="B46" s="114" t="s">
        <v>343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5">
        <v>1</v>
      </c>
      <c r="M46" s="6">
        <v>70</v>
      </c>
    </row>
    <row r="47" spans="1:13" x14ac:dyDescent="0.2">
      <c r="A47" s="2">
        <v>30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5">
        <v>1</v>
      </c>
      <c r="M47" s="6">
        <v>70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/>
      <c r="L49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5">
        <v>1</v>
      </c>
      <c r="M50" s="6">
        <v>70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>
        <v>70</v>
      </c>
      <c r="L51" s="5">
        <v>1</v>
      </c>
      <c r="M51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M51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7" spans="1:13" x14ac:dyDescent="0.2">
      <c r="K37"/>
      <c r="L37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Pedro Britto Cardoso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2</v>
      </c>
      <c r="M44" s="6">
        <f>SUM(M5:M35)</f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/>
      <c r="L45" s="5"/>
      <c r="M45" s="6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25C2-DC2F-F641-BB39-DC4898773390}">
  <dimension ref="A1:M51"/>
  <sheetViews>
    <sheetView workbookViewId="0">
      <selection activeCell="A39" sqref="A39:M44"/>
    </sheetView>
  </sheetViews>
  <sheetFormatPr baseColWidth="10" defaultColWidth="8.83203125" defaultRowHeight="15" x14ac:dyDescent="0.2"/>
  <cols>
    <col min="1" max="1" width="5.6640625" style="298" customWidth="1"/>
    <col min="2" max="10" width="11.5" style="298" customWidth="1"/>
    <col min="11" max="11" width="10.6640625" style="298" customWidth="1"/>
    <col min="12" max="12" width="8.5" style="298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9" t="s">
        <v>5</v>
      </c>
      <c r="D2" s="9" t="s">
        <v>553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298">
        <v>32</v>
      </c>
    </row>
    <row r="37" spans="1:13" x14ac:dyDescent="0.2">
      <c r="K37"/>
      <c r="L37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99" t="s">
        <v>5</v>
      </c>
      <c r="D40" s="9" t="str">
        <f>D2</f>
        <v>Paula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31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2</v>
      </c>
      <c r="M44" s="6">
        <f>SUM(M5:M35)</f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/>
      <c r="L45" s="5"/>
      <c r="M45" s="6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/>
      <c r="L51" s="5"/>
      <c r="M51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37833-7622-5D44-9AAC-0933CAFC63FD}">
  <dimension ref="A1:M51"/>
  <sheetViews>
    <sheetView workbookViewId="0">
      <selection activeCell="N4" sqref="N4"/>
    </sheetView>
  </sheetViews>
  <sheetFormatPr baseColWidth="10" defaultColWidth="8.83203125" defaultRowHeight="15" x14ac:dyDescent="0.2"/>
  <cols>
    <col min="1" max="1" width="5.6640625" style="291" customWidth="1"/>
    <col min="2" max="10" width="11.5" style="291" customWidth="1"/>
    <col min="11" max="11" width="10.6640625" style="291" customWidth="1"/>
    <col min="12" max="12" width="8.5" style="29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2" t="s">
        <v>5</v>
      </c>
      <c r="D2" s="9" t="s">
        <v>536</v>
      </c>
      <c r="E2" s="9"/>
      <c r="F2" s="9"/>
      <c r="G2" s="9"/>
      <c r="H2" s="9"/>
      <c r="I2" s="16" t="s">
        <v>68</v>
      </c>
      <c r="J2" s="16"/>
      <c r="K2" s="17">
        <v>80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80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80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80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80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80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80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80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80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80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80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80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80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80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80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80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80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80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80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80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80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80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80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80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80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80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80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80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2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80</v>
      </c>
      <c r="L32" s="5">
        <f t="shared" si="2"/>
        <v>2</v>
      </c>
      <c r="M32" s="6">
        <f t="shared" si="1"/>
        <v>160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80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80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80</v>
      </c>
      <c r="L35" s="5">
        <f t="shared" si="2"/>
        <v>0</v>
      </c>
      <c r="M35" s="6">
        <f t="shared" si="1"/>
        <v>0</v>
      </c>
    </row>
    <row r="36" spans="1:13" x14ac:dyDescent="0.2">
      <c r="A36" s="29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92" t="s">
        <v>5</v>
      </c>
      <c r="D40" s="9" t="str">
        <f>D2</f>
        <v>Paula Pinheiro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80</v>
      </c>
      <c r="L43" s="5">
        <f t="shared" ref="L43" si="4">B43+C43+D43+E43+F43+G43+H43+I43+J43</f>
        <v>2</v>
      </c>
      <c r="M43" s="6">
        <f t="shared" ref="M43" si="5">L43*K43</f>
        <v>160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2</v>
      </c>
      <c r="M44" s="6">
        <f>SUM(M5:M35)</f>
        <v>160</v>
      </c>
    </row>
    <row r="45" spans="1:13" x14ac:dyDescent="0.2">
      <c r="A45" s="2">
        <v>12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/>
      <c r="L45"/>
    </row>
    <row r="46" spans="1:13" x14ac:dyDescent="0.2">
      <c r="A46" s="2">
        <v>17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24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M42"/>
  <sheetViews>
    <sheetView topLeftCell="E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7" t="s">
        <v>5</v>
      </c>
      <c r="D2" s="9" t="s">
        <v>141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7" t="s">
        <v>5</v>
      </c>
      <c r="D40" s="9" t="str">
        <f>D2</f>
        <v>Paloma Pereira Brito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4F98-3789-466E-B816-FE4B63CDC577}">
  <dimension ref="A1:M50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243</v>
      </c>
      <c r="E2" s="9"/>
      <c r="F2" s="9"/>
      <c r="G2" s="9"/>
      <c r="H2" s="9"/>
      <c r="I2" s="16" t="s">
        <v>68</v>
      </c>
      <c r="J2" s="16"/>
      <c r="K2" s="17">
        <v>20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20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4"/>
      <c r="E6" s="4"/>
      <c r="F6" s="4"/>
      <c r="G6" s="4"/>
      <c r="H6" s="4"/>
      <c r="I6" s="4"/>
      <c r="J6" s="4"/>
      <c r="K6" s="3">
        <f t="shared" si="0"/>
        <v>20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4"/>
      <c r="E7" s="4"/>
      <c r="F7" s="4"/>
      <c r="G7" s="4"/>
      <c r="H7" s="4"/>
      <c r="I7" s="4"/>
      <c r="J7" s="4"/>
      <c r="K7" s="3">
        <f t="shared" si="0"/>
        <v>20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 t="s">
        <v>334</v>
      </c>
      <c r="C8" s="114"/>
      <c r="D8" s="4"/>
      <c r="E8" s="4"/>
      <c r="F8" s="4"/>
      <c r="G8" s="4"/>
      <c r="H8" s="4"/>
      <c r="I8" s="4"/>
      <c r="J8" s="4"/>
      <c r="K8" s="3">
        <f t="shared" si="0"/>
        <v>20</v>
      </c>
      <c r="L8" s="113">
        <f t="shared" si="2"/>
        <v>2</v>
      </c>
      <c r="M8" s="6">
        <f t="shared" si="1"/>
        <v>40</v>
      </c>
    </row>
    <row r="9" spans="1:13" x14ac:dyDescent="0.2">
      <c r="A9" s="2">
        <v>5</v>
      </c>
      <c r="B9" s="114"/>
      <c r="C9" s="114"/>
      <c r="D9" s="4"/>
      <c r="E9" s="4"/>
      <c r="F9" s="4"/>
      <c r="G9" s="4"/>
      <c r="H9" s="4"/>
      <c r="I9" s="4"/>
      <c r="J9" s="4"/>
      <c r="K9" s="3">
        <f t="shared" si="0"/>
        <v>20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4"/>
      <c r="E10" s="4"/>
      <c r="F10" s="4"/>
      <c r="G10" s="4"/>
      <c r="H10" s="4"/>
      <c r="I10" s="4"/>
      <c r="J10" s="4"/>
      <c r="K10" s="3">
        <f t="shared" si="0"/>
        <v>20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4"/>
      <c r="E11" s="4"/>
      <c r="F11" s="4"/>
      <c r="G11" s="4"/>
      <c r="H11" s="4"/>
      <c r="I11" s="4"/>
      <c r="J11" s="4"/>
      <c r="K11" s="3">
        <f t="shared" si="0"/>
        <v>20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4"/>
      <c r="E12" s="4"/>
      <c r="F12" s="4"/>
      <c r="G12" s="4"/>
      <c r="H12" s="4"/>
      <c r="I12" s="4"/>
      <c r="J12" s="4"/>
      <c r="K12" s="3">
        <f t="shared" si="0"/>
        <v>20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4"/>
      <c r="E13" s="4"/>
      <c r="F13" s="4"/>
      <c r="G13" s="4"/>
      <c r="H13" s="4"/>
      <c r="I13" s="4"/>
      <c r="J13" s="4"/>
      <c r="K13" s="3">
        <f t="shared" si="0"/>
        <v>20</v>
      </c>
      <c r="L13" s="113">
        <f>B13+C13+D13+E13+F13+G13+H13+I13+J13</f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4"/>
      <c r="E14" s="4"/>
      <c r="F14" s="4"/>
      <c r="G14" s="4"/>
      <c r="H14" s="4"/>
      <c r="I14" s="4"/>
      <c r="J14" s="4"/>
      <c r="K14" s="3">
        <f t="shared" si="0"/>
        <v>20</v>
      </c>
      <c r="L14" s="113">
        <f>B14+C14+D14+E14+F14+G14+H14+I14+J14</f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4"/>
      <c r="E15" s="4"/>
      <c r="F15" s="4"/>
      <c r="G15" s="4"/>
      <c r="H15" s="4"/>
      <c r="I15" s="4"/>
      <c r="J15" s="4"/>
      <c r="K15" s="3">
        <f t="shared" si="0"/>
        <v>20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4"/>
      <c r="E16" s="4"/>
      <c r="F16" s="4"/>
      <c r="G16" s="4"/>
      <c r="H16" s="4"/>
      <c r="I16" s="4"/>
      <c r="J16" s="4"/>
      <c r="K16" s="3">
        <f t="shared" si="0"/>
        <v>20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4"/>
      <c r="E17" s="4"/>
      <c r="F17" s="4"/>
      <c r="G17" s="4"/>
      <c r="H17" s="4"/>
      <c r="I17" s="4"/>
      <c r="J17" s="4"/>
      <c r="K17" s="3">
        <f t="shared" si="0"/>
        <v>20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4"/>
      <c r="E18" s="4"/>
      <c r="F18" s="4"/>
      <c r="G18" s="4"/>
      <c r="H18" s="4"/>
      <c r="I18" s="4"/>
      <c r="J18" s="4"/>
      <c r="K18" s="3">
        <f t="shared" si="0"/>
        <v>20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4"/>
      <c r="E19" s="4"/>
      <c r="F19" s="4"/>
      <c r="G19" s="4"/>
      <c r="H19" s="4"/>
      <c r="I19" s="4"/>
      <c r="J19" s="4"/>
      <c r="K19" s="3">
        <f t="shared" si="0"/>
        <v>20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4"/>
      <c r="E20" s="4"/>
      <c r="F20" s="4"/>
      <c r="G20" s="4"/>
      <c r="H20" s="4"/>
      <c r="I20" s="4"/>
      <c r="J20" s="4"/>
      <c r="K20" s="3">
        <f t="shared" si="0"/>
        <v>20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4"/>
      <c r="E21" s="4"/>
      <c r="F21" s="4"/>
      <c r="G21" s="4"/>
      <c r="H21" s="4"/>
      <c r="I21" s="4"/>
      <c r="J21" s="4"/>
      <c r="K21" s="3">
        <f t="shared" si="0"/>
        <v>20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4"/>
      <c r="E22" s="4"/>
      <c r="F22" s="4"/>
      <c r="G22" s="4"/>
      <c r="H22" s="4"/>
      <c r="I22" s="4"/>
      <c r="J22" s="4"/>
      <c r="K22" s="3">
        <f t="shared" si="0"/>
        <v>20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4"/>
      <c r="E23" s="4"/>
      <c r="F23" s="4"/>
      <c r="G23" s="4"/>
      <c r="H23" s="4"/>
      <c r="I23" s="4"/>
      <c r="J23" s="4"/>
      <c r="K23" s="3">
        <f t="shared" si="0"/>
        <v>20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4"/>
      <c r="E24" s="4"/>
      <c r="F24" s="4"/>
      <c r="G24" s="4"/>
      <c r="H24" s="4"/>
      <c r="I24" s="4"/>
      <c r="J24" s="4"/>
      <c r="K24" s="3">
        <f t="shared" si="0"/>
        <v>20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4"/>
      <c r="E25" s="4"/>
      <c r="F25" s="4"/>
      <c r="G25" s="4"/>
      <c r="H25" s="4"/>
      <c r="I25" s="4"/>
      <c r="J25" s="4"/>
      <c r="K25" s="3">
        <f t="shared" si="0"/>
        <v>20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4"/>
      <c r="E26" s="4"/>
      <c r="F26" s="4"/>
      <c r="G26" s="4"/>
      <c r="H26" s="4"/>
      <c r="I26" s="4"/>
      <c r="J26" s="4"/>
      <c r="K26" s="3">
        <f t="shared" si="0"/>
        <v>20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4"/>
      <c r="E27" s="4"/>
      <c r="F27" s="4"/>
      <c r="G27" s="4"/>
      <c r="H27" s="4"/>
      <c r="I27" s="4"/>
      <c r="J27" s="4"/>
      <c r="K27" s="3">
        <f t="shared" si="0"/>
        <v>20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4"/>
      <c r="E28" s="4"/>
      <c r="F28" s="4"/>
      <c r="G28" s="4"/>
      <c r="H28" s="4"/>
      <c r="I28" s="4"/>
      <c r="J28" s="4"/>
      <c r="K28" s="3">
        <f t="shared" si="0"/>
        <v>20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4"/>
      <c r="E29" s="4"/>
      <c r="F29" s="4"/>
      <c r="G29" s="4"/>
      <c r="H29" s="4"/>
      <c r="I29" s="4"/>
      <c r="J29" s="4"/>
      <c r="K29" s="3">
        <f t="shared" si="0"/>
        <v>20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4"/>
      <c r="E30" s="4"/>
      <c r="F30" s="4"/>
      <c r="G30" s="4"/>
      <c r="H30" s="4"/>
      <c r="I30" s="4"/>
      <c r="J30" s="4"/>
      <c r="K30" s="3">
        <f t="shared" si="0"/>
        <v>20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4"/>
      <c r="E31" s="4"/>
      <c r="F31" s="4"/>
      <c r="G31" s="4"/>
      <c r="H31" s="4"/>
      <c r="I31" s="4"/>
      <c r="J31" s="4"/>
      <c r="K31" s="3">
        <f t="shared" si="0"/>
        <v>20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4"/>
      <c r="E32" s="4"/>
      <c r="F32" s="4"/>
      <c r="G32" s="4"/>
      <c r="H32" s="4"/>
      <c r="I32" s="4"/>
      <c r="J32" s="4"/>
      <c r="K32" s="3">
        <f t="shared" si="0"/>
        <v>20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4"/>
      <c r="E33" s="4"/>
      <c r="F33" s="4"/>
      <c r="G33" s="4"/>
      <c r="H33" s="4"/>
      <c r="I33" s="4"/>
      <c r="J33" s="4"/>
      <c r="K33" s="3">
        <f t="shared" si="0"/>
        <v>20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4"/>
      <c r="E34" s="4"/>
      <c r="F34" s="4"/>
      <c r="G34" s="4"/>
      <c r="H34" s="4"/>
      <c r="I34" s="4"/>
      <c r="J34" s="4"/>
      <c r="K34" s="3">
        <f t="shared" si="0"/>
        <v>20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4"/>
      <c r="E35" s="4"/>
      <c r="F35" s="4"/>
      <c r="G35" s="4"/>
      <c r="H35" s="4"/>
      <c r="I35" s="4"/>
      <c r="J35" s="4"/>
      <c r="K35" s="3">
        <f t="shared" si="0"/>
        <v>20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2</v>
      </c>
      <c r="M36" s="6">
        <f>SUM(M5:M35)</f>
        <v>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Pedro Henrique de Carvalho Vieira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>
        <v>1.5</v>
      </c>
      <c r="C43" s="114"/>
      <c r="D43" s="114"/>
      <c r="E43" s="114"/>
      <c r="F43" s="114"/>
      <c r="G43" s="114"/>
      <c r="H43" s="114"/>
      <c r="I43" s="114"/>
      <c r="J43" s="114"/>
      <c r="K43" s="3">
        <v>20</v>
      </c>
      <c r="L43" s="113">
        <v>1.5</v>
      </c>
      <c r="M43" s="6">
        <v>30</v>
      </c>
    </row>
    <row r="44" spans="1:13" x14ac:dyDescent="0.2">
      <c r="A44" s="2">
        <v>5</v>
      </c>
      <c r="B44" s="114">
        <v>1.5</v>
      </c>
      <c r="C44" s="114"/>
      <c r="D44" s="114"/>
      <c r="E44" s="114"/>
      <c r="F44" s="114"/>
      <c r="G44" s="114"/>
      <c r="H44" s="114"/>
      <c r="I44" s="114"/>
      <c r="J44" s="114"/>
      <c r="K44" s="3">
        <v>20</v>
      </c>
      <c r="L44" s="113">
        <v>1.5</v>
      </c>
      <c r="M44" s="6">
        <v>30</v>
      </c>
    </row>
    <row r="45" spans="1:13" x14ac:dyDescent="0.2">
      <c r="A45" s="2">
        <v>10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20</v>
      </c>
      <c r="L45" s="113">
        <v>1.5</v>
      </c>
      <c r="M45" s="6">
        <v>30</v>
      </c>
    </row>
    <row r="46" spans="1:13" x14ac:dyDescent="0.2">
      <c r="A46" s="2">
        <v>12</v>
      </c>
      <c r="B46" s="114" t="s">
        <v>208</v>
      </c>
      <c r="C46" s="114"/>
      <c r="D46" s="114"/>
      <c r="E46" s="114"/>
      <c r="F46" s="114"/>
      <c r="G46" s="114"/>
      <c r="H46" s="114"/>
      <c r="I46" s="114"/>
      <c r="J46" s="114"/>
      <c r="K46" s="3">
        <v>20</v>
      </c>
      <c r="L46" s="113">
        <v>1.5</v>
      </c>
      <c r="M46" s="6">
        <v>30</v>
      </c>
    </row>
    <row r="47" spans="1:13" x14ac:dyDescent="0.2">
      <c r="A47" s="2">
        <v>17</v>
      </c>
      <c r="B47" s="114">
        <v>1.5</v>
      </c>
      <c r="C47" s="114"/>
      <c r="D47" s="114"/>
      <c r="E47" s="114"/>
      <c r="F47" s="114"/>
      <c r="G47" s="114"/>
      <c r="H47" s="114"/>
      <c r="I47" s="114"/>
      <c r="J47" s="114"/>
      <c r="K47" s="3">
        <v>20</v>
      </c>
      <c r="L47" s="113">
        <v>1.5</v>
      </c>
      <c r="M47" s="6">
        <v>30</v>
      </c>
    </row>
    <row r="48" spans="1:13" x14ac:dyDescent="0.2">
      <c r="A48" s="2">
        <v>24</v>
      </c>
      <c r="B48" s="114">
        <v>1.5</v>
      </c>
      <c r="C48" s="114"/>
      <c r="D48" s="114"/>
      <c r="E48" s="114"/>
      <c r="F48" s="114"/>
      <c r="G48" s="114"/>
      <c r="H48" s="114"/>
      <c r="I48" s="114"/>
      <c r="J48" s="114"/>
      <c r="K48" s="3">
        <v>20</v>
      </c>
      <c r="L48" s="113">
        <v>1.5</v>
      </c>
      <c r="M48" s="6">
        <v>30</v>
      </c>
    </row>
    <row r="49" spans="1:13" x14ac:dyDescent="0.2">
      <c r="A49" s="2">
        <v>27</v>
      </c>
      <c r="B49" s="114">
        <v>1.5</v>
      </c>
      <c r="C49" s="114"/>
      <c r="D49" s="114"/>
      <c r="E49" s="114"/>
      <c r="F49" s="114"/>
      <c r="G49" s="114"/>
      <c r="H49" s="114"/>
      <c r="I49" s="114"/>
      <c r="J49" s="114"/>
      <c r="K49" s="3">
        <v>20</v>
      </c>
      <c r="L49" s="113">
        <v>1.5</v>
      </c>
      <c r="M49" s="6">
        <v>30</v>
      </c>
    </row>
    <row r="50" spans="1:13" x14ac:dyDescent="0.2">
      <c r="A50" s="2">
        <v>31</v>
      </c>
      <c r="B50" s="114"/>
      <c r="C50" s="114">
        <v>1.5</v>
      </c>
      <c r="D50" s="114"/>
      <c r="E50" s="114"/>
      <c r="F50" s="114"/>
      <c r="G50" s="114"/>
      <c r="H50" s="114"/>
      <c r="I50" s="114"/>
      <c r="J50" s="114"/>
      <c r="K50" s="3">
        <v>20</v>
      </c>
      <c r="L50" s="113">
        <v>1.5</v>
      </c>
      <c r="M50" s="6">
        <v>30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4EED-89FA-BD4C-9489-7ED7146A391E}">
  <dimension ref="A1:M51"/>
  <sheetViews>
    <sheetView workbookViewId="0">
      <selection activeCell="B7" sqref="B7:F25"/>
    </sheetView>
  </sheetViews>
  <sheetFormatPr baseColWidth="10" defaultColWidth="8.83203125" defaultRowHeight="15" x14ac:dyDescent="0.2"/>
  <cols>
    <col min="1" max="1" width="5.6640625" style="164" customWidth="1"/>
    <col min="2" max="10" width="11.5" style="164" customWidth="1"/>
    <col min="11" max="11" width="10.6640625" style="164" customWidth="1"/>
    <col min="12" max="12" width="8.5" style="164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5" t="s">
        <v>5</v>
      </c>
      <c r="D2" s="9" t="s">
        <v>382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383</v>
      </c>
      <c r="C3" s="323" t="s">
        <v>384</v>
      </c>
      <c r="D3" s="323" t="s">
        <v>385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164">
        <v>32</v>
      </c>
      <c r="K36" s="10" t="s">
        <v>55</v>
      </c>
      <c r="L36" s="7">
        <f>SUM(L5:L35)</f>
        <v>0</v>
      </c>
      <c r="M36" s="6">
        <f>SUM(M5:M35)</f>
        <v>0</v>
      </c>
    </row>
    <row r="37" spans="1:13" x14ac:dyDescent="0.2">
      <c r="K37"/>
      <c r="L37"/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5" t="s">
        <v>5</v>
      </c>
      <c r="D40" s="9" t="str">
        <f>D2</f>
        <v>Pedro Luis Ramos de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2</v>
      </c>
      <c r="M43" s="6">
        <v>110</v>
      </c>
    </row>
    <row r="44" spans="1:13" x14ac:dyDescent="0.2">
      <c r="A44" s="2">
        <v>9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55</v>
      </c>
      <c r="L44" s="5">
        <v>2</v>
      </c>
      <c r="M44" s="6">
        <v>110</v>
      </c>
    </row>
    <row r="45" spans="1:13" x14ac:dyDescent="0.2">
      <c r="A45" s="2">
        <v>16</v>
      </c>
      <c r="B45" s="4"/>
      <c r="C45" s="4">
        <v>2</v>
      </c>
      <c r="D45" s="4"/>
      <c r="E45" s="4"/>
      <c r="F45" s="4"/>
      <c r="G45" s="4"/>
      <c r="H45" s="4"/>
      <c r="I45" s="4"/>
      <c r="J45" s="4"/>
      <c r="K45" s="3">
        <v>55</v>
      </c>
      <c r="L45" s="5">
        <v>2</v>
      </c>
      <c r="M45" s="6">
        <v>110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5FA25-CFAB-8644-BA0B-447F5CE3DCAE}">
  <dimension ref="A1:M50"/>
  <sheetViews>
    <sheetView workbookViewId="0">
      <selection activeCell="N47" sqref="N47"/>
    </sheetView>
  </sheetViews>
  <sheetFormatPr baseColWidth="10" defaultColWidth="8.83203125" defaultRowHeight="15" x14ac:dyDescent="0.2"/>
  <cols>
    <col min="1" max="1" width="5.6640625" style="110" customWidth="1"/>
    <col min="2" max="10" width="11.5" style="110" customWidth="1"/>
    <col min="11" max="11" width="10.6640625" style="110" customWidth="1"/>
    <col min="12" max="12" width="8.5" style="11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11" t="s">
        <v>5</v>
      </c>
      <c r="D2" s="9" t="s">
        <v>328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10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11" t="s">
        <v>5</v>
      </c>
      <c r="D40" s="9" t="str">
        <f>D2</f>
        <v>Pedro Gusmão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8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15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18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M47"/>
  <sheetViews>
    <sheetView topLeftCell="H1" workbookViewId="0">
      <selection activeCell="N4" sqref="N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63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ht="16.5" customHeight="1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Pedro Henrique de Almeida Dias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9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16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17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M42"/>
  <sheetViews>
    <sheetView workbookViewId="0">
      <selection activeCell="I23" sqref="I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Pedro Henrique Moreira Rios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M42"/>
  <sheetViews>
    <sheetView topLeftCell="H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Pedro Henrique Perez Rubim Nascimento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M42"/>
  <sheetViews>
    <sheetView topLeftCell="E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563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>
        <v>2</v>
      </c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2</v>
      </c>
      <c r="M36" s="6">
        <f>SUM(M5:M35)</f>
        <v>140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Priscila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7E3EB-16BC-4C80-9D5F-076C8966BA6F}">
  <dimension ref="A1:M50"/>
  <sheetViews>
    <sheetView workbookViewId="0">
      <selection activeCell="A39" sqref="A39:M46"/>
    </sheetView>
  </sheetViews>
  <sheetFormatPr baseColWidth="10" defaultColWidth="8.83203125" defaultRowHeight="15" x14ac:dyDescent="0.2"/>
  <cols>
    <col min="1" max="1" width="5.6640625" style="197" customWidth="1"/>
    <col min="2" max="10" width="11.5" style="197" customWidth="1"/>
    <col min="11" max="11" width="10.6640625" style="197" customWidth="1"/>
    <col min="12" max="12" width="8.5" style="197" customWidth="1"/>
    <col min="13" max="13" width="12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98" t="s">
        <v>5</v>
      </c>
      <c r="D2" s="9" t="s">
        <v>410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 t="s">
        <v>343</v>
      </c>
      <c r="I7" s="114"/>
      <c r="J7" s="114"/>
      <c r="K7" s="3">
        <f t="shared" si="0"/>
        <v>70</v>
      </c>
      <c r="L7" s="113">
        <f t="shared" si="2"/>
        <v>1</v>
      </c>
      <c r="M7" s="6">
        <f t="shared" si="1"/>
        <v>70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 t="s">
        <v>448</v>
      </c>
      <c r="I8" s="114"/>
      <c r="J8" s="114"/>
      <c r="K8" s="3">
        <f t="shared" si="0"/>
        <v>70</v>
      </c>
      <c r="L8" s="113">
        <f t="shared" si="2"/>
        <v>4</v>
      </c>
      <c r="M8" s="6">
        <f t="shared" si="1"/>
        <v>280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 t="s">
        <v>343</v>
      </c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1</v>
      </c>
      <c r="M14" s="6">
        <f t="shared" si="1"/>
        <v>70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97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98" t="s">
        <v>5</v>
      </c>
      <c r="D40" s="9" t="str">
        <f>D2</f>
        <v>Pedro Paulo Coelho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3</v>
      </c>
      <c r="B43" s="114"/>
      <c r="C43" s="114"/>
      <c r="D43" s="114"/>
      <c r="E43" s="114"/>
      <c r="F43" s="114"/>
      <c r="G43" s="114"/>
      <c r="H43" s="114" t="s">
        <v>343</v>
      </c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4</v>
      </c>
      <c r="B44" s="114"/>
      <c r="C44" s="114"/>
      <c r="D44" s="114"/>
      <c r="E44" s="114"/>
      <c r="F44" s="114"/>
      <c r="G44" s="114"/>
      <c r="H44" s="114" t="s">
        <v>448</v>
      </c>
      <c r="I44" s="114"/>
      <c r="J44" s="114"/>
      <c r="K44" s="3">
        <v>70</v>
      </c>
      <c r="L44" s="113">
        <v>4</v>
      </c>
      <c r="M44" s="6">
        <v>280</v>
      </c>
    </row>
    <row r="45" spans="1:13" x14ac:dyDescent="0.2">
      <c r="A45" s="2">
        <v>10</v>
      </c>
      <c r="B45" s="114"/>
      <c r="C45" s="114"/>
      <c r="D45" s="114" t="s">
        <v>343</v>
      </c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10" t="s">
        <v>55</v>
      </c>
      <c r="L46" s="7">
        <f>SUM(L5:L35)</f>
        <v>6</v>
      </c>
      <c r="M46" s="6">
        <f>SUM(M5:M35)</f>
        <v>420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FEAB5-32EA-0E42-8474-BEF3357BA43A}">
  <dimension ref="A1:M47"/>
  <sheetViews>
    <sheetView workbookViewId="0">
      <selection activeCell="B8" sqref="B8:B32"/>
    </sheetView>
  </sheetViews>
  <sheetFormatPr baseColWidth="10" defaultColWidth="8.83203125" defaultRowHeight="15" x14ac:dyDescent="0.2"/>
  <cols>
    <col min="1" max="1" width="5.6640625" style="170" customWidth="1"/>
    <col min="2" max="10" width="11.5" style="170" customWidth="1"/>
    <col min="11" max="11" width="10.6640625" style="170" customWidth="1"/>
    <col min="12" max="12" width="8.5" style="170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1" t="s">
        <v>5</v>
      </c>
      <c r="D2" s="9" t="s">
        <v>398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70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1" t="s">
        <v>5</v>
      </c>
      <c r="D40" s="9" t="str">
        <f>D2</f>
        <v>Pedro Piñón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22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24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46A3C-1B9A-6D49-9B91-34E70F68C988}">
  <dimension ref="A1:M43"/>
  <sheetViews>
    <sheetView workbookViewId="0">
      <selection activeCell="C11" sqref="C11:E28"/>
    </sheetView>
  </sheetViews>
  <sheetFormatPr baseColWidth="10" defaultColWidth="8.83203125" defaultRowHeight="15" x14ac:dyDescent="0.2"/>
  <cols>
    <col min="1" max="1" width="5.6640625" style="177" customWidth="1"/>
    <col min="2" max="10" width="11.5" style="177" customWidth="1"/>
    <col min="11" max="11" width="10.6640625" style="177" customWidth="1"/>
    <col min="12" max="12" width="8.5" style="177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78" t="s">
        <v>5</v>
      </c>
      <c r="D2" s="9" t="s">
        <v>396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77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78" t="s">
        <v>5</v>
      </c>
      <c r="D40" s="9" t="str">
        <f>D2</f>
        <v>Pedro Sandes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14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M42"/>
  <sheetViews>
    <sheetView workbookViewId="0">
      <selection activeCell="B5" sqref="B5:J3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Pedro Vitor Dantas Lima Arcoverde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M45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158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>
        <v>1</v>
      </c>
      <c r="D8" s="114">
        <v>0.5</v>
      </c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1.5</v>
      </c>
      <c r="M8" s="6">
        <f t="shared" si="0"/>
        <v>105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>
        <v>1</v>
      </c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1</v>
      </c>
      <c r="M22" s="6">
        <f t="shared" si="0"/>
        <v>70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Rafael Hugo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/>
      <c r="C43" s="4">
        <v>1</v>
      </c>
      <c r="D43" s="114">
        <v>0.5</v>
      </c>
      <c r="E43" s="4"/>
      <c r="F43" s="4"/>
      <c r="G43" s="4"/>
      <c r="H43" s="4"/>
      <c r="I43" s="4"/>
      <c r="J43" s="4"/>
      <c r="K43" s="3">
        <v>70</v>
      </c>
      <c r="L43" s="5">
        <v>1.5</v>
      </c>
      <c r="M43" s="6">
        <v>105</v>
      </c>
    </row>
    <row r="44" spans="1:13" x14ac:dyDescent="0.2">
      <c r="A44" s="2">
        <v>18</v>
      </c>
      <c r="B44" s="4"/>
      <c r="C44" s="4"/>
      <c r="D44" s="4">
        <v>1</v>
      </c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K45" s="10" t="s">
        <v>55</v>
      </c>
      <c r="L45" s="7">
        <f>SUM(L5:L35)</f>
        <v>2.5</v>
      </c>
      <c r="M45" s="6">
        <f>SUM(M5:M35)</f>
        <v>175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474F1-D4EF-4063-86E5-E567203D0444}">
  <dimension ref="A1:M50"/>
  <sheetViews>
    <sheetView zoomScale="75" workbookViewId="0">
      <selection activeCell="N38" sqref="A1:N38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0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Rafael Palmeira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7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21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1</v>
      </c>
      <c r="M49" s="6">
        <v>70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>
        <v>70</v>
      </c>
      <c r="L50" s="5">
        <v>1</v>
      </c>
      <c r="M50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2AB84-236D-4C64-B737-4FCB087FDB78}">
  <dimension ref="A1:M47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99" customWidth="1"/>
    <col min="2" max="10" width="11.5" style="199" customWidth="1"/>
    <col min="11" max="11" width="10.6640625" style="199" customWidth="1"/>
    <col min="12" max="12" width="8.5" style="199" customWidth="1"/>
    <col min="13" max="13" width="10.5" bestFit="1" customWidth="1"/>
  </cols>
  <sheetData>
    <row r="1" spans="1:13" ht="21" x14ac:dyDescent="0.25">
      <c r="A1" s="327"/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00" t="s">
        <v>5</v>
      </c>
      <c r="D2" s="9" t="s">
        <v>574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>
        <v>1</v>
      </c>
      <c r="C8" s="4"/>
      <c r="D8" s="4">
        <v>0.5</v>
      </c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1.5</v>
      </c>
      <c r="M8" s="6">
        <f t="shared" si="0"/>
        <v>105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>
        <v>1</v>
      </c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1</v>
      </c>
      <c r="M22" s="6">
        <f t="shared" si="0"/>
        <v>70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>
        <v>1</v>
      </c>
      <c r="D29" s="4">
        <v>0.5</v>
      </c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1.5</v>
      </c>
      <c r="M29" s="6">
        <f t="shared" si="0"/>
        <v>105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99">
        <v>32</v>
      </c>
      <c r="K36" s="10" t="s">
        <v>55</v>
      </c>
      <c r="L36" s="7">
        <f>SUM(L5:L35)</f>
        <v>4</v>
      </c>
      <c r="M36" s="6">
        <f>SUM(M5:M35)</f>
        <v>280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00" t="s">
        <v>5</v>
      </c>
      <c r="D40" s="9" t="str">
        <f>D2</f>
        <v>Rafael Hugo Porto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6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49A8-C90D-D94B-BA99-A64FF05D16A8}">
  <dimension ref="A1"/>
  <sheetViews>
    <sheetView workbookViewId="0"/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3F3F-7A22-634E-A16F-38446C124ABF}">
  <dimension ref="G1:S38"/>
  <sheetViews>
    <sheetView workbookViewId="0"/>
  </sheetViews>
  <sheetFormatPr baseColWidth="10" defaultRowHeight="15" x14ac:dyDescent="0.2"/>
  <sheetData>
    <row r="1" spans="7:19" ht="21" x14ac:dyDescent="0.25">
      <c r="G1" s="327" t="s">
        <v>9</v>
      </c>
      <c r="H1" s="328"/>
      <c r="I1" s="328"/>
      <c r="J1" s="328"/>
      <c r="K1" s="328"/>
      <c r="L1" s="328"/>
      <c r="M1" s="328"/>
      <c r="N1" s="328"/>
      <c r="O1" s="328"/>
      <c r="P1" s="328"/>
      <c r="Q1" s="328"/>
      <c r="R1" s="328"/>
      <c r="S1" s="329"/>
    </row>
    <row r="2" spans="7:19" x14ac:dyDescent="0.2">
      <c r="G2" s="16" t="s">
        <v>4</v>
      </c>
      <c r="H2" s="15"/>
      <c r="I2" s="295" t="s">
        <v>5</v>
      </c>
      <c r="J2" s="9" t="s">
        <v>545</v>
      </c>
      <c r="K2" s="9"/>
      <c r="L2" s="9"/>
      <c r="M2" s="9"/>
      <c r="N2" s="9"/>
      <c r="O2" s="16" t="s">
        <v>68</v>
      </c>
      <c r="P2" s="16"/>
      <c r="Q2" s="17">
        <v>80</v>
      </c>
      <c r="R2" s="16" t="s">
        <v>12</v>
      </c>
      <c r="S2" s="16">
        <f>Consolidado!S2</f>
        <v>0</v>
      </c>
    </row>
    <row r="3" spans="7:19" x14ac:dyDescent="0.2">
      <c r="G3" s="323" t="s">
        <v>59</v>
      </c>
      <c r="H3" s="323" t="s">
        <v>6</v>
      </c>
      <c r="I3" s="323" t="s">
        <v>1</v>
      </c>
      <c r="J3" s="323" t="s">
        <v>2</v>
      </c>
      <c r="K3" s="323" t="s">
        <v>65</v>
      </c>
      <c r="L3" s="323" t="s">
        <v>66</v>
      </c>
      <c r="M3" s="323" t="s">
        <v>67</v>
      </c>
      <c r="N3" s="323" t="s">
        <v>7</v>
      </c>
      <c r="O3" s="323" t="s">
        <v>8</v>
      </c>
      <c r="P3" s="323" t="s">
        <v>3</v>
      </c>
      <c r="Q3" s="321" t="s">
        <v>0</v>
      </c>
      <c r="R3" s="321" t="s">
        <v>10</v>
      </c>
      <c r="S3" s="321" t="s">
        <v>13</v>
      </c>
    </row>
    <row r="4" spans="7:19" x14ac:dyDescent="0.2">
      <c r="G4" s="324"/>
      <c r="H4" s="324"/>
      <c r="I4" s="324"/>
      <c r="J4" s="324"/>
      <c r="K4" s="324"/>
      <c r="L4" s="324"/>
      <c r="M4" s="324"/>
      <c r="N4" s="324"/>
      <c r="O4" s="324"/>
      <c r="P4" s="324"/>
      <c r="Q4" s="322"/>
      <c r="R4" s="322"/>
      <c r="S4" s="322"/>
    </row>
    <row r="5" spans="7:19" x14ac:dyDescent="0.2">
      <c r="G5" s="2">
        <v>1</v>
      </c>
      <c r="H5" s="4"/>
      <c r="I5" s="4"/>
      <c r="J5" s="4"/>
      <c r="K5" s="4"/>
      <c r="L5" s="4"/>
      <c r="M5" s="4"/>
      <c r="N5" s="4"/>
      <c r="O5" s="4"/>
      <c r="P5" s="4"/>
      <c r="Q5" s="3">
        <v>70</v>
      </c>
      <c r="R5" s="5">
        <f>H5+I5+J5+K5+L5+M5+N5+O5+P5</f>
        <v>0</v>
      </c>
      <c r="S5" s="6">
        <f t="shared" ref="S5:S35" si="0">R5*Q5</f>
        <v>0</v>
      </c>
    </row>
    <row r="6" spans="7:19" x14ac:dyDescent="0.2">
      <c r="G6" s="2">
        <v>2</v>
      </c>
      <c r="H6" s="4"/>
      <c r="I6" s="4"/>
      <c r="J6" s="4"/>
      <c r="K6" s="4"/>
      <c r="L6" s="4"/>
      <c r="M6" s="4"/>
      <c r="N6" s="4"/>
      <c r="O6" s="4"/>
      <c r="P6" s="4"/>
      <c r="Q6" s="3">
        <f t="shared" ref="Q6:Q35" si="1">Q$2</f>
        <v>80</v>
      </c>
      <c r="R6" s="5">
        <f t="shared" ref="R6:R35" si="2">H6+I6+J6+K6+L6+M6+N6+O6+P6</f>
        <v>0</v>
      </c>
      <c r="S6" s="6">
        <f t="shared" si="0"/>
        <v>0</v>
      </c>
    </row>
    <row r="7" spans="7:19" x14ac:dyDescent="0.2">
      <c r="G7" s="2">
        <v>3</v>
      </c>
      <c r="H7" s="4"/>
      <c r="I7" s="4"/>
      <c r="J7" s="4"/>
      <c r="K7" s="4"/>
      <c r="L7" s="4"/>
      <c r="M7" s="4"/>
      <c r="N7" s="4"/>
      <c r="O7" s="4"/>
      <c r="P7" s="4"/>
      <c r="Q7" s="3">
        <f t="shared" si="1"/>
        <v>80</v>
      </c>
      <c r="R7" s="5">
        <f t="shared" si="2"/>
        <v>0</v>
      </c>
      <c r="S7" s="6">
        <f t="shared" si="0"/>
        <v>0</v>
      </c>
    </row>
    <row r="8" spans="7:19" x14ac:dyDescent="0.2">
      <c r="G8" s="2">
        <v>4</v>
      </c>
      <c r="H8" s="4"/>
      <c r="I8" s="4"/>
      <c r="J8" s="4"/>
      <c r="K8" s="4"/>
      <c r="L8" s="4"/>
      <c r="M8" s="4"/>
      <c r="N8" s="4"/>
      <c r="O8" s="4"/>
      <c r="P8" s="4"/>
      <c r="Q8" s="3">
        <f t="shared" si="1"/>
        <v>80</v>
      </c>
      <c r="R8" s="5">
        <f t="shared" si="2"/>
        <v>0</v>
      </c>
      <c r="S8" s="6">
        <f t="shared" si="0"/>
        <v>0</v>
      </c>
    </row>
    <row r="9" spans="7:19" x14ac:dyDescent="0.2">
      <c r="G9" s="2">
        <v>5</v>
      </c>
      <c r="H9" s="4"/>
      <c r="I9" s="4"/>
      <c r="J9" s="4"/>
      <c r="K9" s="4"/>
      <c r="L9" s="4"/>
      <c r="M9" s="4"/>
      <c r="N9" s="4"/>
      <c r="O9" s="4"/>
      <c r="P9" s="4"/>
      <c r="Q9" s="3">
        <f t="shared" si="1"/>
        <v>80</v>
      </c>
      <c r="R9" s="5">
        <f t="shared" si="2"/>
        <v>0</v>
      </c>
      <c r="S9" s="6">
        <f t="shared" si="0"/>
        <v>0</v>
      </c>
    </row>
    <row r="10" spans="7:19" x14ac:dyDescent="0.2">
      <c r="G10" s="2">
        <v>6</v>
      </c>
      <c r="H10" s="4"/>
      <c r="I10" s="4"/>
      <c r="J10" s="4"/>
      <c r="K10" s="4"/>
      <c r="L10" s="4"/>
      <c r="M10" s="4"/>
      <c r="N10" s="4"/>
      <c r="O10" s="4"/>
      <c r="P10" s="4"/>
      <c r="Q10" s="3">
        <f t="shared" si="1"/>
        <v>80</v>
      </c>
      <c r="R10" s="5">
        <f t="shared" si="2"/>
        <v>0</v>
      </c>
      <c r="S10" s="6">
        <f t="shared" si="0"/>
        <v>0</v>
      </c>
    </row>
    <row r="11" spans="7:19" x14ac:dyDescent="0.2">
      <c r="G11" s="2">
        <v>7</v>
      </c>
      <c r="H11" s="4"/>
      <c r="I11" s="4"/>
      <c r="J11" s="4"/>
      <c r="K11" s="4"/>
      <c r="L11" s="4"/>
      <c r="M11" s="4"/>
      <c r="N11" s="4"/>
      <c r="O11" s="4"/>
      <c r="P11" s="4"/>
      <c r="Q11" s="3">
        <f t="shared" si="1"/>
        <v>80</v>
      </c>
      <c r="R11" s="5">
        <f t="shared" si="2"/>
        <v>0</v>
      </c>
      <c r="S11" s="6">
        <f t="shared" si="0"/>
        <v>0</v>
      </c>
    </row>
    <row r="12" spans="7:19" x14ac:dyDescent="0.2">
      <c r="G12" s="2">
        <v>8</v>
      </c>
      <c r="H12" s="4"/>
      <c r="I12" s="4"/>
      <c r="J12" s="4"/>
      <c r="K12" s="4"/>
      <c r="L12" s="4"/>
      <c r="M12" s="4"/>
      <c r="N12" s="4"/>
      <c r="O12" s="4"/>
      <c r="P12" s="4"/>
      <c r="Q12" s="3">
        <f t="shared" si="1"/>
        <v>80</v>
      </c>
      <c r="R12" s="5">
        <f t="shared" si="2"/>
        <v>0</v>
      </c>
      <c r="S12" s="6">
        <f t="shared" si="0"/>
        <v>0</v>
      </c>
    </row>
    <row r="13" spans="7:19" x14ac:dyDescent="0.2">
      <c r="G13" s="2">
        <v>9</v>
      </c>
      <c r="H13" s="4"/>
      <c r="I13" s="4"/>
      <c r="J13" s="4"/>
      <c r="K13" s="4"/>
      <c r="L13" s="4"/>
      <c r="M13" s="4"/>
      <c r="N13" s="4"/>
      <c r="O13" s="4"/>
      <c r="P13" s="4"/>
      <c r="Q13" s="3">
        <f t="shared" si="1"/>
        <v>80</v>
      </c>
      <c r="R13" s="5">
        <f t="shared" si="2"/>
        <v>0</v>
      </c>
      <c r="S13" s="6">
        <f t="shared" si="0"/>
        <v>0</v>
      </c>
    </row>
    <row r="14" spans="7:19" x14ac:dyDescent="0.2">
      <c r="G14" s="2">
        <v>10</v>
      </c>
      <c r="H14" s="4"/>
      <c r="I14" s="4"/>
      <c r="J14" s="4"/>
      <c r="K14" s="4"/>
      <c r="L14" s="4"/>
      <c r="M14" s="4"/>
      <c r="N14" s="4"/>
      <c r="O14" s="4"/>
      <c r="P14" s="4"/>
      <c r="Q14" s="3">
        <f t="shared" si="1"/>
        <v>80</v>
      </c>
      <c r="R14" s="5">
        <f t="shared" si="2"/>
        <v>0</v>
      </c>
      <c r="S14" s="6">
        <f t="shared" si="0"/>
        <v>0</v>
      </c>
    </row>
    <row r="15" spans="7:19" x14ac:dyDescent="0.2">
      <c r="G15" s="2">
        <v>11</v>
      </c>
      <c r="H15" s="4"/>
      <c r="I15" s="4"/>
      <c r="J15" s="4"/>
      <c r="K15" s="4"/>
      <c r="L15" s="4"/>
      <c r="M15" s="4"/>
      <c r="N15" s="4"/>
      <c r="O15" s="4"/>
      <c r="P15" s="4"/>
      <c r="Q15" s="3">
        <f t="shared" si="1"/>
        <v>80</v>
      </c>
      <c r="R15" s="5">
        <f t="shared" si="2"/>
        <v>0</v>
      </c>
      <c r="S15" s="6">
        <f t="shared" si="0"/>
        <v>0</v>
      </c>
    </row>
    <row r="16" spans="7:19" x14ac:dyDescent="0.2">
      <c r="G16" s="2">
        <v>12</v>
      </c>
      <c r="H16" s="4"/>
      <c r="I16" s="4"/>
      <c r="J16" s="4"/>
      <c r="K16" s="4"/>
      <c r="L16" s="4"/>
      <c r="M16" s="4"/>
      <c r="N16" s="4"/>
      <c r="O16" s="4"/>
      <c r="P16" s="4"/>
      <c r="Q16" s="3">
        <f t="shared" si="1"/>
        <v>80</v>
      </c>
      <c r="R16" s="5">
        <f t="shared" si="2"/>
        <v>0</v>
      </c>
      <c r="S16" s="6">
        <f t="shared" si="0"/>
        <v>0</v>
      </c>
    </row>
    <row r="17" spans="7:19" x14ac:dyDescent="0.2">
      <c r="G17" s="2">
        <v>13</v>
      </c>
      <c r="H17" s="4"/>
      <c r="I17" s="4"/>
      <c r="J17" s="4"/>
      <c r="K17" s="4"/>
      <c r="L17" s="4"/>
      <c r="M17" s="4"/>
      <c r="N17" s="4"/>
      <c r="O17" s="4"/>
      <c r="P17" s="4"/>
      <c r="Q17" s="3">
        <f t="shared" si="1"/>
        <v>80</v>
      </c>
      <c r="R17" s="5">
        <f t="shared" si="2"/>
        <v>0</v>
      </c>
      <c r="S17" s="6">
        <f t="shared" si="0"/>
        <v>0</v>
      </c>
    </row>
    <row r="18" spans="7:19" x14ac:dyDescent="0.2">
      <c r="G18" s="2">
        <v>14</v>
      </c>
      <c r="H18" s="4"/>
      <c r="I18" s="4"/>
      <c r="J18" s="4"/>
      <c r="K18" s="4"/>
      <c r="L18" s="4"/>
      <c r="M18" s="4"/>
      <c r="N18" s="4"/>
      <c r="O18" s="4"/>
      <c r="P18" s="4"/>
      <c r="Q18" s="3">
        <f t="shared" si="1"/>
        <v>80</v>
      </c>
      <c r="R18" s="5">
        <f t="shared" si="2"/>
        <v>0</v>
      </c>
      <c r="S18" s="6">
        <f t="shared" si="0"/>
        <v>0</v>
      </c>
    </row>
    <row r="19" spans="7:19" x14ac:dyDescent="0.2">
      <c r="G19" s="2">
        <v>15</v>
      </c>
      <c r="H19" s="4"/>
      <c r="I19" s="4"/>
      <c r="J19" s="4"/>
      <c r="K19" s="4"/>
      <c r="L19" s="4"/>
      <c r="M19" s="4"/>
      <c r="N19" s="4"/>
      <c r="O19" s="4"/>
      <c r="P19" s="4"/>
      <c r="Q19" s="3">
        <f t="shared" si="1"/>
        <v>80</v>
      </c>
      <c r="R19" s="5">
        <f t="shared" si="2"/>
        <v>0</v>
      </c>
      <c r="S19" s="6">
        <f t="shared" si="0"/>
        <v>0</v>
      </c>
    </row>
    <row r="20" spans="7:19" x14ac:dyDescent="0.2">
      <c r="G20" s="2">
        <v>16</v>
      </c>
      <c r="H20" s="4"/>
      <c r="I20" s="4"/>
      <c r="J20" s="4"/>
      <c r="K20" s="4"/>
      <c r="L20" s="4"/>
      <c r="M20" s="4"/>
      <c r="N20" s="4"/>
      <c r="O20" s="4"/>
      <c r="P20" s="4"/>
      <c r="Q20" s="3">
        <f t="shared" si="1"/>
        <v>80</v>
      </c>
      <c r="R20" s="5">
        <f t="shared" si="2"/>
        <v>0</v>
      </c>
      <c r="S20" s="6">
        <f t="shared" si="0"/>
        <v>0</v>
      </c>
    </row>
    <row r="21" spans="7:19" x14ac:dyDescent="0.2">
      <c r="G21" s="2">
        <v>17</v>
      </c>
      <c r="H21" s="4"/>
      <c r="I21" s="4"/>
      <c r="J21" s="4"/>
      <c r="K21" s="4"/>
      <c r="L21" s="4"/>
      <c r="M21" s="4"/>
      <c r="N21" s="4"/>
      <c r="O21" s="4"/>
      <c r="P21" s="4"/>
      <c r="Q21" s="3">
        <f t="shared" si="1"/>
        <v>80</v>
      </c>
      <c r="R21" s="5">
        <f t="shared" si="2"/>
        <v>0</v>
      </c>
      <c r="S21" s="6">
        <f t="shared" si="0"/>
        <v>0</v>
      </c>
    </row>
    <row r="22" spans="7:19" x14ac:dyDescent="0.2">
      <c r="G22" s="2">
        <v>18</v>
      </c>
      <c r="H22" s="4"/>
      <c r="I22" s="4"/>
      <c r="J22" s="4"/>
      <c r="K22" s="4"/>
      <c r="L22" s="4"/>
      <c r="M22" s="4"/>
      <c r="N22" s="4"/>
      <c r="O22" s="4"/>
      <c r="P22" s="4"/>
      <c r="Q22" s="3">
        <f t="shared" si="1"/>
        <v>80</v>
      </c>
      <c r="R22" s="5">
        <f t="shared" si="2"/>
        <v>0</v>
      </c>
      <c r="S22" s="6">
        <f t="shared" si="0"/>
        <v>0</v>
      </c>
    </row>
    <row r="23" spans="7:19" x14ac:dyDescent="0.2">
      <c r="G23" s="2">
        <v>19</v>
      </c>
      <c r="H23" s="4"/>
      <c r="I23" s="4"/>
      <c r="J23" s="4"/>
      <c r="K23" s="4"/>
      <c r="L23" s="4"/>
      <c r="M23" s="4"/>
      <c r="N23" s="4"/>
      <c r="O23" s="4"/>
      <c r="P23" s="4"/>
      <c r="Q23" s="3">
        <f t="shared" si="1"/>
        <v>80</v>
      </c>
      <c r="R23" s="5">
        <f t="shared" si="2"/>
        <v>0</v>
      </c>
      <c r="S23" s="6">
        <f t="shared" si="0"/>
        <v>0</v>
      </c>
    </row>
    <row r="24" spans="7:19" x14ac:dyDescent="0.2">
      <c r="G24" s="2">
        <v>20</v>
      </c>
      <c r="H24" s="4"/>
      <c r="I24" s="4"/>
      <c r="J24" s="4"/>
      <c r="K24" s="4"/>
      <c r="L24" s="4"/>
      <c r="M24" s="4"/>
      <c r="N24" s="4"/>
      <c r="O24" s="4"/>
      <c r="P24" s="4"/>
      <c r="Q24" s="3">
        <f t="shared" si="1"/>
        <v>80</v>
      </c>
      <c r="R24" s="5">
        <f t="shared" si="2"/>
        <v>0</v>
      </c>
      <c r="S24" s="6">
        <f t="shared" si="0"/>
        <v>0</v>
      </c>
    </row>
    <row r="25" spans="7:19" x14ac:dyDescent="0.2">
      <c r="G25" s="2">
        <v>21</v>
      </c>
      <c r="H25" s="4"/>
      <c r="I25" s="4"/>
      <c r="J25" s="4"/>
      <c r="K25" s="4"/>
      <c r="L25" s="4"/>
      <c r="M25" s="4"/>
      <c r="N25" s="4"/>
      <c r="O25" s="4"/>
      <c r="P25" s="4"/>
      <c r="Q25" s="3">
        <f t="shared" si="1"/>
        <v>80</v>
      </c>
      <c r="R25" s="5">
        <f t="shared" si="2"/>
        <v>0</v>
      </c>
      <c r="S25" s="6">
        <f t="shared" si="0"/>
        <v>0</v>
      </c>
    </row>
    <row r="26" spans="7:19" x14ac:dyDescent="0.2">
      <c r="G26" s="2">
        <v>22</v>
      </c>
      <c r="H26" s="4"/>
      <c r="I26" s="4"/>
      <c r="J26" s="4"/>
      <c r="K26" s="4"/>
      <c r="L26" s="4"/>
      <c r="M26" s="4"/>
      <c r="N26" s="4"/>
      <c r="O26" s="4"/>
      <c r="P26" s="4"/>
      <c r="Q26" s="3">
        <f t="shared" si="1"/>
        <v>80</v>
      </c>
      <c r="R26" s="5">
        <f t="shared" si="2"/>
        <v>0</v>
      </c>
      <c r="S26" s="6">
        <f t="shared" si="0"/>
        <v>0</v>
      </c>
    </row>
    <row r="27" spans="7:19" x14ac:dyDescent="0.2">
      <c r="G27" s="2">
        <v>23</v>
      </c>
      <c r="H27" s="4">
        <v>2</v>
      </c>
      <c r="I27" s="4"/>
      <c r="J27" s="4"/>
      <c r="K27" s="4"/>
      <c r="L27" s="4"/>
      <c r="M27" s="4"/>
      <c r="N27" s="4"/>
      <c r="O27" s="4"/>
      <c r="P27" s="4"/>
      <c r="Q27" s="3">
        <f t="shared" si="1"/>
        <v>80</v>
      </c>
      <c r="R27" s="5">
        <f t="shared" si="2"/>
        <v>2</v>
      </c>
      <c r="S27" s="6">
        <f t="shared" si="0"/>
        <v>160</v>
      </c>
    </row>
    <row r="28" spans="7:19" x14ac:dyDescent="0.2">
      <c r="G28" s="2">
        <v>24</v>
      </c>
      <c r="H28" s="4"/>
      <c r="I28" s="4"/>
      <c r="J28" s="4"/>
      <c r="K28" s="4"/>
      <c r="L28" s="4"/>
      <c r="M28" s="4"/>
      <c r="N28" s="4"/>
      <c r="O28" s="4"/>
      <c r="P28" s="4"/>
      <c r="Q28" s="3">
        <f t="shared" si="1"/>
        <v>80</v>
      </c>
      <c r="R28" s="5">
        <f t="shared" si="2"/>
        <v>0</v>
      </c>
      <c r="S28" s="6">
        <f t="shared" si="0"/>
        <v>0</v>
      </c>
    </row>
    <row r="29" spans="7:19" x14ac:dyDescent="0.2">
      <c r="G29" s="2">
        <v>25</v>
      </c>
      <c r="H29" s="4"/>
      <c r="I29" s="4"/>
      <c r="J29" s="4"/>
      <c r="K29" s="4"/>
      <c r="L29" s="4"/>
      <c r="M29" s="4"/>
      <c r="N29" s="4"/>
      <c r="O29" s="4"/>
      <c r="P29" s="4"/>
      <c r="Q29" s="3">
        <f t="shared" si="1"/>
        <v>80</v>
      </c>
      <c r="R29" s="5">
        <f t="shared" si="2"/>
        <v>0</v>
      </c>
      <c r="S29" s="6">
        <f t="shared" si="0"/>
        <v>0</v>
      </c>
    </row>
    <row r="30" spans="7:19" x14ac:dyDescent="0.2">
      <c r="G30" s="2">
        <v>26</v>
      </c>
      <c r="H30" s="4"/>
      <c r="I30" s="4"/>
      <c r="J30" s="4"/>
      <c r="K30" s="4"/>
      <c r="L30" s="4"/>
      <c r="M30" s="4"/>
      <c r="N30" s="4"/>
      <c r="O30" s="4"/>
      <c r="P30" s="4"/>
      <c r="Q30" s="3">
        <f t="shared" si="1"/>
        <v>80</v>
      </c>
      <c r="R30" s="5">
        <f t="shared" si="2"/>
        <v>0</v>
      </c>
      <c r="S30" s="6">
        <f t="shared" si="0"/>
        <v>0</v>
      </c>
    </row>
    <row r="31" spans="7:19" x14ac:dyDescent="0.2">
      <c r="G31" s="2">
        <v>27</v>
      </c>
      <c r="H31" s="4"/>
      <c r="I31" s="4"/>
      <c r="J31" s="4"/>
      <c r="K31" s="4"/>
      <c r="L31" s="4"/>
      <c r="M31" s="4"/>
      <c r="N31" s="4"/>
      <c r="O31" s="4"/>
      <c r="P31" s="4"/>
      <c r="Q31" s="3">
        <f t="shared" si="1"/>
        <v>80</v>
      </c>
      <c r="R31" s="5">
        <f t="shared" si="2"/>
        <v>0</v>
      </c>
      <c r="S31" s="6">
        <f t="shared" si="0"/>
        <v>0</v>
      </c>
    </row>
    <row r="32" spans="7:19" x14ac:dyDescent="0.2">
      <c r="G32" s="2">
        <v>28</v>
      </c>
      <c r="H32" s="4"/>
      <c r="I32" s="4"/>
      <c r="J32" s="4"/>
      <c r="K32" s="4"/>
      <c r="L32" s="4"/>
      <c r="M32" s="4"/>
      <c r="N32" s="4"/>
      <c r="O32" s="4"/>
      <c r="P32" s="4"/>
      <c r="Q32" s="3">
        <f t="shared" si="1"/>
        <v>80</v>
      </c>
      <c r="R32" s="5">
        <f t="shared" si="2"/>
        <v>0</v>
      </c>
      <c r="S32" s="6">
        <f t="shared" si="0"/>
        <v>0</v>
      </c>
    </row>
    <row r="33" spans="7:19" x14ac:dyDescent="0.2">
      <c r="G33" s="2">
        <v>29</v>
      </c>
      <c r="H33" s="4"/>
      <c r="I33" s="4"/>
      <c r="J33" s="4"/>
      <c r="K33" s="4"/>
      <c r="L33" s="4"/>
      <c r="M33" s="4"/>
      <c r="N33" s="4"/>
      <c r="O33" s="4"/>
      <c r="P33" s="4"/>
      <c r="Q33" s="3">
        <f t="shared" si="1"/>
        <v>80</v>
      </c>
      <c r="R33" s="5">
        <f t="shared" si="2"/>
        <v>0</v>
      </c>
      <c r="S33" s="6">
        <f t="shared" si="0"/>
        <v>0</v>
      </c>
    </row>
    <row r="34" spans="7:19" x14ac:dyDescent="0.2">
      <c r="G34" s="2">
        <v>30</v>
      </c>
      <c r="H34" s="4">
        <v>2</v>
      </c>
      <c r="I34" s="4"/>
      <c r="J34" s="4"/>
      <c r="K34" s="4"/>
      <c r="L34" s="4"/>
      <c r="M34" s="4"/>
      <c r="N34" s="4"/>
      <c r="O34" s="4"/>
      <c r="P34" s="4"/>
      <c r="Q34" s="3">
        <f t="shared" si="1"/>
        <v>80</v>
      </c>
      <c r="R34" s="5">
        <f t="shared" si="2"/>
        <v>2</v>
      </c>
      <c r="S34" s="6">
        <f t="shared" si="0"/>
        <v>160</v>
      </c>
    </row>
    <row r="35" spans="7:19" x14ac:dyDescent="0.2">
      <c r="G35" s="2">
        <v>31</v>
      </c>
      <c r="H35" s="4"/>
      <c r="I35" s="4"/>
      <c r="J35" s="4"/>
      <c r="K35" s="4"/>
      <c r="L35" s="4"/>
      <c r="M35" s="4"/>
      <c r="N35" s="4"/>
      <c r="O35" s="4"/>
      <c r="P35" s="4"/>
      <c r="Q35" s="3">
        <f t="shared" si="1"/>
        <v>80</v>
      </c>
      <c r="R35" s="5">
        <f t="shared" si="2"/>
        <v>0</v>
      </c>
      <c r="S35" s="6">
        <f t="shared" si="0"/>
        <v>0</v>
      </c>
    </row>
    <row r="36" spans="7:19" x14ac:dyDescent="0.2">
      <c r="G36" s="294">
        <v>32</v>
      </c>
      <c r="H36" s="294"/>
      <c r="I36" s="294"/>
      <c r="J36" s="294"/>
      <c r="K36" s="294"/>
      <c r="L36" s="294"/>
      <c r="M36" s="294"/>
      <c r="N36" s="294"/>
      <c r="O36" s="294"/>
      <c r="P36" s="294"/>
      <c r="Q36" s="10" t="s">
        <v>55</v>
      </c>
      <c r="R36" s="7">
        <f>SUM(R5:R35)</f>
        <v>4</v>
      </c>
      <c r="S36" s="6">
        <f>SUM(S5:S35)</f>
        <v>320</v>
      </c>
    </row>
    <row r="37" spans="7:19" x14ac:dyDescent="0.2"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294"/>
    </row>
    <row r="38" spans="7:19" x14ac:dyDescent="0.2"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</row>
  </sheetData>
  <mergeCells count="14">
    <mergeCell ref="G1:S1"/>
    <mergeCell ref="N3:N4"/>
    <mergeCell ref="O3:O4"/>
    <mergeCell ref="P3:P4"/>
    <mergeCell ref="Q3:Q4"/>
    <mergeCell ref="R3:R4"/>
    <mergeCell ref="G3:G4"/>
    <mergeCell ref="H3:H4"/>
    <mergeCell ref="I3:I4"/>
    <mergeCell ref="S3:S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E0358-39BB-4320-8430-C06C77E73B9A}">
  <dimension ref="A1:M49"/>
  <sheetViews>
    <sheetView workbookViewId="0">
      <selection activeCell="A39" sqref="A39:M49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330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>
        <v>2</v>
      </c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2</v>
      </c>
      <c r="M18" s="6">
        <f t="shared" si="0"/>
        <v>140</v>
      </c>
    </row>
    <row r="19" spans="1:13" x14ac:dyDescent="0.2">
      <c r="A19" s="2">
        <v>15</v>
      </c>
      <c r="B19" s="4"/>
      <c r="C19" s="4"/>
      <c r="D19" s="4">
        <v>2</v>
      </c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2</v>
      </c>
      <c r="M21" s="6">
        <f t="shared" si="0"/>
        <v>140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>
        <v>2</v>
      </c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2</v>
      </c>
      <c r="M25" s="6">
        <f t="shared" si="0"/>
        <v>140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>
        <v>2</v>
      </c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2</v>
      </c>
      <c r="M31" s="6">
        <f t="shared" si="0"/>
        <v>140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0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Rafael Matos Vieira Gordilho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11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14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15</v>
      </c>
      <c r="B45" s="4"/>
      <c r="C45" s="4"/>
      <c r="D45" s="4">
        <v>2</v>
      </c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17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21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27</v>
      </c>
      <c r="B48" s="4">
        <v>2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1:13" x14ac:dyDescent="0.2">
      <c r="K49" s="10" t="s">
        <v>55</v>
      </c>
      <c r="L49" s="7">
        <f>SUM(L5:L35)</f>
        <v>12</v>
      </c>
      <c r="M49" s="6">
        <f>SUM(M5:M35)</f>
        <v>840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1ACD5-A06D-2540-B3F6-B6001DA671F0}">
  <dimension ref="A1:M42"/>
  <sheetViews>
    <sheetView workbookViewId="0">
      <selection activeCell="B10" sqref="B9:D1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4" t="s">
        <v>5</v>
      </c>
      <c r="D2" s="9" t="s">
        <v>205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50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50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50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50</v>
      </c>
      <c r="L9" s="5">
        <f>B9+C9+D9+E9+F9+G9+H9+I9+J9</f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50</v>
      </c>
      <c r="L10" s="5">
        <f>B10+C10+D10+E10+F10+G10+H10+I10+J10</f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50</v>
      </c>
      <c r="L11" s="5">
        <f>B11+C11+D11+E11+F11+G11+H11+I11+J11</f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50</v>
      </c>
      <c r="L12" s="5">
        <f>B12+C12+D12+E12+F12+G12+H12+I12+J12</f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50</v>
      </c>
      <c r="L13" s="5">
        <f>B13+C13+D13+E13+F13+G13+H13+I13+J13</f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50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50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50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50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50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50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50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50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50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50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50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50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50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50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50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50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50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50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50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50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50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50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4" t="s">
        <v>5</v>
      </c>
      <c r="D40" s="9" t="str">
        <f>D2</f>
        <v>Rafaela Fonseca Macedo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299A5-FBB1-B94F-A5CB-BFDB7899CA5E}">
  <dimension ref="A1:M49"/>
  <sheetViews>
    <sheetView workbookViewId="0">
      <selection activeCell="C9" sqref="C9:D13"/>
    </sheetView>
  </sheetViews>
  <sheetFormatPr baseColWidth="10" defaultColWidth="8.83203125" defaultRowHeight="15" x14ac:dyDescent="0.2"/>
  <cols>
    <col min="1" max="1" width="7.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20" t="s">
        <v>5</v>
      </c>
      <c r="D2" s="9" t="s">
        <v>205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 t="shared" ref="L5:L35" si="0"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2">K$2</f>
        <v>50</v>
      </c>
      <c r="L6" s="5">
        <f t="shared" si="0"/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2"/>
        <v>50</v>
      </c>
      <c r="L7" s="5">
        <f t="shared" si="0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2"/>
        <v>50</v>
      </c>
      <c r="L8" s="5">
        <f t="shared" si="0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2"/>
        <v>50</v>
      </c>
      <c r="L9" s="5">
        <f t="shared" si="0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2"/>
        <v>50</v>
      </c>
      <c r="L10" s="5">
        <f t="shared" si="0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2"/>
        <v>50</v>
      </c>
      <c r="L11" s="5">
        <f t="shared" si="0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2"/>
        <v>50</v>
      </c>
      <c r="L12" s="5">
        <f t="shared" si="0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2"/>
        <v>50</v>
      </c>
      <c r="L13" s="5">
        <f t="shared" si="0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2"/>
        <v>50</v>
      </c>
      <c r="L14" s="5">
        <f t="shared" si="0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2"/>
        <v>50</v>
      </c>
      <c r="L15" s="5">
        <f t="shared" si="0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2"/>
        <v>50</v>
      </c>
      <c r="L16" s="5">
        <f t="shared" si="0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2"/>
        <v>50</v>
      </c>
      <c r="L17" s="5">
        <f t="shared" si="0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2"/>
        <v>50</v>
      </c>
      <c r="L18" s="5">
        <f t="shared" si="0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2"/>
        <v>50</v>
      </c>
      <c r="L19" s="5">
        <f t="shared" si="0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2"/>
        <v>50</v>
      </c>
      <c r="L20" s="5">
        <f t="shared" si="0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2"/>
        <v>50</v>
      </c>
      <c r="L21" s="5">
        <f t="shared" si="0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2"/>
        <v>50</v>
      </c>
      <c r="L22" s="5">
        <f t="shared" si="0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2"/>
        <v>50</v>
      </c>
      <c r="L23" s="5">
        <f t="shared" si="0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2"/>
        <v>50</v>
      </c>
      <c r="L24" s="5">
        <f t="shared" si="0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2"/>
        <v>50</v>
      </c>
      <c r="L25" s="5">
        <f t="shared" si="0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2"/>
        <v>50</v>
      </c>
      <c r="L26" s="5">
        <f t="shared" si="0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2"/>
        <v>50</v>
      </c>
      <c r="L27" s="5">
        <f t="shared" si="0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2"/>
        <v>50</v>
      </c>
      <c r="L28" s="5">
        <f t="shared" si="0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2"/>
        <v>50</v>
      </c>
      <c r="L29" s="5">
        <f t="shared" si="0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2"/>
        <v>50</v>
      </c>
      <c r="L30" s="5">
        <f t="shared" si="0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2"/>
        <v>50</v>
      </c>
      <c r="L31" s="5">
        <f t="shared" si="0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2"/>
        <v>50</v>
      </c>
      <c r="L32" s="5">
        <f t="shared" si="0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2"/>
        <v>50</v>
      </c>
      <c r="L33" s="5">
        <f t="shared" si="0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2"/>
        <v>50</v>
      </c>
      <c r="L34" s="5">
        <f t="shared" si="0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2"/>
        <v>50</v>
      </c>
      <c r="L35" s="5">
        <f t="shared" si="0"/>
        <v>0</v>
      </c>
      <c r="M35" s="6">
        <f t="shared" si="1"/>
        <v>0</v>
      </c>
    </row>
    <row r="36" spans="1:13" x14ac:dyDescent="0.2">
      <c r="A36" s="116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Rafaela Fonseca Macedo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22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50</v>
      </c>
      <c r="L43" s="5">
        <v>1</v>
      </c>
      <c r="M43" s="6">
        <v>50</v>
      </c>
    </row>
    <row r="44" spans="1:13" x14ac:dyDescent="0.2">
      <c r="A44" s="2">
        <v>24</v>
      </c>
      <c r="B44" s="4"/>
      <c r="C44" s="4"/>
      <c r="D44" s="4">
        <v>1</v>
      </c>
      <c r="E44" s="4"/>
      <c r="F44" s="4"/>
      <c r="G44" s="4"/>
      <c r="H44" s="4"/>
      <c r="I44" s="4"/>
      <c r="J44" s="4"/>
      <c r="K44" s="3">
        <v>50</v>
      </c>
      <c r="L44" s="5">
        <v>1</v>
      </c>
      <c r="M44" s="6">
        <v>50</v>
      </c>
    </row>
    <row r="45" spans="1:13" x14ac:dyDescent="0.2">
      <c r="A45" s="2">
        <v>26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50</v>
      </c>
      <c r="L45" s="5">
        <v>1</v>
      </c>
      <c r="M45" s="6">
        <v>50</v>
      </c>
    </row>
    <row r="46" spans="1:13" x14ac:dyDescent="0.2">
      <c r="A46" s="2">
        <v>29</v>
      </c>
      <c r="B46" s="4"/>
      <c r="C46" s="4"/>
      <c r="D46" s="4">
        <v>1</v>
      </c>
      <c r="E46" s="4"/>
      <c r="F46" s="4"/>
      <c r="G46" s="4"/>
      <c r="H46" s="4"/>
      <c r="I46" s="4"/>
      <c r="J46" s="4"/>
      <c r="K46" s="3">
        <v>50</v>
      </c>
      <c r="L46" s="5">
        <v>1</v>
      </c>
      <c r="M46" s="6">
        <v>50</v>
      </c>
    </row>
    <row r="47" spans="1:13" x14ac:dyDescent="0.2">
      <c r="A47" s="2">
        <v>31</v>
      </c>
      <c r="B47" s="4"/>
      <c r="C47" s="4">
        <v>1</v>
      </c>
      <c r="D47" s="4"/>
      <c r="E47" s="4"/>
      <c r="F47" s="4"/>
      <c r="G47" s="4"/>
      <c r="H47" s="4"/>
      <c r="I47" s="4"/>
      <c r="J47" s="4"/>
      <c r="K47" s="3">
        <v>50</v>
      </c>
      <c r="L47" s="5">
        <v>1</v>
      </c>
      <c r="M47" s="6">
        <v>50</v>
      </c>
    </row>
    <row r="48" spans="1:13" x14ac:dyDescent="0.2">
      <c r="A48" s="80">
        <v>44291</v>
      </c>
      <c r="B48" s="4"/>
      <c r="C48" s="4"/>
      <c r="D48" s="4">
        <v>1</v>
      </c>
      <c r="E48" s="4"/>
      <c r="F48" s="4"/>
      <c r="G48" s="4"/>
      <c r="H48" s="4"/>
      <c r="I48" s="4"/>
      <c r="J48" s="4"/>
      <c r="K48" s="3">
        <v>50</v>
      </c>
      <c r="L48" s="5">
        <v>1</v>
      </c>
      <c r="M48" s="6">
        <v>50</v>
      </c>
    </row>
    <row r="49" spans="1:13" x14ac:dyDescent="0.2">
      <c r="A49" s="80">
        <v>44295</v>
      </c>
      <c r="B49" s="4"/>
      <c r="C49" s="4">
        <v>1</v>
      </c>
      <c r="D49" s="4"/>
      <c r="E49" s="4"/>
      <c r="F49" s="4"/>
      <c r="G49" s="4"/>
      <c r="H49" s="4"/>
      <c r="I49" s="4"/>
      <c r="J49" s="4"/>
      <c r="K49" s="3">
        <v>50</v>
      </c>
      <c r="L49" s="5">
        <v>1</v>
      </c>
      <c r="M49" s="6">
        <v>50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4EB24-4445-4A85-9991-F8C0AD2D29D0}">
  <dimension ref="A1:M52"/>
  <sheetViews>
    <sheetView workbookViewId="0">
      <selection activeCell="B12" sqref="B12:C21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4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0</v>
      </c>
      <c r="M35" s="6">
        <f t="shared" si="0"/>
        <v>0</v>
      </c>
    </row>
    <row r="36" spans="1:13" x14ac:dyDescent="0.2">
      <c r="A36" s="102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Rafaela Gonzaga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 t="s">
        <v>208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1.5</v>
      </c>
      <c r="M43" s="6">
        <v>105</v>
      </c>
    </row>
    <row r="44" spans="1:13" x14ac:dyDescent="0.2">
      <c r="A44" s="2">
        <v>11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1.5</v>
      </c>
      <c r="M44" s="6">
        <v>105</v>
      </c>
    </row>
    <row r="45" spans="1:13" x14ac:dyDescent="0.2">
      <c r="A45" s="2">
        <v>16</v>
      </c>
      <c r="B45" s="114" t="s">
        <v>208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3"/>
      <c r="L51" s="113"/>
      <c r="M51" s="6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B0BF0-5E21-1242-BC2F-9A96A20F7F30}">
  <dimension ref="A1:N51"/>
  <sheetViews>
    <sheetView zoomScale="112" workbookViewId="0">
      <selection activeCell="A39" sqref="A39:M5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165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ref="K6:K35" si="1">K$2</f>
        <v>70</v>
      </c>
      <c r="L6" s="113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1"/>
        <v>70</v>
      </c>
      <c r="L7" s="113">
        <f t="shared" si="2"/>
        <v>0</v>
      </c>
      <c r="M7" s="6">
        <f t="shared" si="0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1"/>
        <v>70</v>
      </c>
      <c r="L8" s="113">
        <f t="shared" si="2"/>
        <v>0</v>
      </c>
      <c r="M8" s="6">
        <f t="shared" si="0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1"/>
        <v>70</v>
      </c>
      <c r="L9" s="113">
        <f t="shared" si="2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1"/>
        <v>70</v>
      </c>
      <c r="L10" s="113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1"/>
        <v>70</v>
      </c>
      <c r="L11" s="113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1"/>
        <v>70</v>
      </c>
      <c r="L12" s="113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114"/>
      <c r="C13" s="114" t="s">
        <v>334</v>
      </c>
      <c r="D13" s="114"/>
      <c r="E13" s="114"/>
      <c r="F13" s="114"/>
      <c r="G13" s="114"/>
      <c r="H13" s="114"/>
      <c r="I13" s="114"/>
      <c r="J13" s="114"/>
      <c r="K13" s="3">
        <f t="shared" si="1"/>
        <v>70</v>
      </c>
      <c r="L13" s="113">
        <f t="shared" si="2"/>
        <v>2</v>
      </c>
      <c r="M13" s="6">
        <f t="shared" si="0"/>
        <v>140</v>
      </c>
    </row>
    <row r="14" spans="1:13" x14ac:dyDescent="0.2">
      <c r="A14" s="2">
        <v>10</v>
      </c>
      <c r="B14" s="114"/>
      <c r="C14" s="114" t="s">
        <v>343</v>
      </c>
      <c r="D14" s="114"/>
      <c r="E14" s="114"/>
      <c r="F14" s="114"/>
      <c r="G14" s="114"/>
      <c r="H14" s="114"/>
      <c r="I14" s="114"/>
      <c r="J14" s="114"/>
      <c r="K14" s="3">
        <f t="shared" si="1"/>
        <v>70</v>
      </c>
      <c r="L14" s="113">
        <f t="shared" si="2"/>
        <v>1</v>
      </c>
      <c r="M14" s="6">
        <f t="shared" si="0"/>
        <v>70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1"/>
        <v>70</v>
      </c>
      <c r="L15" s="113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1"/>
        <v>70</v>
      </c>
      <c r="L16" s="113">
        <f t="shared" si="2"/>
        <v>0</v>
      </c>
      <c r="M16" s="6">
        <f t="shared" si="0"/>
        <v>0</v>
      </c>
    </row>
    <row r="17" spans="1:14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1"/>
        <v>70</v>
      </c>
      <c r="L17" s="113">
        <f t="shared" si="2"/>
        <v>0</v>
      </c>
      <c r="M17" s="6">
        <f t="shared" si="0"/>
        <v>0</v>
      </c>
    </row>
    <row r="18" spans="1:14" x14ac:dyDescent="0.2">
      <c r="A18" s="2">
        <v>14</v>
      </c>
      <c r="B18" s="114" t="s">
        <v>334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1"/>
        <v>70</v>
      </c>
      <c r="L18" s="113">
        <f t="shared" si="2"/>
        <v>2</v>
      </c>
      <c r="M18" s="6">
        <f t="shared" si="0"/>
        <v>140</v>
      </c>
    </row>
    <row r="19" spans="1:14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1"/>
        <v>70</v>
      </c>
      <c r="L19" s="113">
        <f t="shared" si="2"/>
        <v>0</v>
      </c>
      <c r="M19" s="6">
        <f t="shared" si="0"/>
        <v>0</v>
      </c>
    </row>
    <row r="20" spans="1:14" x14ac:dyDescent="0.2">
      <c r="A20" s="2">
        <v>16</v>
      </c>
      <c r="B20" s="114" t="s">
        <v>334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1"/>
        <v>70</v>
      </c>
      <c r="L20" s="113">
        <f t="shared" si="2"/>
        <v>2</v>
      </c>
      <c r="M20" s="6">
        <f t="shared" si="0"/>
        <v>140</v>
      </c>
    </row>
    <row r="21" spans="1:14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1"/>
        <v>70</v>
      </c>
      <c r="L21" s="113">
        <f t="shared" si="2"/>
        <v>2</v>
      </c>
      <c r="M21" s="6">
        <f t="shared" si="0"/>
        <v>140</v>
      </c>
    </row>
    <row r="22" spans="1:14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1"/>
        <v>70</v>
      </c>
      <c r="L22" s="113">
        <f t="shared" si="2"/>
        <v>2</v>
      </c>
      <c r="M22" s="6">
        <f t="shared" si="0"/>
        <v>140</v>
      </c>
    </row>
    <row r="23" spans="1:14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1"/>
        <v>70</v>
      </c>
      <c r="L23" s="113">
        <f t="shared" si="2"/>
        <v>0</v>
      </c>
      <c r="M23" s="6">
        <f t="shared" si="0"/>
        <v>0</v>
      </c>
    </row>
    <row r="24" spans="1:14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1"/>
        <v>70</v>
      </c>
      <c r="L24" s="113">
        <f t="shared" si="2"/>
        <v>0</v>
      </c>
      <c r="M24" s="6">
        <f t="shared" si="0"/>
        <v>0</v>
      </c>
    </row>
    <row r="25" spans="1:14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1"/>
        <v>70</v>
      </c>
      <c r="L25" s="113">
        <f t="shared" si="2"/>
        <v>0</v>
      </c>
      <c r="M25" s="6">
        <f t="shared" si="0"/>
        <v>0</v>
      </c>
    </row>
    <row r="26" spans="1:14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1"/>
        <v>70</v>
      </c>
      <c r="L26" s="113">
        <f t="shared" si="2"/>
        <v>0</v>
      </c>
      <c r="M26" s="6">
        <f t="shared" si="0"/>
        <v>0</v>
      </c>
    </row>
    <row r="27" spans="1:14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1"/>
        <v>70</v>
      </c>
      <c r="L27" s="113">
        <f t="shared" si="2"/>
        <v>0</v>
      </c>
      <c r="M27" s="6">
        <f t="shared" si="0"/>
        <v>0</v>
      </c>
    </row>
    <row r="28" spans="1:14" x14ac:dyDescent="0.2">
      <c r="A28" s="2">
        <v>24</v>
      </c>
      <c r="B28" s="114" t="s">
        <v>334</v>
      </c>
      <c r="C28" s="114"/>
      <c r="D28" s="114"/>
      <c r="E28" s="114"/>
      <c r="F28" s="114"/>
      <c r="G28" s="114"/>
      <c r="H28" s="114"/>
      <c r="I28" s="114"/>
      <c r="J28" s="114"/>
      <c r="K28" s="3">
        <f t="shared" si="1"/>
        <v>70</v>
      </c>
      <c r="L28" s="113">
        <f t="shared" si="2"/>
        <v>2</v>
      </c>
      <c r="M28" s="6">
        <f t="shared" si="0"/>
        <v>140</v>
      </c>
      <c r="N28" t="s">
        <v>224</v>
      </c>
    </row>
    <row r="29" spans="1:14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1"/>
        <v>70</v>
      </c>
      <c r="L29" s="113">
        <f t="shared" si="2"/>
        <v>0</v>
      </c>
      <c r="M29" s="6">
        <f t="shared" si="0"/>
        <v>0</v>
      </c>
    </row>
    <row r="30" spans="1:14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1"/>
        <v>70</v>
      </c>
      <c r="L30" s="113">
        <f t="shared" si="2"/>
        <v>0</v>
      </c>
      <c r="M30" s="6">
        <f t="shared" si="0"/>
        <v>0</v>
      </c>
    </row>
    <row r="31" spans="1:14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1"/>
        <v>70</v>
      </c>
      <c r="L31" s="113">
        <f t="shared" si="2"/>
        <v>0</v>
      </c>
      <c r="M31" s="6">
        <f t="shared" si="0"/>
        <v>0</v>
      </c>
    </row>
    <row r="32" spans="1:14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1"/>
        <v>70</v>
      </c>
      <c r="L32" s="113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1"/>
        <v>70</v>
      </c>
      <c r="L33" s="113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1"/>
        <v>70</v>
      </c>
      <c r="L34" s="113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1"/>
        <v>70</v>
      </c>
      <c r="L35" s="113">
        <f t="shared" si="2"/>
        <v>2</v>
      </c>
      <c r="M35" s="6">
        <f t="shared" si="0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Rafaela Perlingeiro Noronha dos Santos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9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10</v>
      </c>
      <c r="B44" s="114"/>
      <c r="C44" s="114" t="s">
        <v>343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14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17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18</v>
      </c>
      <c r="B48" s="114" t="s">
        <v>334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4" x14ac:dyDescent="0.2">
      <c r="A49" s="2">
        <v>24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  <c r="N49" t="s">
        <v>224</v>
      </c>
    </row>
    <row r="50" spans="1:14" x14ac:dyDescent="0.2">
      <c r="A50" s="2">
        <v>31</v>
      </c>
      <c r="B50" s="114" t="s">
        <v>334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4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10" t="s">
        <v>55</v>
      </c>
      <c r="L51" s="5">
        <f>SUM(L5:L35)</f>
        <v>15</v>
      </c>
      <c r="M51" s="6">
        <v>1050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Rafaela Vazquez Suarez Solis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Raissa Dantas Mattos Cerqueira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Raíssa Rocha Nicacio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4229-E6B3-0F4F-B99F-1907C92A3373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Raphael Sierpinska Mendonça Azevedo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N52"/>
  <sheetViews>
    <sheetView workbookViewId="0">
      <selection activeCell="N32" sqref="N3:N3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 t="s">
        <v>334</v>
      </c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2</v>
      </c>
      <c r="M6" s="6">
        <f t="shared" si="1"/>
        <v>140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2</v>
      </c>
      <c r="M7" s="6">
        <f t="shared" si="1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 t="s">
        <v>334</v>
      </c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114"/>
      <c r="C15" s="114" t="s">
        <v>334</v>
      </c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4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4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4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4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4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2</v>
      </c>
      <c r="M21" s="6">
        <f t="shared" si="1"/>
        <v>140</v>
      </c>
    </row>
    <row r="22" spans="1:14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2</v>
      </c>
      <c r="M22" s="6">
        <f t="shared" si="1"/>
        <v>140</v>
      </c>
    </row>
    <row r="23" spans="1:14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4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4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4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4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4" x14ac:dyDescent="0.2">
      <c r="A28" s="2">
        <v>24</v>
      </c>
      <c r="B28" s="114" t="s">
        <v>334</v>
      </c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2</v>
      </c>
      <c r="M28" s="6">
        <f t="shared" si="1"/>
        <v>140</v>
      </c>
      <c r="N28" t="s">
        <v>224</v>
      </c>
    </row>
    <row r="29" spans="1:14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4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4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4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2</v>
      </c>
      <c r="M35" s="6">
        <f t="shared" si="1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Raquel Rodrigues Leite de Moraes Reis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2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3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10</v>
      </c>
      <c r="B45" s="114"/>
      <c r="C45" s="114" t="s">
        <v>334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11</v>
      </c>
      <c r="B46" s="114"/>
      <c r="C46" s="114" t="s">
        <v>334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17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18</v>
      </c>
      <c r="B48" s="114" t="s">
        <v>334</v>
      </c>
      <c r="C48" s="114"/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4" x14ac:dyDescent="0.2">
      <c r="A49" s="2">
        <v>24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  <c r="N49" t="s">
        <v>224</v>
      </c>
    </row>
    <row r="50" spans="1:14" x14ac:dyDescent="0.2">
      <c r="A50" s="2">
        <v>31</v>
      </c>
      <c r="B50" s="114" t="s">
        <v>334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4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10" t="s">
        <v>55</v>
      </c>
      <c r="L51" s="5">
        <f>SUM(L5:L35)</f>
        <v>16</v>
      </c>
      <c r="M51" s="6">
        <f>SUM(M5:M35)</f>
        <v>1120</v>
      </c>
    </row>
    <row r="52" spans="1:14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48E75-5F04-3342-896A-082EFEC22985}">
  <dimension ref="A1:M52"/>
  <sheetViews>
    <sheetView workbookViewId="0">
      <selection activeCell="O23" sqref="O23"/>
    </sheetView>
  </sheetViews>
  <sheetFormatPr baseColWidth="10" defaultColWidth="8.83203125" defaultRowHeight="15" x14ac:dyDescent="0.2"/>
  <cols>
    <col min="1" max="1" width="5.6640625" style="246" customWidth="1"/>
    <col min="2" max="10" width="11.5" style="246" customWidth="1"/>
    <col min="11" max="11" width="10.6640625" style="246" customWidth="1"/>
    <col min="12" max="12" width="8.5" style="246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0" t="s">
        <v>5</v>
      </c>
      <c r="D2" s="9" t="s">
        <v>506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 t="s">
        <v>334</v>
      </c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2</v>
      </c>
      <c r="M6" s="6">
        <f t="shared" si="1"/>
        <v>140</v>
      </c>
    </row>
    <row r="7" spans="1:13" x14ac:dyDescent="0.2">
      <c r="A7" s="2">
        <v>3</v>
      </c>
      <c r="B7" s="114" t="s">
        <v>334</v>
      </c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2</v>
      </c>
      <c r="M7" s="6">
        <f t="shared" si="1"/>
        <v>140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 t="s">
        <v>334</v>
      </c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2</v>
      </c>
      <c r="M13" s="6">
        <f t="shared" si="1"/>
        <v>140</v>
      </c>
    </row>
    <row r="14" spans="1:13" x14ac:dyDescent="0.2">
      <c r="A14" s="2">
        <v>10</v>
      </c>
      <c r="B14" s="114"/>
      <c r="C14" s="114" t="s">
        <v>334</v>
      </c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114"/>
      <c r="C15" s="114" t="s">
        <v>334</v>
      </c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2</v>
      </c>
      <c r="M21" s="6">
        <f t="shared" si="1"/>
        <v>140</v>
      </c>
    </row>
    <row r="22" spans="1:13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/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>B23+C24+D24+E24+F24+G24+H24+I24+J24</f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2</v>
      </c>
      <c r="M34" s="6">
        <f t="shared" si="1"/>
        <v>140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2</v>
      </c>
      <c r="M35" s="6">
        <f t="shared" si="1"/>
        <v>140</v>
      </c>
    </row>
    <row r="36" spans="1:13" x14ac:dyDescent="0.2">
      <c r="A36" s="246">
        <v>32</v>
      </c>
      <c r="K36" s="10" t="s">
        <v>55</v>
      </c>
      <c r="L36" s="5">
        <f>SUM(L5:L35)</f>
        <v>18</v>
      </c>
      <c r="M36" s="6">
        <f>SUM(M5:M35)</f>
        <v>1260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0" t="s">
        <v>5</v>
      </c>
      <c r="D40" s="9" t="str">
        <f>D2</f>
        <v>Rebeca Araujo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5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26</v>
      </c>
      <c r="B44" s="114" t="s">
        <v>343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29</v>
      </c>
      <c r="B45" s="114" t="s">
        <v>343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1</v>
      </c>
      <c r="M49" s="6">
        <v>70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1.5</v>
      </c>
      <c r="M50" s="6">
        <v>105</v>
      </c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70</v>
      </c>
      <c r="L52" s="113">
        <v>1.5</v>
      </c>
      <c r="M52" s="6">
        <v>105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A131C-6C03-4F45-B929-5D80EFCB6EF8}">
  <dimension ref="A1:M52"/>
  <sheetViews>
    <sheetView workbookViewId="0">
      <selection activeCell="O41" sqref="O41"/>
    </sheetView>
  </sheetViews>
  <sheetFormatPr baseColWidth="10" defaultColWidth="8.83203125" defaultRowHeight="15" x14ac:dyDescent="0.2"/>
  <cols>
    <col min="1" max="1" width="5.6640625" style="162" customWidth="1"/>
    <col min="2" max="10" width="11.5" style="162" customWidth="1"/>
    <col min="11" max="11" width="10.6640625" style="162" customWidth="1"/>
    <col min="12" max="12" width="8.5" style="162" customWidth="1"/>
    <col min="13" max="13" width="11.6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63" t="s">
        <v>5</v>
      </c>
      <c r="D2" s="9" t="s">
        <v>419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 t="s">
        <v>343</v>
      </c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1</v>
      </c>
      <c r="M20" s="6">
        <f t="shared" si="1"/>
        <v>70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 t="s">
        <v>343</v>
      </c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1</v>
      </c>
      <c r="M25" s="6">
        <f t="shared" si="1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 t="s">
        <v>343</v>
      </c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1</v>
      </c>
      <c r="M27" s="6">
        <f t="shared" si="1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 t="s">
        <v>343</v>
      </c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1</v>
      </c>
      <c r="M31" s="6">
        <f t="shared" si="1"/>
        <v>70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 t="s">
        <v>343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1</v>
      </c>
      <c r="M34" s="6">
        <f t="shared" si="1"/>
        <v>70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6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63" t="s">
        <v>5</v>
      </c>
      <c r="D40" s="9" t="str">
        <f>D2</f>
        <v>Rebeca do Nascimento Tavares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16</v>
      </c>
      <c r="B43" s="114"/>
      <c r="C43" s="114" t="s">
        <v>343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21</v>
      </c>
      <c r="B44" s="114"/>
      <c r="C44" s="114"/>
      <c r="D44" s="114" t="s">
        <v>343</v>
      </c>
      <c r="E44" s="114"/>
      <c r="F44" s="114"/>
      <c r="G44" s="114"/>
      <c r="H44" s="114"/>
      <c r="I44" s="114"/>
      <c r="J44" s="114"/>
      <c r="K44" s="3">
        <v>70</v>
      </c>
      <c r="L44" s="113">
        <v>1</v>
      </c>
      <c r="M44" s="6">
        <v>70</v>
      </c>
    </row>
    <row r="45" spans="1:13" x14ac:dyDescent="0.2">
      <c r="A45" s="2">
        <v>23</v>
      </c>
      <c r="B45" s="114"/>
      <c r="C45" s="114" t="s">
        <v>343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</v>
      </c>
      <c r="M45" s="6">
        <v>70</v>
      </c>
    </row>
    <row r="46" spans="1:13" x14ac:dyDescent="0.2">
      <c r="A46" s="2">
        <v>27</v>
      </c>
      <c r="B46" s="114"/>
      <c r="C46" s="114"/>
      <c r="D46" s="114" t="s">
        <v>343</v>
      </c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x14ac:dyDescent="0.2">
      <c r="A47" s="2">
        <v>30</v>
      </c>
      <c r="B47" s="114" t="s">
        <v>343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1</v>
      </c>
      <c r="M47" s="6">
        <v>70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10" t="s">
        <v>55</v>
      </c>
      <c r="L48" s="5">
        <f>SUM(L5:L35)</f>
        <v>5</v>
      </c>
      <c r="M48" s="6">
        <f>SUM(M5:M35)</f>
        <v>350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113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M42"/>
  <sheetViews>
    <sheetView topLeftCell="F1" workbookViewId="0">
      <selection activeCell="C32" sqref="C3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165</v>
      </c>
      <c r="C2" s="54" t="s">
        <v>5</v>
      </c>
      <c r="D2" s="9" t="s">
        <v>540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>
        <v>2</v>
      </c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2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2</v>
      </c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2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4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4" t="s">
        <v>5</v>
      </c>
      <c r="D40" s="9" t="str">
        <f>D2</f>
        <v>Renato Fraga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M4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48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Rian Lima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M42"/>
  <sheetViews>
    <sheetView topLeftCell="A31" workbookViewId="0">
      <selection activeCell="A39" sqref="A39:M42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129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Ricardo de Souza Coutinho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025A5-AC19-004F-82E5-99714F828566}">
  <dimension ref="A1:M48"/>
  <sheetViews>
    <sheetView workbookViewId="0">
      <selection activeCell="A40" sqref="A40:M48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56">
        <v>166</v>
      </c>
      <c r="C2" s="295" t="s">
        <v>5</v>
      </c>
      <c r="D2" s="9" t="s">
        <v>577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60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60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60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60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60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60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60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60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60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60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60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60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60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 t="s">
        <v>334</v>
      </c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60</v>
      </c>
      <c r="L19" s="113">
        <f t="shared" si="2"/>
        <v>2</v>
      </c>
      <c r="M19" s="6">
        <f t="shared" si="1"/>
        <v>120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60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60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60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60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60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60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60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 t="s">
        <v>334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60</v>
      </c>
      <c r="L27" s="113">
        <f t="shared" si="2"/>
        <v>2</v>
      </c>
      <c r="M27" s="6">
        <f t="shared" si="1"/>
        <v>120</v>
      </c>
    </row>
    <row r="28" spans="1:13" x14ac:dyDescent="0.2">
      <c r="A28" s="2">
        <v>24</v>
      </c>
      <c r="B28" s="114"/>
      <c r="C28" s="114" t="s">
        <v>334</v>
      </c>
      <c r="D28" s="114"/>
      <c r="E28" s="114"/>
      <c r="F28" s="114"/>
      <c r="G28" s="114"/>
      <c r="H28" s="114"/>
      <c r="I28" s="114"/>
      <c r="J28" s="114"/>
      <c r="K28" s="3">
        <f t="shared" si="0"/>
        <v>60</v>
      </c>
      <c r="L28" s="113">
        <f t="shared" si="2"/>
        <v>2</v>
      </c>
      <c r="M28" s="6">
        <f t="shared" si="1"/>
        <v>120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60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60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60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60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60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60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60</v>
      </c>
      <c r="L35" s="113">
        <f t="shared" si="2"/>
        <v>2</v>
      </c>
      <c r="M35" s="6">
        <f t="shared" si="1"/>
        <v>120</v>
      </c>
    </row>
    <row r="36" spans="1:13" x14ac:dyDescent="0.2">
      <c r="A36" s="294">
        <v>32</v>
      </c>
      <c r="B36" s="294"/>
      <c r="C36" s="294"/>
      <c r="D36" s="294"/>
      <c r="E36" s="294"/>
      <c r="F36" s="294"/>
      <c r="G36" s="294"/>
      <c r="H36" s="294"/>
      <c r="I36" s="294"/>
      <c r="J36" s="294"/>
    </row>
    <row r="37" spans="1:13" x14ac:dyDescent="0.2">
      <c r="A37" s="294"/>
      <c r="B37" s="294"/>
      <c r="C37" s="294"/>
      <c r="D37" s="294"/>
      <c r="E37" s="294"/>
      <c r="F37" s="294"/>
      <c r="G37" s="294"/>
      <c r="H37" s="294"/>
      <c r="I37" s="294"/>
      <c r="J37" s="294"/>
      <c r="K37" s="294"/>
      <c r="L37" s="294"/>
    </row>
    <row r="38" spans="1:13" x14ac:dyDescent="0.2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</row>
    <row r="40" spans="1:13" ht="21" x14ac:dyDescent="0.25">
      <c r="A40" s="337" t="s">
        <v>9</v>
      </c>
      <c r="B40" s="338"/>
      <c r="C40" s="338"/>
      <c r="D40" s="338"/>
      <c r="E40" s="338"/>
      <c r="F40" s="338"/>
      <c r="G40" s="338"/>
      <c r="H40" s="338"/>
      <c r="I40" s="338"/>
      <c r="J40" s="338"/>
      <c r="K40" s="338"/>
      <c r="L40" s="338"/>
      <c r="M40" s="339"/>
    </row>
    <row r="41" spans="1:13" x14ac:dyDescent="0.2">
      <c r="A41" s="130" t="s">
        <v>340</v>
      </c>
      <c r="B41" s="131"/>
      <c r="C41" s="132" t="s">
        <v>5</v>
      </c>
      <c r="D41" s="133" t="s">
        <v>577</v>
      </c>
      <c r="E41" s="133"/>
      <c r="F41" s="134"/>
      <c r="G41" s="134"/>
      <c r="H41" s="134"/>
      <c r="I41" s="134"/>
      <c r="J41" s="134"/>
      <c r="K41" s="135"/>
      <c r="L41" s="136" t="s">
        <v>12</v>
      </c>
      <c r="M41" s="136" t="s">
        <v>327</v>
      </c>
    </row>
    <row r="42" spans="1:13" x14ac:dyDescent="0.2">
      <c r="A42" s="335" t="s">
        <v>59</v>
      </c>
      <c r="B42" s="335" t="s">
        <v>6</v>
      </c>
      <c r="C42" s="335" t="s">
        <v>1</v>
      </c>
      <c r="D42" s="335" t="s">
        <v>2</v>
      </c>
      <c r="E42" s="335" t="s">
        <v>65</v>
      </c>
      <c r="F42" s="335" t="s">
        <v>66</v>
      </c>
      <c r="G42" s="335" t="s">
        <v>67</v>
      </c>
      <c r="H42" s="335" t="s">
        <v>7</v>
      </c>
      <c r="I42" s="335" t="s">
        <v>8</v>
      </c>
      <c r="J42" s="335" t="s">
        <v>3</v>
      </c>
      <c r="K42" s="325" t="s">
        <v>0</v>
      </c>
      <c r="L42" s="325" t="s">
        <v>10</v>
      </c>
      <c r="M42" s="325" t="s">
        <v>13</v>
      </c>
    </row>
    <row r="43" spans="1:13" x14ac:dyDescent="0.2">
      <c r="A43" s="336"/>
      <c r="B43" s="336"/>
      <c r="C43" s="336"/>
      <c r="D43" s="336"/>
      <c r="E43" s="336"/>
      <c r="F43" s="336"/>
      <c r="G43" s="336"/>
      <c r="H43" s="336"/>
      <c r="I43" s="336"/>
      <c r="J43" s="336"/>
      <c r="K43" s="332"/>
      <c r="L43" s="332"/>
      <c r="M43" s="332"/>
    </row>
    <row r="44" spans="1:13" x14ac:dyDescent="0.2">
      <c r="A44" s="2">
        <v>15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60</v>
      </c>
      <c r="L44" s="113">
        <v>2</v>
      </c>
      <c r="M44" s="6">
        <v>120</v>
      </c>
    </row>
    <row r="45" spans="1:13" x14ac:dyDescent="0.2">
      <c r="A45" s="2">
        <v>23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60</v>
      </c>
      <c r="L45" s="113">
        <v>2</v>
      </c>
      <c r="M45" s="6">
        <v>120</v>
      </c>
    </row>
    <row r="46" spans="1:13" x14ac:dyDescent="0.2">
      <c r="A46" s="2">
        <v>24</v>
      </c>
      <c r="B46" s="114"/>
      <c r="C46" s="114" t="s">
        <v>334</v>
      </c>
      <c r="D46" s="114"/>
      <c r="E46" s="114"/>
      <c r="F46" s="114"/>
      <c r="G46" s="114"/>
      <c r="H46" s="114"/>
      <c r="I46" s="114"/>
      <c r="J46" s="114"/>
      <c r="K46" s="3">
        <v>60</v>
      </c>
      <c r="L46" s="113">
        <v>2</v>
      </c>
      <c r="M46" s="6">
        <v>120</v>
      </c>
    </row>
    <row r="47" spans="1:13" x14ac:dyDescent="0.2">
      <c r="A47" s="2">
        <v>31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2</v>
      </c>
      <c r="M47" s="6">
        <v>120</v>
      </c>
    </row>
    <row r="48" spans="1:13" x14ac:dyDescent="0.2">
      <c r="K48" s="10" t="s">
        <v>55</v>
      </c>
      <c r="L48" s="5">
        <f>SUM(L5:L35)</f>
        <v>8</v>
      </c>
      <c r="M48" s="6">
        <f>SUM(M5:M35)</f>
        <v>480</v>
      </c>
    </row>
  </sheetData>
  <mergeCells count="28">
    <mergeCell ref="J3:J4"/>
    <mergeCell ref="K3:K4"/>
    <mergeCell ref="L3:L4"/>
    <mergeCell ref="M3:M4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A40:M40"/>
    <mergeCell ref="A42:A43"/>
    <mergeCell ref="B42:B43"/>
    <mergeCell ref="C42:C43"/>
    <mergeCell ref="D42:D43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</mergeCells>
  <pageMargins left="0.511811024" right="0.511811024" top="0.78740157499999996" bottom="0.78740157499999996" header="0.31496062000000002" footer="0.31496062000000002"/>
  <drawing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N48"/>
  <sheetViews>
    <sheetView topLeftCell="G1" workbookViewId="0">
      <selection activeCell="B35" sqref="B3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4" ht="21" x14ac:dyDescent="0.25">
      <c r="A1" s="327" t="s">
        <v>555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  <c r="N1" t="s">
        <v>556</v>
      </c>
    </row>
    <row r="2" spans="1:14" x14ac:dyDescent="0.2">
      <c r="A2" s="16" t="s">
        <v>4</v>
      </c>
      <c r="B2" s="56">
        <v>166</v>
      </c>
      <c r="C2" s="54" t="s">
        <v>5</v>
      </c>
      <c r="D2" s="9" t="s">
        <v>557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5">
        <f>B5+C5+D5+E5+F5+G5+H5+I5+J5</f>
        <v>0</v>
      </c>
      <c r="M5" s="6">
        <f t="shared" ref="M5:M35" si="1">L5*K5</f>
        <v>0</v>
      </c>
    </row>
    <row r="6" spans="1:14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60</v>
      </c>
      <c r="L6" s="5">
        <f t="shared" ref="L6:L35" si="2">B6+C6+D6+E6+F6+G6+H6+I6+J6</f>
        <v>0</v>
      </c>
      <c r="M6" s="6">
        <f t="shared" si="1"/>
        <v>0</v>
      </c>
    </row>
    <row r="7" spans="1:14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60</v>
      </c>
      <c r="L7" s="113">
        <f t="shared" si="2"/>
        <v>0</v>
      </c>
      <c r="M7" s="6">
        <f t="shared" si="1"/>
        <v>0</v>
      </c>
    </row>
    <row r="8" spans="1:14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60</v>
      </c>
      <c r="L8" s="113">
        <f t="shared" si="2"/>
        <v>0</v>
      </c>
      <c r="M8" s="6">
        <f t="shared" si="1"/>
        <v>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60</v>
      </c>
      <c r="L9" s="113">
        <f t="shared" si="2"/>
        <v>0</v>
      </c>
      <c r="M9" s="6">
        <f t="shared" si="1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60</v>
      </c>
      <c r="L10" s="113">
        <f t="shared" si="2"/>
        <v>0</v>
      </c>
      <c r="M10" s="6">
        <f t="shared" si="1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60</v>
      </c>
      <c r="L11" s="113">
        <f t="shared" si="2"/>
        <v>0</v>
      </c>
      <c r="M11" s="6">
        <f t="shared" si="1"/>
        <v>0</v>
      </c>
    </row>
    <row r="12" spans="1:14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60</v>
      </c>
      <c r="L12" s="113">
        <f t="shared" si="2"/>
        <v>0</v>
      </c>
      <c r="M12" s="6">
        <f t="shared" si="1"/>
        <v>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60</v>
      </c>
      <c r="L13" s="113">
        <f t="shared" si="2"/>
        <v>0</v>
      </c>
      <c r="M13" s="6">
        <f t="shared" si="1"/>
        <v>0</v>
      </c>
    </row>
    <row r="14" spans="1:14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60</v>
      </c>
      <c r="L14" s="113">
        <f t="shared" si="2"/>
        <v>0</v>
      </c>
      <c r="M14" s="6">
        <f t="shared" si="1"/>
        <v>0</v>
      </c>
    </row>
    <row r="15" spans="1:14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60</v>
      </c>
      <c r="L15" s="113">
        <f t="shared" si="2"/>
        <v>0</v>
      </c>
      <c r="M15" s="6">
        <f t="shared" si="1"/>
        <v>0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60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60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60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60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60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60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60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60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60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60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60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60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60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60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60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60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60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60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60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60</v>
      </c>
      <c r="L35" s="113">
        <f t="shared" si="2"/>
        <v>2</v>
      </c>
      <c r="M35" s="6">
        <f t="shared" si="1"/>
        <v>120</v>
      </c>
    </row>
    <row r="36" spans="1:13" x14ac:dyDescent="0.2">
      <c r="A36" s="1">
        <v>32</v>
      </c>
      <c r="K36" s="10" t="s">
        <v>55</v>
      </c>
      <c r="L36" s="5">
        <f>SUM(L5:L35)</f>
        <v>2</v>
      </c>
      <c r="M36" s="6">
        <f>SUM(M5:M35)</f>
        <v>120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4" t="s">
        <v>5</v>
      </c>
      <c r="D40" s="9" t="str">
        <f>D2</f>
        <v>Rodrigo Lyrio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:K44" si="3">K$2</f>
        <v>60</v>
      </c>
      <c r="L43" s="113">
        <f t="shared" ref="L43:L44" si="4">B43+C43+D43+E43+F43+G43+H43+I43+J43</f>
        <v>2</v>
      </c>
      <c r="M43" s="6">
        <f t="shared" ref="M43:M44" si="5">L43*K43</f>
        <v>120</v>
      </c>
    </row>
    <row r="44" spans="1:13" x14ac:dyDescent="0.2">
      <c r="A44" s="2">
        <v>4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f t="shared" si="3"/>
        <v>60</v>
      </c>
      <c r="L44" s="113">
        <f t="shared" si="4"/>
        <v>2</v>
      </c>
      <c r="M44" s="6">
        <f t="shared" si="5"/>
        <v>120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60</v>
      </c>
      <c r="L47" s="113">
        <v>2</v>
      </c>
      <c r="M47" s="6">
        <v>120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130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Rodrigo Sandes de Araújo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M4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Ruth Maria Pinheiro Figueredo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f>K$2</f>
        <v>70</v>
      </c>
      <c r="L43" s="5">
        <f>B43+C43+D43+E43+F43+G43+H43+I43+J43</f>
        <v>1</v>
      </c>
      <c r="M43" s="6">
        <f>L43*K43</f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57AA0-922A-4C9E-B116-8BA850586D41}">
  <dimension ref="A1:M46"/>
  <sheetViews>
    <sheetView workbookViewId="0">
      <selection activeCell="K41" sqref="K41:L42"/>
    </sheetView>
  </sheetViews>
  <sheetFormatPr baseColWidth="10" defaultColWidth="8.83203125" defaultRowHeight="15" x14ac:dyDescent="0.2"/>
  <cols>
    <col min="1" max="1" width="5.6640625" style="226" customWidth="1"/>
    <col min="2" max="10" width="11.5" style="226" customWidth="1"/>
    <col min="11" max="11" width="10.6640625" style="226" customWidth="1"/>
    <col min="12" max="12" width="8.5" style="22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7" t="s">
        <v>5</v>
      </c>
      <c r="D2" s="9" t="s">
        <v>440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26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7" t="s">
        <v>5</v>
      </c>
      <c r="D40" s="9" t="str">
        <f>D2</f>
        <v>Sara Monteiro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4"/>
      <c r="C43" s="4">
        <v>1</v>
      </c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9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10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15</v>
      </c>
      <c r="B46" s="4"/>
      <c r="C46" s="4">
        <v>1</v>
      </c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E9734-361F-44A5-B6A6-93B9D7AD486D}">
  <dimension ref="A1:M50"/>
  <sheetViews>
    <sheetView zoomScaleNormal="100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209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464</v>
      </c>
      <c r="L3" s="321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1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1</v>
      </c>
      <c r="M14" s="6">
        <f t="shared" si="1"/>
        <v>70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>
        <v>1</v>
      </c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1</v>
      </c>
      <c r="M16" s="6">
        <f t="shared" si="1"/>
        <v>70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>
        <v>1</v>
      </c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1</v>
      </c>
      <c r="M26" s="6">
        <f t="shared" si="1"/>
        <v>70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Sérgio Lamberti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464</v>
      </c>
      <c r="L41" s="321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10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12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22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10" t="s">
        <v>55</v>
      </c>
      <c r="L46" s="5">
        <f>SUM(L5:L35)</f>
        <v>3</v>
      </c>
      <c r="M46" s="6">
        <f>SUM(M5:M35)</f>
        <v>210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/>
      <c r="L47" s="5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/>
      <c r="L48" s="5"/>
      <c r="M48" s="6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/>
      <c r="L49" s="5"/>
      <c r="M49" s="6"/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  <c r="K50" s="3"/>
      <c r="L50" s="5"/>
      <c r="M50" s="6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M50"/>
  <sheetViews>
    <sheetView zoomScale="107" zoomScaleNormal="115" workbookViewId="0">
      <selection activeCell="B9" sqref="B9:D28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132</v>
      </c>
      <c r="E2" s="9"/>
      <c r="F2" s="9"/>
      <c r="G2" s="9"/>
      <c r="H2" s="9"/>
      <c r="I2" s="16" t="s">
        <v>68</v>
      </c>
      <c r="J2" s="16"/>
      <c r="K2" s="17">
        <v>40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40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40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40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40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40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40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40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40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40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40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40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40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40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40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40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40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40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40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40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40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40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40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40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40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40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40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40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40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40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40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40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Sofia Almeida Correia de Araújo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11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f t="shared" ref="K43" si="3">K$2</f>
        <v>40</v>
      </c>
      <c r="L43" s="113">
        <f t="shared" ref="L43" si="4">B43+C43+D43+E43+F43+G43+H43+I43+J43</f>
        <v>1.5</v>
      </c>
      <c r="M43" s="6">
        <f t="shared" ref="M43" si="5">L43*K43</f>
        <v>60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114"/>
      <c r="I44" s="114"/>
      <c r="J44" s="114"/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  <c r="K45" s="3">
        <v>40</v>
      </c>
      <c r="L45" s="113">
        <v>1.5</v>
      </c>
      <c r="M45" s="6">
        <v>60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>
        <v>40</v>
      </c>
      <c r="L46" s="113">
        <v>2</v>
      </c>
      <c r="M46" s="6">
        <v>80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40</v>
      </c>
      <c r="L47" s="113">
        <v>2</v>
      </c>
      <c r="M47" s="6">
        <v>80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40</v>
      </c>
      <c r="L49" s="113">
        <v>1.5</v>
      </c>
      <c r="M49" s="6">
        <v>60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N50"/>
  <sheetViews>
    <sheetView topLeftCell="B1" workbookViewId="0">
      <selection activeCell="A39" sqref="A39:M50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64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460</v>
      </c>
      <c r="L3" s="325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>K$2</f>
        <v>70</v>
      </c>
      <c r="L5" s="113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>K$2</f>
        <v>70</v>
      </c>
      <c r="L6" s="113">
        <f t="shared" ref="L6:L35" si="1">B6+C6+D6+E6+F6+G6+H6+I6+J6</f>
        <v>0</v>
      </c>
      <c r="M6" s="6">
        <f t="shared" si="0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ref="K7:K35" si="2">K$2</f>
        <v>70</v>
      </c>
      <c r="L7" s="113">
        <f t="shared" si="1"/>
        <v>0</v>
      </c>
      <c r="M7" s="6">
        <f t="shared" si="0"/>
        <v>0</v>
      </c>
    </row>
    <row r="8" spans="1:13" x14ac:dyDescent="0.2">
      <c r="A8" s="2">
        <v>4</v>
      </c>
      <c r="B8" s="114" t="s">
        <v>334</v>
      </c>
      <c r="C8" s="114"/>
      <c r="D8" s="114"/>
      <c r="E8" s="114"/>
      <c r="F8" s="114"/>
      <c r="G8" s="114"/>
      <c r="H8" s="114"/>
      <c r="I8" s="114"/>
      <c r="J8" s="114"/>
      <c r="K8" s="3">
        <f t="shared" si="2"/>
        <v>70</v>
      </c>
      <c r="L8" s="113">
        <f t="shared" si="1"/>
        <v>2</v>
      </c>
      <c r="M8" s="6">
        <f t="shared" si="0"/>
        <v>140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2"/>
        <v>70</v>
      </c>
      <c r="L9" s="113">
        <f t="shared" si="1"/>
        <v>0</v>
      </c>
      <c r="M9" s="6">
        <f t="shared" si="0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2"/>
        <v>70</v>
      </c>
      <c r="L10" s="113">
        <f t="shared" si="1"/>
        <v>0</v>
      </c>
      <c r="M10" s="6">
        <f t="shared" si="0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2"/>
        <v>70</v>
      </c>
      <c r="L11" s="113">
        <f t="shared" si="1"/>
        <v>0</v>
      </c>
      <c r="M11" s="6">
        <f t="shared" si="0"/>
        <v>0</v>
      </c>
    </row>
    <row r="12" spans="1:13" x14ac:dyDescent="0.2">
      <c r="A12" s="2">
        <v>8</v>
      </c>
      <c r="B12" s="114"/>
      <c r="C12" s="114" t="s">
        <v>334</v>
      </c>
      <c r="D12" s="114"/>
      <c r="E12" s="114"/>
      <c r="F12" s="114"/>
      <c r="G12" s="114"/>
      <c r="H12" s="114"/>
      <c r="I12" s="114"/>
      <c r="J12" s="114"/>
      <c r="K12" s="3">
        <f t="shared" si="2"/>
        <v>70</v>
      </c>
      <c r="L12" s="113">
        <f t="shared" si="1"/>
        <v>2</v>
      </c>
      <c r="M12" s="6">
        <f t="shared" si="0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2"/>
        <v>70</v>
      </c>
      <c r="L13" s="113">
        <f t="shared" si="1"/>
        <v>0</v>
      </c>
      <c r="M13" s="6">
        <f t="shared" si="0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2"/>
        <v>70</v>
      </c>
      <c r="L14" s="113">
        <f t="shared" si="1"/>
        <v>0</v>
      </c>
      <c r="M14" s="6">
        <f t="shared" si="0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2"/>
        <v>70</v>
      </c>
      <c r="L15" s="113">
        <f t="shared" si="1"/>
        <v>0</v>
      </c>
      <c r="M15" s="6">
        <f t="shared" si="0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2"/>
        <v>70</v>
      </c>
      <c r="L16" s="113">
        <f t="shared" si="1"/>
        <v>0</v>
      </c>
      <c r="M16" s="6">
        <f t="shared" si="0"/>
        <v>0</v>
      </c>
    </row>
    <row r="17" spans="1:14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2"/>
        <v>70</v>
      </c>
      <c r="L17" s="113">
        <f t="shared" si="1"/>
        <v>0</v>
      </c>
      <c r="M17" s="6">
        <f t="shared" si="0"/>
        <v>0</v>
      </c>
    </row>
    <row r="18" spans="1:14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2"/>
        <v>70</v>
      </c>
      <c r="L18" s="113">
        <f t="shared" si="1"/>
        <v>0</v>
      </c>
      <c r="M18" s="6">
        <f t="shared" si="0"/>
        <v>0</v>
      </c>
    </row>
    <row r="19" spans="1:14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2"/>
        <v>70</v>
      </c>
      <c r="L19" s="113">
        <f t="shared" si="1"/>
        <v>2</v>
      </c>
      <c r="M19" s="6">
        <f t="shared" si="0"/>
        <v>140</v>
      </c>
      <c r="N19" t="s">
        <v>224</v>
      </c>
    </row>
    <row r="20" spans="1:14" x14ac:dyDescent="0.2">
      <c r="A20" s="2">
        <v>16</v>
      </c>
      <c r="B20" s="114" t="s">
        <v>334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2"/>
        <v>70</v>
      </c>
      <c r="L20" s="113">
        <f t="shared" si="1"/>
        <v>2</v>
      </c>
      <c r="M20" s="6">
        <f t="shared" si="0"/>
        <v>140</v>
      </c>
    </row>
    <row r="21" spans="1:14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2"/>
        <v>70</v>
      </c>
      <c r="L21" s="113">
        <f t="shared" si="1"/>
        <v>0</v>
      </c>
      <c r="M21" s="6">
        <f t="shared" si="0"/>
        <v>0</v>
      </c>
    </row>
    <row r="22" spans="1:14" x14ac:dyDescent="0.2">
      <c r="A22" s="2">
        <v>18</v>
      </c>
      <c r="B22" s="114" t="s">
        <v>334</v>
      </c>
      <c r="C22" s="114"/>
      <c r="D22" s="114"/>
      <c r="E22" s="114"/>
      <c r="F22" s="114"/>
      <c r="G22" s="114"/>
      <c r="H22" s="114"/>
      <c r="I22" s="114"/>
      <c r="J22" s="114"/>
      <c r="K22" s="3">
        <f t="shared" si="2"/>
        <v>70</v>
      </c>
      <c r="L22" s="113">
        <f t="shared" si="1"/>
        <v>2</v>
      </c>
      <c r="M22" s="6">
        <f t="shared" si="0"/>
        <v>140</v>
      </c>
    </row>
    <row r="23" spans="1:14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2"/>
        <v>70</v>
      </c>
      <c r="L23" s="113">
        <f t="shared" si="1"/>
        <v>0</v>
      </c>
      <c r="M23" s="6">
        <f t="shared" si="0"/>
        <v>0</v>
      </c>
    </row>
    <row r="24" spans="1:14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2"/>
        <v>70</v>
      </c>
      <c r="L24" s="113">
        <f t="shared" si="1"/>
        <v>0</v>
      </c>
      <c r="M24" s="6">
        <f t="shared" si="0"/>
        <v>0</v>
      </c>
    </row>
    <row r="25" spans="1:14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2"/>
        <v>70</v>
      </c>
      <c r="L25" s="113">
        <f t="shared" si="1"/>
        <v>0</v>
      </c>
      <c r="M25" s="6">
        <f t="shared" si="0"/>
        <v>0</v>
      </c>
    </row>
    <row r="26" spans="1:14" x14ac:dyDescent="0.2">
      <c r="A26" s="2">
        <v>22</v>
      </c>
      <c r="B26" s="114"/>
      <c r="C26" s="114" t="s">
        <v>334</v>
      </c>
      <c r="D26" s="114"/>
      <c r="E26" s="114"/>
      <c r="F26" s="114"/>
      <c r="G26" s="114"/>
      <c r="H26" s="114"/>
      <c r="I26" s="114"/>
      <c r="J26" s="114"/>
      <c r="K26" s="3">
        <f t="shared" si="2"/>
        <v>70</v>
      </c>
      <c r="L26" s="113">
        <f t="shared" si="1"/>
        <v>2</v>
      </c>
      <c r="M26" s="6">
        <f t="shared" si="0"/>
        <v>140</v>
      </c>
    </row>
    <row r="27" spans="1:14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2"/>
        <v>70</v>
      </c>
      <c r="L27" s="113">
        <f t="shared" si="1"/>
        <v>0</v>
      </c>
      <c r="M27" s="6">
        <f t="shared" si="0"/>
        <v>0</v>
      </c>
    </row>
    <row r="28" spans="1:14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2"/>
        <v>70</v>
      </c>
      <c r="L28" s="113">
        <f t="shared" si="1"/>
        <v>0</v>
      </c>
      <c r="M28" s="6">
        <f t="shared" si="0"/>
        <v>0</v>
      </c>
    </row>
    <row r="29" spans="1:14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2"/>
        <v>70</v>
      </c>
      <c r="L29" s="113">
        <f t="shared" si="1"/>
        <v>0</v>
      </c>
      <c r="M29" s="6">
        <f t="shared" si="0"/>
        <v>0</v>
      </c>
    </row>
    <row r="30" spans="1:14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2"/>
        <v>70</v>
      </c>
      <c r="L30" s="113">
        <f t="shared" si="1"/>
        <v>0</v>
      </c>
      <c r="M30" s="6">
        <f t="shared" si="0"/>
        <v>0</v>
      </c>
    </row>
    <row r="31" spans="1:14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2"/>
        <v>70</v>
      </c>
      <c r="L31" s="113">
        <f t="shared" si="1"/>
        <v>0</v>
      </c>
      <c r="M31" s="6">
        <f t="shared" si="0"/>
        <v>0</v>
      </c>
    </row>
    <row r="32" spans="1:14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2"/>
        <v>70</v>
      </c>
      <c r="L32" s="113">
        <f t="shared" si="1"/>
        <v>0</v>
      </c>
      <c r="M32" s="6">
        <f t="shared" si="0"/>
        <v>0</v>
      </c>
    </row>
    <row r="33" spans="1:13" x14ac:dyDescent="0.2">
      <c r="A33" s="2">
        <v>29</v>
      </c>
      <c r="B33" s="114"/>
      <c r="C33" s="114" t="s">
        <v>334</v>
      </c>
      <c r="D33" s="114"/>
      <c r="E33" s="114"/>
      <c r="F33" s="114"/>
      <c r="G33" s="114"/>
      <c r="H33" s="114"/>
      <c r="I33" s="114"/>
      <c r="J33" s="114"/>
      <c r="K33" s="3">
        <f t="shared" si="2"/>
        <v>70</v>
      </c>
      <c r="L33" s="113">
        <f t="shared" si="1"/>
        <v>2</v>
      </c>
      <c r="M33" s="6">
        <f t="shared" si="0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2"/>
        <v>70</v>
      </c>
      <c r="L34" s="113">
        <f t="shared" si="1"/>
        <v>0</v>
      </c>
      <c r="M34" s="6">
        <f t="shared" si="0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2"/>
        <v>70</v>
      </c>
      <c r="L35" s="113">
        <f t="shared" si="1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Sofia Ferreira Carvalho Oliveira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460</v>
      </c>
      <c r="L41" s="325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4</v>
      </c>
      <c r="B43" s="114" t="s">
        <v>334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8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15</v>
      </c>
      <c r="B45" s="114"/>
      <c r="C45" s="114" t="s">
        <v>334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18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22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:13" x14ac:dyDescent="0.2">
      <c r="A49" s="2">
        <v>29</v>
      </c>
      <c r="B49" s="114"/>
      <c r="C49" s="114" t="s">
        <v>334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10" t="s">
        <v>55</v>
      </c>
      <c r="L50" s="5">
        <f>SUM(L5:L35)</f>
        <v>14</v>
      </c>
      <c r="M50" s="6">
        <f>SUM(M5:M35)</f>
        <v>980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M42"/>
  <sheetViews>
    <sheetView workbookViewId="0">
      <selection activeCell="I23" sqref="I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49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Sofia Gallo Pedreira Nachef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N49"/>
  <sheetViews>
    <sheetView workbookViewId="0">
      <selection activeCell="Q24" sqref="Q2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4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4" x14ac:dyDescent="0.2">
      <c r="A2" s="16" t="s">
        <v>4</v>
      </c>
      <c r="B2" s="15"/>
      <c r="C2" s="24" t="s">
        <v>5</v>
      </c>
      <c r="D2" s="9" t="s">
        <v>133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4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4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4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  <c r="N5" s="265"/>
    </row>
    <row r="6" spans="1:14" x14ac:dyDescent="0.2">
      <c r="A6" s="2">
        <v>2</v>
      </c>
      <c r="B6" s="114"/>
      <c r="C6" s="114" t="s">
        <v>334</v>
      </c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2</v>
      </c>
      <c r="M6" s="6">
        <f t="shared" si="1"/>
        <v>140</v>
      </c>
    </row>
    <row r="7" spans="1:14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4" x14ac:dyDescent="0.2">
      <c r="A8" s="2">
        <v>4</v>
      </c>
      <c r="B8" s="114" t="s">
        <v>334</v>
      </c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2</v>
      </c>
      <c r="M8" s="6">
        <f t="shared" si="1"/>
        <v>140</v>
      </c>
    </row>
    <row r="9" spans="1:14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4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4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4" x14ac:dyDescent="0.2">
      <c r="A12" s="2">
        <v>8</v>
      </c>
      <c r="B12" s="114"/>
      <c r="C12" s="114" t="s">
        <v>334</v>
      </c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2</v>
      </c>
      <c r="M12" s="6">
        <f t="shared" si="1"/>
        <v>140</v>
      </c>
    </row>
    <row r="13" spans="1:14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4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4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4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4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4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4" x14ac:dyDescent="0.2">
      <c r="A19" s="2">
        <v>15</v>
      </c>
      <c r="B19" s="114"/>
      <c r="C19" s="114" t="s">
        <v>334</v>
      </c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2</v>
      </c>
      <c r="M19" s="6">
        <f t="shared" si="1"/>
        <v>140</v>
      </c>
    </row>
    <row r="20" spans="1:14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4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4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4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4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4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4" x14ac:dyDescent="0.2">
      <c r="A26" s="2">
        <v>22</v>
      </c>
      <c r="B26" s="114"/>
      <c r="C26" s="114" t="s">
        <v>334</v>
      </c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2</v>
      </c>
      <c r="M26" s="6">
        <f t="shared" si="1"/>
        <v>140</v>
      </c>
      <c r="N26" t="s">
        <v>224</v>
      </c>
    </row>
    <row r="27" spans="1:14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4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4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4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4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4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 t="s">
        <v>334</v>
      </c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Sofia Nascimento Bittencout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4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8</v>
      </c>
      <c r="B45" s="114"/>
      <c r="C45" s="114" t="s">
        <v>334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15</v>
      </c>
      <c r="B46" s="114"/>
      <c r="C46" s="114" t="s">
        <v>334</v>
      </c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22</v>
      </c>
      <c r="B47" s="114"/>
      <c r="C47" s="114" t="s">
        <v>334</v>
      </c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29</v>
      </c>
      <c r="B48" s="114"/>
      <c r="C48" s="114" t="s">
        <v>334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2</v>
      </c>
      <c r="M48" s="6">
        <v>140</v>
      </c>
    </row>
    <row r="49" spans="11:13" x14ac:dyDescent="0.2">
      <c r="K49" s="10" t="s">
        <v>55</v>
      </c>
      <c r="L49" s="5">
        <f>SUM(L5:L35)</f>
        <v>12</v>
      </c>
      <c r="M49" s="6">
        <f>SUM(M5:M35)</f>
        <v>840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M51"/>
  <sheetViews>
    <sheetView zoomScale="85" zoomScaleNormal="85" workbookViewId="0">
      <selection activeCell="B6" sqref="B6:C29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50</v>
      </c>
      <c r="E2" s="9"/>
      <c r="F2" s="9"/>
      <c r="G2" s="9"/>
      <c r="H2" s="9"/>
      <c r="I2" s="16" t="s">
        <v>68</v>
      </c>
      <c r="J2" s="16"/>
      <c r="K2" s="17">
        <v>55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55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55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Sofia Sarmento Barbosa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55</v>
      </c>
      <c r="L43" s="5">
        <v>1</v>
      </c>
      <c r="M43" s="6">
        <v>55</v>
      </c>
    </row>
    <row r="44" spans="1:13" x14ac:dyDescent="0.2">
      <c r="A44" s="2">
        <v>5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55</v>
      </c>
      <c r="L44" s="5">
        <v>1</v>
      </c>
      <c r="M44" s="6">
        <v>55</v>
      </c>
    </row>
    <row r="45" spans="1:13" x14ac:dyDescent="0.2">
      <c r="A45" s="2">
        <v>12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55</v>
      </c>
      <c r="L45" s="5">
        <v>1</v>
      </c>
      <c r="M45" s="6">
        <v>55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>
        <v>27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55</v>
      </c>
      <c r="L47" s="5">
        <v>1</v>
      </c>
      <c r="M47" s="6">
        <v>55</v>
      </c>
    </row>
    <row r="48" spans="1:13" x14ac:dyDescent="0.2">
      <c r="A48" s="2">
        <v>29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55</v>
      </c>
      <c r="L48" s="5">
        <v>1</v>
      </c>
      <c r="M48" s="6">
        <v>55</v>
      </c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  <row r="50" spans="1:13" x14ac:dyDescent="0.2">
      <c r="A50" s="2">
        <v>24</v>
      </c>
      <c r="B50" s="4">
        <v>1</v>
      </c>
      <c r="C50" s="4"/>
      <c r="D50" s="4"/>
      <c r="E50" s="4"/>
      <c r="F50" s="4"/>
      <c r="G50" s="4"/>
      <c r="H50" s="4"/>
      <c r="I50" s="4"/>
      <c r="J50" s="4"/>
      <c r="K50" s="3">
        <v>55</v>
      </c>
      <c r="L50" s="5">
        <v>1</v>
      </c>
      <c r="M50" s="6">
        <v>55</v>
      </c>
    </row>
    <row r="51" spans="1:13" x14ac:dyDescent="0.2">
      <c r="A51" s="2">
        <v>29</v>
      </c>
      <c r="B51" s="4">
        <v>1</v>
      </c>
      <c r="C51" s="4"/>
      <c r="D51" s="4"/>
      <c r="E51" s="4"/>
      <c r="F51" s="4"/>
      <c r="G51" s="4"/>
      <c r="H51" s="4"/>
      <c r="I51" s="4"/>
      <c r="J51" s="4"/>
      <c r="K51" s="3">
        <v>55</v>
      </c>
      <c r="L51" s="5">
        <v>1</v>
      </c>
      <c r="M51" s="6">
        <v>55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M46"/>
  <sheetViews>
    <sheetView workbookViewId="0">
      <selection activeCell="N7" sqref="N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51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Sophia Izelli Domiciano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7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9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14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134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Sophia Suzarte Ediington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F04A-1860-49BD-AE14-4C5ECE10A3E9}">
  <dimension ref="A1:M47"/>
  <sheetViews>
    <sheetView zoomScale="115" workbookViewId="0">
      <selection activeCell="O7" sqref="O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5" t="s">
        <v>5</v>
      </c>
      <c r="D2" s="9" t="s">
        <v>588</v>
      </c>
      <c r="E2" s="9"/>
      <c r="F2" s="9"/>
      <c r="G2" s="9"/>
      <c r="H2" s="9"/>
      <c r="I2" s="16" t="s">
        <v>68</v>
      </c>
      <c r="J2" s="16"/>
      <c r="K2" s="17">
        <v>50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50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50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50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50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50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50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50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50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50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50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50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50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50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50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50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50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50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50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50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50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50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50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50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>
        <v>2</v>
      </c>
      <c r="I28" s="4"/>
      <c r="J28" s="4"/>
      <c r="K28" s="3">
        <f t="shared" si="0"/>
        <v>50</v>
      </c>
      <c r="L28" s="5">
        <f t="shared" si="2"/>
        <v>2</v>
      </c>
      <c r="M28" s="6">
        <f t="shared" si="1"/>
        <v>100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50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50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50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50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50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50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>
        <v>2</v>
      </c>
      <c r="I35" s="4"/>
      <c r="J35" s="4"/>
      <c r="K35" s="3">
        <f t="shared" si="0"/>
        <v>50</v>
      </c>
      <c r="L35" s="5">
        <f t="shared" si="2"/>
        <v>2</v>
      </c>
      <c r="M35" s="6">
        <f t="shared" si="1"/>
        <v>100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5" t="s">
        <v>5</v>
      </c>
      <c r="D40" s="9" t="str">
        <f>D2</f>
        <v>Sophia Escaldo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24</v>
      </c>
      <c r="B43" s="4"/>
      <c r="C43" s="4"/>
      <c r="D43" s="4"/>
      <c r="E43" s="4"/>
      <c r="F43" s="4"/>
      <c r="G43" s="4"/>
      <c r="H43" s="4">
        <v>2</v>
      </c>
      <c r="I43" s="4"/>
      <c r="J43" s="4"/>
      <c r="K43" s="3">
        <v>50</v>
      </c>
      <c r="L43" s="5">
        <v>2</v>
      </c>
      <c r="M43" s="6">
        <v>100</v>
      </c>
    </row>
    <row r="44" spans="1:13" x14ac:dyDescent="0.2">
      <c r="A44" s="2">
        <v>31</v>
      </c>
      <c r="B44" s="4"/>
      <c r="C44" s="4"/>
      <c r="D44" s="4"/>
      <c r="E44" s="4"/>
      <c r="F44" s="4"/>
      <c r="G44" s="4"/>
      <c r="H44" s="4">
        <v>2</v>
      </c>
      <c r="I44" s="4"/>
      <c r="J44" s="4"/>
      <c r="K44" s="3">
        <v>50</v>
      </c>
      <c r="L44" s="5">
        <v>2</v>
      </c>
      <c r="M44" s="6">
        <v>100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10" t="s">
        <v>55</v>
      </c>
      <c r="L45" s="7">
        <f>SUM(L5:L35)</f>
        <v>4</v>
      </c>
      <c r="M45" s="6">
        <f>SUM(M5:M35)</f>
        <v>200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76DDF-5279-344C-8319-CDB1B5420ABE}">
  <dimension ref="A1:N52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16406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170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474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 t="s">
        <v>334</v>
      </c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 t="s">
        <v>513</v>
      </c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3</v>
      </c>
      <c r="M15" s="6">
        <f t="shared" si="1"/>
        <v>210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4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4" x14ac:dyDescent="0.2">
      <c r="A18" s="2">
        <v>14</v>
      </c>
      <c r="B18" s="114" t="s">
        <v>334</v>
      </c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2</v>
      </c>
      <c r="M18" s="6">
        <f t="shared" si="1"/>
        <v>140</v>
      </c>
    </row>
    <row r="19" spans="1:14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4" x14ac:dyDescent="0.2">
      <c r="A20" s="2">
        <v>16</v>
      </c>
      <c r="B20" s="114" t="s">
        <v>334</v>
      </c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2</v>
      </c>
      <c r="M20" s="6">
        <f t="shared" si="1"/>
        <v>140</v>
      </c>
    </row>
    <row r="21" spans="1:14" x14ac:dyDescent="0.2">
      <c r="A21" s="2">
        <v>17</v>
      </c>
      <c r="B21" s="114" t="s">
        <v>334</v>
      </c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2</v>
      </c>
      <c r="M21" s="6">
        <f t="shared" si="1"/>
        <v>140</v>
      </c>
    </row>
    <row r="22" spans="1:14" x14ac:dyDescent="0.2">
      <c r="A22" s="2">
        <v>18</v>
      </c>
      <c r="B22" s="114" t="s">
        <v>334</v>
      </c>
      <c r="C22" s="114"/>
      <c r="D22" s="114"/>
      <c r="E22" s="114"/>
      <c r="F22" s="114"/>
      <c r="G22" s="114" t="s">
        <v>448</v>
      </c>
      <c r="H22" s="114"/>
      <c r="I22" s="114"/>
      <c r="J22" s="114"/>
      <c r="K22" s="3">
        <f t="shared" si="0"/>
        <v>70</v>
      </c>
      <c r="L22" s="113">
        <f t="shared" si="2"/>
        <v>6</v>
      </c>
      <c r="M22" s="6">
        <f t="shared" si="1"/>
        <v>420</v>
      </c>
    </row>
    <row r="23" spans="1:14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4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4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4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4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4" x14ac:dyDescent="0.2">
      <c r="A28" s="2">
        <v>24</v>
      </c>
      <c r="B28" s="114" t="s">
        <v>334</v>
      </c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2</v>
      </c>
      <c r="M28" s="6">
        <f t="shared" si="1"/>
        <v>140</v>
      </c>
      <c r="N28" t="s">
        <v>224</v>
      </c>
    </row>
    <row r="29" spans="1:14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4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4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4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 t="s">
        <v>334</v>
      </c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2</v>
      </c>
      <c r="M35" s="6">
        <f t="shared" si="1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Sophia Valadares Barnuevo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114"/>
      <c r="C43" s="114"/>
      <c r="D43" s="114"/>
      <c r="E43" s="114" t="s">
        <v>334</v>
      </c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11</v>
      </c>
      <c r="B44" s="114"/>
      <c r="C44" s="114"/>
      <c r="D44" s="114"/>
      <c r="E44" s="114" t="s">
        <v>513</v>
      </c>
      <c r="F44" s="114"/>
      <c r="G44" s="114"/>
      <c r="H44" s="114"/>
      <c r="I44" s="114"/>
      <c r="J44" s="114"/>
      <c r="K44" s="3">
        <v>70</v>
      </c>
      <c r="L44" s="113">
        <v>3</v>
      </c>
      <c r="M44" s="6">
        <v>210</v>
      </c>
    </row>
    <row r="45" spans="1:13" x14ac:dyDescent="0.2">
      <c r="A45" s="2">
        <v>14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16</v>
      </c>
      <c r="B46" s="114" t="s">
        <v>334</v>
      </c>
      <c r="C46" s="114"/>
      <c r="D46" s="114"/>
      <c r="E46" s="114"/>
      <c r="F46" s="114"/>
      <c r="G46" s="114"/>
      <c r="H46" s="114"/>
      <c r="I46" s="114"/>
      <c r="J46" s="114"/>
      <c r="K46" s="3">
        <v>70</v>
      </c>
      <c r="L46" s="113">
        <v>2</v>
      </c>
      <c r="M46" s="6">
        <v>140</v>
      </c>
    </row>
    <row r="47" spans="1:13" x14ac:dyDescent="0.2">
      <c r="A47" s="2">
        <v>17</v>
      </c>
      <c r="B47" s="114" t="s">
        <v>334</v>
      </c>
      <c r="C47" s="114"/>
      <c r="D47" s="114"/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18</v>
      </c>
      <c r="B48" s="114" t="s">
        <v>334</v>
      </c>
      <c r="C48" s="114"/>
      <c r="D48" s="114"/>
      <c r="E48" s="114"/>
      <c r="F48" s="114"/>
      <c r="G48" s="114" t="s">
        <v>448</v>
      </c>
      <c r="H48" s="114"/>
      <c r="I48" s="114"/>
      <c r="J48" s="114"/>
      <c r="K48" s="3">
        <v>70</v>
      </c>
      <c r="L48" s="113">
        <v>6</v>
      </c>
      <c r="M48" s="6">
        <v>420</v>
      </c>
    </row>
    <row r="49" spans="1:14" x14ac:dyDescent="0.2">
      <c r="A49" s="2">
        <v>24</v>
      </c>
      <c r="B49" s="114" t="s">
        <v>334</v>
      </c>
      <c r="C49" s="114"/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  <c r="N49" t="s">
        <v>224</v>
      </c>
    </row>
    <row r="50" spans="1:14" x14ac:dyDescent="0.2">
      <c r="A50" s="2">
        <v>31</v>
      </c>
      <c r="B50" s="114" t="s">
        <v>334</v>
      </c>
      <c r="C50" s="114"/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4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  <c r="K51" s="10" t="s">
        <v>55</v>
      </c>
      <c r="L51" s="5">
        <f>SUM(L5:L35)</f>
        <v>21</v>
      </c>
      <c r="M51" s="6">
        <f>SUM(M5:M35)</f>
        <v>1470</v>
      </c>
    </row>
    <row r="52" spans="1:14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20B3-F911-A54D-84C3-055ABCF39180}">
  <dimension ref="A1:M53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67" customWidth="1"/>
    <col min="2" max="10" width="11.5" style="267" customWidth="1"/>
    <col min="11" max="11" width="10.6640625" style="267" customWidth="1"/>
    <col min="12" max="12" width="8.5" style="267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71" t="s">
        <v>5</v>
      </c>
      <c r="D2" s="9" t="s">
        <v>480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481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2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2</v>
      </c>
      <c r="M11" s="6">
        <f t="shared" si="1"/>
        <v>140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>
        <v>2</v>
      </c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2</v>
      </c>
      <c r="M13" s="6">
        <f t="shared" si="1"/>
        <v>140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>
        <v>2</v>
      </c>
      <c r="D18" s="4"/>
      <c r="E18" s="4">
        <v>1</v>
      </c>
      <c r="F18" s="4"/>
      <c r="G18" s="4"/>
      <c r="H18" s="4"/>
      <c r="I18" s="4"/>
      <c r="J18" s="4"/>
      <c r="K18" s="3">
        <f t="shared" si="0"/>
        <v>70</v>
      </c>
      <c r="L18" s="5">
        <f t="shared" si="2"/>
        <v>3</v>
      </c>
      <c r="M18" s="6">
        <f t="shared" si="1"/>
        <v>210</v>
      </c>
    </row>
    <row r="19" spans="1:13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>
        <v>2</v>
      </c>
      <c r="D21" s="4">
        <v>1</v>
      </c>
      <c r="E21" s="4">
        <v>1</v>
      </c>
      <c r="F21" s="4"/>
      <c r="G21" s="4"/>
      <c r="H21" s="4"/>
      <c r="I21" s="4"/>
      <c r="J21" s="4"/>
      <c r="K21" s="3">
        <f t="shared" si="0"/>
        <v>70</v>
      </c>
      <c r="L21" s="5">
        <f t="shared" si="2"/>
        <v>4</v>
      </c>
      <c r="M21" s="6">
        <f t="shared" si="1"/>
        <v>280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>
        <v>2</v>
      </c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2</v>
      </c>
      <c r="M25" s="6">
        <f t="shared" si="1"/>
        <v>140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>
        <v>2</v>
      </c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2</v>
      </c>
      <c r="M29" s="6">
        <f t="shared" si="1"/>
        <v>140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>
        <v>1</v>
      </c>
      <c r="C32" s="4">
        <v>1</v>
      </c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2</v>
      </c>
      <c r="M32" s="6">
        <f t="shared" si="1"/>
        <v>140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267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71" t="s">
        <v>5</v>
      </c>
      <c r="D40" s="9" t="str">
        <f>D2</f>
        <v>Tabatha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481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7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9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14</v>
      </c>
      <c r="B46" s="4"/>
      <c r="C46" s="4">
        <v>2</v>
      </c>
      <c r="D46" s="4"/>
      <c r="E46" s="4">
        <v>1</v>
      </c>
      <c r="F46" s="4"/>
      <c r="G46" s="4"/>
      <c r="H46" s="4"/>
      <c r="I46" s="4"/>
      <c r="J46" s="4"/>
      <c r="K46" s="3">
        <v>70</v>
      </c>
      <c r="L46" s="5">
        <v>3</v>
      </c>
      <c r="M46" s="6">
        <v>210</v>
      </c>
    </row>
    <row r="47" spans="1:13" x14ac:dyDescent="0.2">
      <c r="A47" s="2">
        <v>15</v>
      </c>
      <c r="B47" s="4"/>
      <c r="C47" s="4">
        <v>2</v>
      </c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17</v>
      </c>
      <c r="B48" s="4"/>
      <c r="C48" s="4">
        <v>2</v>
      </c>
      <c r="D48" s="4">
        <v>1</v>
      </c>
      <c r="E48" s="4">
        <v>1</v>
      </c>
      <c r="F48" s="4"/>
      <c r="G48" s="4"/>
      <c r="H48" s="4"/>
      <c r="I48" s="4"/>
      <c r="J48" s="4"/>
      <c r="K48" s="3">
        <v>70</v>
      </c>
      <c r="L48" s="5">
        <v>4</v>
      </c>
      <c r="M48" s="6">
        <v>280</v>
      </c>
    </row>
    <row r="49" spans="1:13" x14ac:dyDescent="0.2">
      <c r="A49" s="2">
        <v>18</v>
      </c>
      <c r="B49" s="4"/>
      <c r="C49" s="4">
        <v>2</v>
      </c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>
        <v>21</v>
      </c>
      <c r="B50" s="4"/>
      <c r="C50" s="4">
        <v>2</v>
      </c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</row>
    <row r="51" spans="1:13" x14ac:dyDescent="0.2">
      <c r="A51" s="2">
        <v>25</v>
      </c>
      <c r="B51" s="4"/>
      <c r="C51" s="4">
        <v>2</v>
      </c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</row>
    <row r="52" spans="1:13" x14ac:dyDescent="0.2">
      <c r="A52" s="2">
        <v>28</v>
      </c>
      <c r="B52" s="4">
        <v>1</v>
      </c>
      <c r="C52" s="4">
        <v>1</v>
      </c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3" x14ac:dyDescent="0.2">
      <c r="K53" s="10" t="s">
        <v>55</v>
      </c>
      <c r="L53" s="7">
        <f>SUM(L5:L35)</f>
        <v>23</v>
      </c>
      <c r="M53" s="6">
        <f>SUM(M5:M35)</f>
        <v>1610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135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Taiana Silva Liguori de Aragão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014FA-52DE-481B-A76A-FB9943968F21}">
  <dimension ref="A1:M53"/>
  <sheetViews>
    <sheetView zoomScale="89" workbookViewId="0">
      <selection activeCell="B6" sqref="B6:E27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1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318</v>
      </c>
      <c r="E2" s="9"/>
      <c r="F2" s="9"/>
      <c r="G2" s="9"/>
      <c r="H2" s="9"/>
      <c r="I2" s="16" t="s">
        <v>68</v>
      </c>
      <c r="J2" s="16"/>
      <c r="K2" s="17">
        <v>65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65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65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65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65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65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65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65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65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65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65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65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65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65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65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65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65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65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65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65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65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65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65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65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65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65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65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65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65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65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65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65</v>
      </c>
      <c r="L35" s="5">
        <f t="shared" si="2"/>
        <v>0</v>
      </c>
      <c r="M35" s="6">
        <f t="shared" si="1"/>
        <v>0</v>
      </c>
    </row>
    <row r="36" spans="1:13" x14ac:dyDescent="0.2">
      <c r="A36" s="102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Taina Andrade de Vasconcelos Gonçalves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5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65</v>
      </c>
      <c r="L43" s="5">
        <v>1</v>
      </c>
      <c r="M43" s="6">
        <v>65</v>
      </c>
    </row>
    <row r="44" spans="1:13" x14ac:dyDescent="0.2">
      <c r="A44" s="2">
        <v>8</v>
      </c>
      <c r="B44" s="114" t="s">
        <v>208</v>
      </c>
      <c r="C44" s="114"/>
      <c r="D44" s="114"/>
      <c r="E44" s="114"/>
      <c r="F44" s="114"/>
      <c r="G44" s="114"/>
      <c r="H44" s="114"/>
      <c r="I44" s="114"/>
      <c r="J44" s="114"/>
      <c r="K44" s="3">
        <v>65</v>
      </c>
      <c r="L44" s="5">
        <v>1.5</v>
      </c>
      <c r="M44" s="6">
        <v>97.5</v>
      </c>
    </row>
    <row r="45" spans="1:13" x14ac:dyDescent="0.2">
      <c r="A45" s="2"/>
      <c r="B45" s="114"/>
      <c r="C45" s="114"/>
      <c r="D45" s="114"/>
      <c r="E45" s="114"/>
      <c r="F45" s="114"/>
      <c r="G45" s="114"/>
      <c r="H45" s="114"/>
      <c r="I45" s="114"/>
      <c r="J45" s="114"/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3"/>
      <c r="L46" s="5"/>
      <c r="M46" s="6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5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5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/>
      <c r="L49" s="5"/>
      <c r="M49" s="6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>
        <v>26</v>
      </c>
      <c r="B52" s="114"/>
      <c r="C52" s="114"/>
      <c r="D52" s="114"/>
      <c r="E52" s="114"/>
      <c r="F52" s="114"/>
      <c r="G52" s="114"/>
      <c r="H52" s="114"/>
      <c r="I52" s="114"/>
      <c r="J52" s="114"/>
      <c r="K52" s="3">
        <v>65</v>
      </c>
      <c r="L52" s="113">
        <v>1.5</v>
      </c>
      <c r="M52" s="6">
        <v>97.5</v>
      </c>
    </row>
    <row r="53" spans="1:13" x14ac:dyDescent="0.2">
      <c r="A53" s="2">
        <v>29</v>
      </c>
      <c r="B53" s="114"/>
      <c r="C53" s="114"/>
      <c r="D53" s="114"/>
      <c r="E53" s="114"/>
      <c r="F53" s="114"/>
      <c r="G53" s="114"/>
      <c r="H53" s="114"/>
      <c r="I53" s="114"/>
      <c r="J53" s="114"/>
      <c r="K53" s="3">
        <v>65</v>
      </c>
      <c r="L53" s="113">
        <v>1.5</v>
      </c>
      <c r="M53" s="6">
        <v>97.5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961A7-79BF-C848-A680-BE506F44DAA8}">
  <dimension ref="A1"/>
  <sheetViews>
    <sheetView workbookViewId="0"/>
  </sheetViews>
  <sheetFormatPr baseColWidth="10" defaultRowHeight="15" x14ac:dyDescent="0.2"/>
  <sheetData/>
  <pageMargins left="0.511811024" right="0.511811024" top="0.78740157499999996" bottom="0.78740157499999996" header="0.31496062000000002" footer="0.3149606200000000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M42"/>
  <sheetViews>
    <sheetView workbookViewId="0">
      <selection activeCell="P23" sqref="P2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52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Tiago Gil Braz Souza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613C2-3A6A-40C6-B4EE-CA7F51AFDAE1}">
  <dimension ref="A1:M46"/>
  <sheetViews>
    <sheetView workbookViewId="0">
      <selection sqref="A1:M1"/>
    </sheetView>
  </sheetViews>
  <sheetFormatPr baseColWidth="10" defaultColWidth="8.83203125" defaultRowHeight="15" x14ac:dyDescent="0.2"/>
  <cols>
    <col min="1" max="1" width="5.6640625" style="221" customWidth="1"/>
    <col min="2" max="10" width="11.5" style="221" customWidth="1"/>
    <col min="11" max="11" width="10.6640625" style="221" customWidth="1"/>
    <col min="12" max="12" width="8.5" style="22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22" t="s">
        <v>5</v>
      </c>
      <c r="D2" s="9" t="s">
        <v>432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2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22" t="s">
        <v>5</v>
      </c>
      <c r="D40" s="9" t="str">
        <f>D2</f>
        <v>Theo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12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f>K$2</f>
        <v>70</v>
      </c>
      <c r="L43" s="5">
        <f>B43+C43+D43+E43+F43+G43+H43+I43+J43</f>
        <v>2</v>
      </c>
      <c r="M43" s="6">
        <f>L43*K43</f>
        <v>140</v>
      </c>
    </row>
    <row r="44" spans="1:13" x14ac:dyDescent="0.2">
      <c r="A44" s="2">
        <v>6</v>
      </c>
      <c r="B44" s="4">
        <v>1</v>
      </c>
      <c r="C44" s="4"/>
      <c r="D44" s="4"/>
      <c r="E44" s="4"/>
      <c r="F44" s="4"/>
      <c r="G44" s="4"/>
      <c r="H44" s="4"/>
      <c r="I44" s="4"/>
      <c r="J44" s="4"/>
    </row>
    <row r="45" spans="1:13" x14ac:dyDescent="0.2">
      <c r="A45" s="2">
        <v>21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>
        <v>28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7" right="0.7" top="0.75" bottom="0.75" header="0.3" footer="0.3"/>
  <drawing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14C64-AA65-4D23-BE07-469A6FC295F8}">
  <dimension ref="A1:M46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94" t="s">
        <v>5</v>
      </c>
      <c r="D2" s="9" t="s">
        <v>562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>
        <v>1</v>
      </c>
      <c r="H29" s="4"/>
      <c r="I29" s="4"/>
      <c r="J29" s="4"/>
      <c r="K29" s="3">
        <f t="shared" si="1"/>
        <v>70</v>
      </c>
      <c r="L29" s="5">
        <f t="shared" si="2"/>
        <v>1</v>
      </c>
      <c r="M29" s="6">
        <f t="shared" si="0"/>
        <v>70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94" t="s">
        <v>5</v>
      </c>
      <c r="D40" s="9" t="str">
        <f>D2</f>
        <v xml:space="preserve"> Tati Brandão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25</v>
      </c>
      <c r="B43" s="4"/>
      <c r="C43" s="4"/>
      <c r="D43" s="4"/>
      <c r="E43" s="4"/>
      <c r="F43" s="4"/>
      <c r="G43" s="4">
        <v>1</v>
      </c>
      <c r="H43" s="4"/>
      <c r="I43" s="4"/>
      <c r="J43" s="4"/>
      <c r="K43" s="3">
        <f t="shared" ref="K43" si="3">K$2</f>
        <v>70</v>
      </c>
      <c r="L43" s="5">
        <f t="shared" ref="L43" si="4">B43+C43+D43+E43+F43+G43+H43+I43+J43</f>
        <v>1</v>
      </c>
      <c r="M43" s="6">
        <f t="shared" ref="M43" si="5">L43*K43</f>
        <v>70</v>
      </c>
    </row>
    <row r="44" spans="1:13" x14ac:dyDescent="0.2">
      <c r="A44" s="2"/>
      <c r="B44" s="4"/>
      <c r="C44" s="4"/>
      <c r="D44" s="4"/>
      <c r="E44" s="4"/>
      <c r="F44" s="4"/>
      <c r="G44" s="4"/>
      <c r="H44" s="4"/>
      <c r="I44" s="4"/>
      <c r="J44" s="4"/>
      <c r="K44" s="10" t="s">
        <v>55</v>
      </c>
      <c r="L44" s="7">
        <f>SUM(L5:L35)</f>
        <v>1</v>
      </c>
      <c r="M44" s="6">
        <f>SUM(M5:M35)</f>
        <v>70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  <c r="K45" s="3"/>
      <c r="L45" s="5"/>
      <c r="M45" s="6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/>
      <c r="L46" s="5"/>
      <c r="M46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N55"/>
  <sheetViews>
    <sheetView workbookViewId="0">
      <selection activeCell="N4" sqref="N4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1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57" t="s">
        <v>5</v>
      </c>
      <c r="D2" s="9" t="s">
        <v>505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>
        <v>2</v>
      </c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2</v>
      </c>
      <c r="M8" s="6">
        <f t="shared" si="1"/>
        <v>140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>
        <v>2</v>
      </c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2</v>
      </c>
      <c r="M11" s="6">
        <f t="shared" si="1"/>
        <v>140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2</v>
      </c>
      <c r="M12" s="6">
        <f t="shared" si="1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>
        <v>2</v>
      </c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4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4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4" x14ac:dyDescent="0.2">
      <c r="A19" s="2">
        <v>15</v>
      </c>
      <c r="B19" s="4"/>
      <c r="C19" s="4">
        <v>2</v>
      </c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2</v>
      </c>
      <c r="M19" s="6">
        <f t="shared" si="1"/>
        <v>140</v>
      </c>
    </row>
    <row r="20" spans="1:14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4" x14ac:dyDescent="0.2">
      <c r="A21" s="2">
        <v>17</v>
      </c>
      <c r="B21" s="4"/>
      <c r="C21" s="4">
        <v>2</v>
      </c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2</v>
      </c>
      <c r="M21" s="6">
        <f t="shared" si="1"/>
        <v>140</v>
      </c>
    </row>
    <row r="22" spans="1:14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2</v>
      </c>
      <c r="M22" s="6">
        <f t="shared" si="1"/>
        <v>140</v>
      </c>
      <c r="N22" t="s">
        <v>528</v>
      </c>
    </row>
    <row r="23" spans="1:14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4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4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4" x14ac:dyDescent="0.2">
      <c r="A26" s="2">
        <v>22</v>
      </c>
      <c r="B26" s="4">
        <v>2</v>
      </c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2</v>
      </c>
      <c r="M26" s="6">
        <f t="shared" si="1"/>
        <v>140</v>
      </c>
    </row>
    <row r="27" spans="1:14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4" x14ac:dyDescent="0.2">
      <c r="A28" s="2">
        <v>24</v>
      </c>
      <c r="B28" s="4">
        <v>1</v>
      </c>
      <c r="C28" s="4">
        <v>1</v>
      </c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2</v>
      </c>
      <c r="M28" s="6">
        <f t="shared" si="1"/>
        <v>140</v>
      </c>
    </row>
    <row r="29" spans="1:14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4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4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4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>
        <v>2</v>
      </c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2</v>
      </c>
      <c r="M33" s="6">
        <f t="shared" si="1"/>
        <v>140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>
        <v>2</v>
      </c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57" t="s">
        <v>5</v>
      </c>
      <c r="D40" s="9" t="str">
        <f>D2</f>
        <v>Thiago Marçal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4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7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8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10</v>
      </c>
      <c r="B46" s="4">
        <v>2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>
        <v>11</v>
      </c>
      <c r="B47" s="4">
        <v>2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2</v>
      </c>
      <c r="M47" s="6">
        <v>140</v>
      </c>
    </row>
    <row r="48" spans="1:13" x14ac:dyDescent="0.2">
      <c r="A48" s="2">
        <v>15</v>
      </c>
      <c r="B48" s="4"/>
      <c r="C48" s="4">
        <v>2</v>
      </c>
      <c r="D48" s="4"/>
      <c r="E48" s="4"/>
      <c r="F48" s="4"/>
      <c r="G48" s="4"/>
      <c r="H48" s="4"/>
      <c r="I48" s="4"/>
      <c r="J48" s="4"/>
      <c r="K48" s="3">
        <v>70</v>
      </c>
      <c r="L48" s="5">
        <v>2</v>
      </c>
      <c r="M48" s="6">
        <v>140</v>
      </c>
    </row>
    <row r="49" spans="1:14" x14ac:dyDescent="0.2">
      <c r="A49" s="2">
        <v>17</v>
      </c>
      <c r="B49" s="4"/>
      <c r="C49" s="4">
        <v>2</v>
      </c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4" x14ac:dyDescent="0.2">
      <c r="A50" s="2">
        <v>18</v>
      </c>
      <c r="B50" s="4"/>
      <c r="C50" s="4">
        <v>2</v>
      </c>
      <c r="D50" s="4"/>
      <c r="E50" s="4"/>
      <c r="F50" s="4"/>
      <c r="G50" s="4"/>
      <c r="H50" s="4"/>
      <c r="I50" s="4"/>
      <c r="J50" s="4"/>
      <c r="K50" s="3">
        <v>70</v>
      </c>
      <c r="L50" s="5">
        <v>2</v>
      </c>
      <c r="M50" s="6">
        <v>140</v>
      </c>
      <c r="N50" t="s">
        <v>528</v>
      </c>
    </row>
    <row r="51" spans="1:14" x14ac:dyDescent="0.2">
      <c r="A51" s="2">
        <v>22</v>
      </c>
      <c r="B51" s="4">
        <v>2</v>
      </c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2</v>
      </c>
      <c r="M51" s="6">
        <v>140</v>
      </c>
    </row>
    <row r="52" spans="1:14" x14ac:dyDescent="0.2">
      <c r="A52" s="2">
        <v>24</v>
      </c>
      <c r="B52" s="4">
        <v>1</v>
      </c>
      <c r="C52" s="4">
        <v>1</v>
      </c>
      <c r="D52" s="4"/>
      <c r="E52" s="4"/>
      <c r="F52" s="4"/>
      <c r="G52" s="4"/>
      <c r="H52" s="4"/>
      <c r="I52" s="4"/>
      <c r="J52" s="4"/>
      <c r="K52" s="3">
        <v>70</v>
      </c>
      <c r="L52" s="5">
        <v>2</v>
      </c>
      <c r="M52" s="6">
        <v>140</v>
      </c>
    </row>
    <row r="53" spans="1:14" x14ac:dyDescent="0.2">
      <c r="A53" s="2">
        <v>29</v>
      </c>
      <c r="B53" s="4">
        <v>2</v>
      </c>
      <c r="C53" s="4"/>
      <c r="D53" s="4"/>
      <c r="E53" s="4"/>
      <c r="F53" s="4"/>
      <c r="G53" s="4"/>
      <c r="H53" s="4"/>
      <c r="I53" s="4"/>
      <c r="J53" s="4"/>
      <c r="K53" s="3">
        <v>70</v>
      </c>
      <c r="L53" s="5">
        <v>2</v>
      </c>
      <c r="M53" s="6">
        <v>140</v>
      </c>
    </row>
    <row r="54" spans="1:14" x14ac:dyDescent="0.2">
      <c r="A54" s="2">
        <v>31</v>
      </c>
      <c r="B54" s="4"/>
      <c r="C54" s="4">
        <v>2</v>
      </c>
      <c r="D54" s="4"/>
      <c r="E54" s="4"/>
      <c r="F54" s="4"/>
      <c r="G54" s="4"/>
      <c r="H54" s="4"/>
      <c r="I54" s="4"/>
      <c r="J54" s="4"/>
      <c r="K54" s="3">
        <v>70</v>
      </c>
      <c r="L54" s="5">
        <v>2</v>
      </c>
      <c r="M54" s="6">
        <v>140</v>
      </c>
    </row>
    <row r="55" spans="1:14" x14ac:dyDescent="0.2">
      <c r="K55" s="10" t="s">
        <v>55</v>
      </c>
      <c r="L55" s="7">
        <f>SUM(L5:L35)</f>
        <v>24</v>
      </c>
      <c r="M55" s="6">
        <f>SUM(M5:M35)</f>
        <v>1680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87B60-7A7D-FA46-A138-1F4E5DAE7B6D}">
  <dimension ref="A1:M49"/>
  <sheetViews>
    <sheetView workbookViewId="0">
      <selection activeCell="A39" sqref="A39:M47"/>
    </sheetView>
  </sheetViews>
  <sheetFormatPr baseColWidth="10" defaultColWidth="8.83203125" defaultRowHeight="15" x14ac:dyDescent="0.2"/>
  <cols>
    <col min="1" max="1" width="5.6640625" style="282" customWidth="1"/>
    <col min="2" max="10" width="11.5" style="282" customWidth="1"/>
    <col min="11" max="11" width="10.6640625" style="282" customWidth="1"/>
    <col min="12" max="12" width="8.5" style="28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83" t="s">
        <v>5</v>
      </c>
      <c r="D2" s="9" t="s">
        <v>529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>
        <v>2</v>
      </c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2</v>
      </c>
      <c r="M12" s="6">
        <f t="shared" si="0"/>
        <v>140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>
        <v>2</v>
      </c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2</v>
      </c>
      <c r="M15" s="6">
        <f t="shared" si="0"/>
        <v>140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>
        <v>2</v>
      </c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2</v>
      </c>
      <c r="M19" s="6">
        <f t="shared" si="0"/>
        <v>140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>
        <v>2</v>
      </c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2</v>
      </c>
      <c r="M22" s="6">
        <f t="shared" si="0"/>
        <v>140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28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83" t="s">
        <v>5</v>
      </c>
      <c r="D40" s="9" t="str">
        <f>D2</f>
        <v>Valentina Deltoro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8</v>
      </c>
      <c r="B43" s="4">
        <v>2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2</v>
      </c>
      <c r="M43" s="6">
        <v>140</v>
      </c>
    </row>
    <row r="44" spans="1:13" x14ac:dyDescent="0.2">
      <c r="A44" s="2">
        <v>11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2</v>
      </c>
      <c r="M44" s="6">
        <v>140</v>
      </c>
    </row>
    <row r="45" spans="1:13" x14ac:dyDescent="0.2">
      <c r="A45" s="2">
        <v>15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2</v>
      </c>
      <c r="M45" s="6">
        <v>140</v>
      </c>
    </row>
    <row r="46" spans="1:13" x14ac:dyDescent="0.2">
      <c r="A46" s="2">
        <v>18</v>
      </c>
      <c r="B46" s="4"/>
      <c r="C46" s="4">
        <v>2</v>
      </c>
      <c r="D46" s="4"/>
      <c r="E46" s="4"/>
      <c r="F46" s="4"/>
      <c r="G46" s="4"/>
      <c r="H46" s="4"/>
      <c r="I46" s="4"/>
      <c r="J46" s="4"/>
      <c r="K46" s="3">
        <v>70</v>
      </c>
      <c r="L46" s="5">
        <v>2</v>
      </c>
      <c r="M46" s="6">
        <v>140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10" t="s">
        <v>55</v>
      </c>
      <c r="L47" s="7">
        <f>SUM(L5:L35)</f>
        <v>8</v>
      </c>
      <c r="M47" s="6">
        <f>SUM(M5:M35)</f>
        <v>560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0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224F6-EDEC-EA44-B1A2-B691A242B6D6}">
  <dimension ref="A1:M49"/>
  <sheetViews>
    <sheetView topLeftCell="E1" workbookViewId="0">
      <selection activeCell="B19" sqref="B19"/>
    </sheetView>
  </sheetViews>
  <sheetFormatPr baseColWidth="10" defaultColWidth="8.83203125" defaultRowHeight="15" x14ac:dyDescent="0.2"/>
  <cols>
    <col min="1" max="1" width="5.6640625" style="145" customWidth="1"/>
    <col min="2" max="10" width="11.5" style="145" customWidth="1"/>
    <col min="11" max="11" width="10.6640625" style="145" customWidth="1"/>
    <col min="12" max="12" width="8.5" style="145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46" t="s">
        <v>5</v>
      </c>
      <c r="D2" s="9" t="s">
        <v>359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v>70</v>
      </c>
      <c r="L5" s="5">
        <f>B5+C5+D5+E5+F5+G5+H5+I5+J5</f>
        <v>0</v>
      </c>
      <c r="M5" s="6">
        <f t="shared" ref="M5:M35" si="0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ref="K6:K35" si="1">K$2</f>
        <v>70</v>
      </c>
      <c r="L6" s="5">
        <f t="shared" ref="L6:L35" si="2">B6+C6+D6+E6+F6+G6+H6+I6+J6</f>
        <v>0</v>
      </c>
      <c r="M6" s="6">
        <f t="shared" si="0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1"/>
        <v>70</v>
      </c>
      <c r="L7" s="5">
        <f t="shared" si="2"/>
        <v>0</v>
      </c>
      <c r="M7" s="6">
        <f t="shared" si="0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1"/>
        <v>70</v>
      </c>
      <c r="L8" s="5">
        <f t="shared" si="2"/>
        <v>0</v>
      </c>
      <c r="M8" s="6">
        <f t="shared" si="0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1"/>
        <v>70</v>
      </c>
      <c r="L9" s="5">
        <f t="shared" si="2"/>
        <v>0</v>
      </c>
      <c r="M9" s="6">
        <f t="shared" si="0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1"/>
        <v>70</v>
      </c>
      <c r="L10" s="5">
        <f t="shared" si="2"/>
        <v>0</v>
      </c>
      <c r="M10" s="6">
        <f t="shared" si="0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1"/>
        <v>70</v>
      </c>
      <c r="L11" s="5">
        <f t="shared" si="2"/>
        <v>0</v>
      </c>
      <c r="M11" s="6">
        <f t="shared" si="0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1"/>
        <v>70</v>
      </c>
      <c r="L12" s="5">
        <f t="shared" si="2"/>
        <v>0</v>
      </c>
      <c r="M12" s="6">
        <f t="shared" si="0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1"/>
        <v>70</v>
      </c>
      <c r="L13" s="5">
        <f t="shared" si="2"/>
        <v>0</v>
      </c>
      <c r="M13" s="6">
        <f t="shared" si="0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1"/>
        <v>70</v>
      </c>
      <c r="L14" s="5">
        <f t="shared" si="2"/>
        <v>0</v>
      </c>
      <c r="M14" s="6">
        <f t="shared" si="0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1"/>
        <v>70</v>
      </c>
      <c r="L15" s="5">
        <f t="shared" si="2"/>
        <v>0</v>
      </c>
      <c r="M15" s="6">
        <f t="shared" si="0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1"/>
        <v>70</v>
      </c>
      <c r="L16" s="5">
        <f t="shared" si="2"/>
        <v>0</v>
      </c>
      <c r="M16" s="6">
        <f t="shared" si="0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1"/>
        <v>70</v>
      </c>
      <c r="L17" s="5">
        <f t="shared" si="2"/>
        <v>0</v>
      </c>
      <c r="M17" s="6">
        <f t="shared" si="0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1"/>
        <v>70</v>
      </c>
      <c r="L18" s="5">
        <f t="shared" si="2"/>
        <v>0</v>
      </c>
      <c r="M18" s="6">
        <f t="shared" si="0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1"/>
        <v>70</v>
      </c>
      <c r="L19" s="5">
        <f t="shared" si="2"/>
        <v>0</v>
      </c>
      <c r="M19" s="6">
        <f t="shared" si="0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1"/>
        <v>70</v>
      </c>
      <c r="L20" s="5">
        <f t="shared" si="2"/>
        <v>0</v>
      </c>
      <c r="M20" s="6">
        <f t="shared" si="0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1"/>
        <v>70</v>
      </c>
      <c r="L21" s="5">
        <f t="shared" si="2"/>
        <v>0</v>
      </c>
      <c r="M21" s="6">
        <f t="shared" si="0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1"/>
        <v>70</v>
      </c>
      <c r="L22" s="5">
        <f t="shared" si="2"/>
        <v>0</v>
      </c>
      <c r="M22" s="6">
        <f t="shared" si="0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1"/>
        <v>70</v>
      </c>
      <c r="L23" s="5">
        <f t="shared" si="2"/>
        <v>0</v>
      </c>
      <c r="M23" s="6">
        <f t="shared" si="0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1"/>
        <v>70</v>
      </c>
      <c r="L24" s="5">
        <f t="shared" si="2"/>
        <v>0</v>
      </c>
      <c r="M24" s="6">
        <f t="shared" si="0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1"/>
        <v>70</v>
      </c>
      <c r="L25" s="5">
        <f t="shared" si="2"/>
        <v>0</v>
      </c>
      <c r="M25" s="6">
        <f t="shared" si="0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1"/>
        <v>70</v>
      </c>
      <c r="L26" s="5">
        <f t="shared" si="2"/>
        <v>0</v>
      </c>
      <c r="M26" s="6">
        <f t="shared" si="0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1"/>
        <v>70</v>
      </c>
      <c r="L27" s="5">
        <f t="shared" si="2"/>
        <v>0</v>
      </c>
      <c r="M27" s="6">
        <f t="shared" si="0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1"/>
        <v>70</v>
      </c>
      <c r="L28" s="5">
        <f t="shared" si="2"/>
        <v>0</v>
      </c>
      <c r="M28" s="6">
        <f t="shared" si="0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1"/>
        <v>70</v>
      </c>
      <c r="L29" s="5">
        <f t="shared" si="2"/>
        <v>0</v>
      </c>
      <c r="M29" s="6">
        <f t="shared" si="0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1"/>
        <v>70</v>
      </c>
      <c r="L30" s="5">
        <f t="shared" si="2"/>
        <v>0</v>
      </c>
      <c r="M30" s="6">
        <f t="shared" si="0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1"/>
        <v>70</v>
      </c>
      <c r="L31" s="5">
        <f t="shared" si="2"/>
        <v>0</v>
      </c>
      <c r="M31" s="6">
        <f t="shared" si="0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1"/>
        <v>70</v>
      </c>
      <c r="L32" s="5">
        <f t="shared" si="2"/>
        <v>0</v>
      </c>
      <c r="M32" s="6">
        <f t="shared" si="0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1"/>
        <v>70</v>
      </c>
      <c r="L33" s="5">
        <f t="shared" si="2"/>
        <v>0</v>
      </c>
      <c r="M33" s="6">
        <f t="shared" si="0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1"/>
        <v>70</v>
      </c>
      <c r="L34" s="5">
        <f t="shared" si="2"/>
        <v>0</v>
      </c>
      <c r="M34" s="6">
        <f t="shared" si="0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1"/>
        <v>70</v>
      </c>
      <c r="L35" s="5">
        <f t="shared" si="2"/>
        <v>0</v>
      </c>
      <c r="M35" s="6">
        <f t="shared" si="0"/>
        <v>0</v>
      </c>
    </row>
    <row r="36" spans="1:13" x14ac:dyDescent="0.2">
      <c r="A36" s="145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46" t="s">
        <v>5</v>
      </c>
      <c r="D40" s="9" t="str">
        <f>D2</f>
        <v>Valentina Souto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4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>
        <v>9</v>
      </c>
      <c r="B45" s="4">
        <v>1</v>
      </c>
      <c r="C45" s="4"/>
      <c r="D45" s="4"/>
      <c r="E45" s="4"/>
      <c r="F45" s="4"/>
      <c r="G45" s="4"/>
      <c r="H45" s="4"/>
      <c r="I45" s="4"/>
      <c r="J45" s="4"/>
      <c r="K45" s="3">
        <v>70</v>
      </c>
      <c r="L45" s="5">
        <v>1</v>
      </c>
      <c r="M45" s="6">
        <v>70</v>
      </c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1.5</v>
      </c>
      <c r="M47" s="6">
        <v>105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0" x14ac:dyDescent="0.2">
      <c r="A49" s="2"/>
      <c r="B49" s="4"/>
      <c r="C49" s="4"/>
      <c r="D49" s="4"/>
      <c r="E49" s="4"/>
      <c r="F49" s="4"/>
      <c r="G49" s="4"/>
      <c r="H49" s="4"/>
      <c r="I49" s="4"/>
      <c r="J49" s="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35C4-CB40-4C3B-9F59-49781F82BF00}">
  <dimension ref="A1:M45"/>
  <sheetViews>
    <sheetView workbookViewId="0">
      <selection activeCell="B25" sqref="B25:D31"/>
    </sheetView>
  </sheetViews>
  <sheetFormatPr baseColWidth="10" defaultColWidth="8.83203125" defaultRowHeight="15" x14ac:dyDescent="0.2"/>
  <cols>
    <col min="1" max="1" width="5.6640625" style="232" customWidth="1"/>
    <col min="2" max="10" width="11.5" style="232" customWidth="1"/>
    <col min="11" max="11" width="10.6640625" style="232" customWidth="1"/>
    <col min="12" max="12" width="8.5" style="232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33" t="s">
        <v>5</v>
      </c>
      <c r="D2" s="9" t="s">
        <v>447</v>
      </c>
      <c r="E2" s="9"/>
      <c r="F2" s="9"/>
      <c r="G2" s="9"/>
      <c r="H2" s="9"/>
      <c r="I2" s="16" t="s">
        <v>68</v>
      </c>
      <c r="J2" s="16"/>
      <c r="K2" s="17">
        <v>60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60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60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60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60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60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60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60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60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60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60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60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60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60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60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60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60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60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60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60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60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60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60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60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60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60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60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60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60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60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60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60</v>
      </c>
      <c r="L35" s="5">
        <f t="shared" si="2"/>
        <v>0</v>
      </c>
      <c r="M35" s="6">
        <f t="shared" si="1"/>
        <v>0</v>
      </c>
    </row>
    <row r="36" spans="1:13" x14ac:dyDescent="0.2">
      <c r="A36" s="232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33" t="s">
        <v>5</v>
      </c>
      <c r="D40" s="9" t="str">
        <f>D2</f>
        <v>Victor Leal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23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f t="shared" ref="K43:K45" si="3">K$2</f>
        <v>60</v>
      </c>
      <c r="L43" s="5">
        <f t="shared" ref="L43:L45" si="4">B43+C43+D43+E43+F43+G43+H43+I43+J43</f>
        <v>2</v>
      </c>
      <c r="M43" s="6">
        <f t="shared" ref="M43:M45" si="5">L43*K43</f>
        <v>120</v>
      </c>
    </row>
    <row r="44" spans="1:13" x14ac:dyDescent="0.2">
      <c r="A44" s="2">
        <v>24</v>
      </c>
      <c r="B44" s="4">
        <v>2</v>
      </c>
      <c r="C44" s="4"/>
      <c r="D44" s="4"/>
      <c r="E44" s="4"/>
      <c r="F44" s="4"/>
      <c r="G44" s="4"/>
      <c r="H44" s="4"/>
      <c r="I44" s="4"/>
      <c r="J44" s="4"/>
      <c r="K44" s="3">
        <f t="shared" si="3"/>
        <v>60</v>
      </c>
      <c r="L44" s="5">
        <f t="shared" si="4"/>
        <v>2</v>
      </c>
      <c r="M44" s="6">
        <f t="shared" si="5"/>
        <v>120</v>
      </c>
    </row>
    <row r="45" spans="1:13" x14ac:dyDescent="0.2">
      <c r="A45" s="2">
        <v>25</v>
      </c>
      <c r="B45" s="4">
        <v>2</v>
      </c>
      <c r="C45" s="4"/>
      <c r="D45" s="4"/>
      <c r="E45" s="4"/>
      <c r="F45" s="4"/>
      <c r="G45" s="4"/>
      <c r="H45" s="4"/>
      <c r="I45" s="4"/>
      <c r="J45" s="4"/>
      <c r="K45" s="3">
        <f t="shared" si="3"/>
        <v>60</v>
      </c>
      <c r="L45" s="5">
        <f t="shared" si="4"/>
        <v>2</v>
      </c>
      <c r="M45" s="6">
        <f t="shared" si="5"/>
        <v>120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7" right="0.7" top="0.75" bottom="0.75" header="0.3" footer="0.3"/>
  <drawing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136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Vinicius da Hora Guerrieride Paula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M48"/>
  <sheetViews>
    <sheetView workbookViewId="0">
      <selection activeCell="N7" sqref="N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5" t="s">
        <v>5</v>
      </c>
      <c r="D2" s="9" t="s">
        <v>137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>B7+C7+D7+E7+F7+G7+H7+I7+J7</f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>B8+C8+D8+E8+F8+G8+H8+I8+J8</f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>B9+C9+D9+E9+F9+G9+H9+I9+J9</f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ref="L10:L35" si="2">B10+C10+D10+E10+F10+G10+H10+I10+J10</f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5" t="s">
        <v>5</v>
      </c>
      <c r="D40" s="9" t="str">
        <f>D2</f>
        <v>Victor Cancio Villas Boas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</v>
      </c>
      <c r="B43" s="4"/>
      <c r="C43" s="4"/>
      <c r="D43" s="4"/>
      <c r="E43" s="4"/>
      <c r="F43" s="4"/>
      <c r="G43" s="4"/>
      <c r="H43" s="4"/>
      <c r="I43" s="4"/>
      <c r="J43" s="4" t="s">
        <v>208</v>
      </c>
      <c r="K43" s="3">
        <v>70</v>
      </c>
      <c r="L43" s="5" t="s">
        <v>208</v>
      </c>
      <c r="M43" s="6">
        <v>105</v>
      </c>
    </row>
    <row r="44" spans="1:13" x14ac:dyDescent="0.2">
      <c r="A44" s="2">
        <v>4</v>
      </c>
      <c r="B44" s="4"/>
      <c r="C44" s="4"/>
      <c r="D44" s="4"/>
      <c r="E44" s="4"/>
      <c r="F44" s="4"/>
      <c r="G44" s="4"/>
      <c r="H44" s="4"/>
      <c r="I44" s="4"/>
      <c r="J44" s="4" t="s">
        <v>208</v>
      </c>
      <c r="K44" s="3">
        <v>70</v>
      </c>
      <c r="L44" s="5" t="s">
        <v>208</v>
      </c>
      <c r="M44" s="6">
        <v>105</v>
      </c>
    </row>
    <row r="45" spans="1:13" x14ac:dyDescent="0.2">
      <c r="A45" s="2">
        <v>11</v>
      </c>
      <c r="B45" s="4"/>
      <c r="C45" s="4"/>
      <c r="D45" s="4"/>
      <c r="E45" s="4"/>
      <c r="F45" s="4"/>
      <c r="G45" s="4"/>
      <c r="H45" s="4"/>
      <c r="I45" s="4"/>
      <c r="J45" s="4">
        <v>1</v>
      </c>
      <c r="K45" s="3">
        <v>70</v>
      </c>
      <c r="L45" s="5">
        <v>1</v>
      </c>
      <c r="M45" s="6">
        <v>70</v>
      </c>
    </row>
    <row r="46" spans="1:13" x14ac:dyDescent="0.2">
      <c r="A46" s="2">
        <v>16</v>
      </c>
      <c r="B46" s="4"/>
      <c r="C46" s="4"/>
      <c r="D46" s="4"/>
      <c r="E46" s="4"/>
      <c r="F46" s="4"/>
      <c r="G46" s="4"/>
      <c r="H46" s="4"/>
      <c r="I46" s="4"/>
      <c r="J46" s="4">
        <v>1</v>
      </c>
      <c r="K46" s="3">
        <v>70</v>
      </c>
      <c r="L46" s="5">
        <v>1</v>
      </c>
      <c r="M46" s="6">
        <v>70</v>
      </c>
    </row>
    <row r="47" spans="1:13" x14ac:dyDescent="0.2">
      <c r="A47" s="2">
        <v>18</v>
      </c>
      <c r="B47" s="4"/>
      <c r="C47" s="4"/>
      <c r="D47" s="4"/>
      <c r="E47" s="4"/>
      <c r="F47" s="4"/>
      <c r="G47" s="4"/>
      <c r="H47" s="4"/>
      <c r="I47" s="4"/>
      <c r="J47" s="4">
        <v>1</v>
      </c>
      <c r="K47" s="3">
        <v>70</v>
      </c>
      <c r="L47" s="5">
        <v>1</v>
      </c>
      <c r="M47" s="6">
        <v>70</v>
      </c>
    </row>
    <row r="48" spans="1:13" x14ac:dyDescent="0.2">
      <c r="A48" s="2">
        <v>23</v>
      </c>
      <c r="B48" s="4"/>
      <c r="C48" s="4"/>
      <c r="D48" s="4"/>
      <c r="E48" s="4"/>
      <c r="F48" s="4"/>
      <c r="G48" s="4"/>
      <c r="H48" s="4"/>
      <c r="I48" s="4"/>
      <c r="J48" s="4">
        <v>1</v>
      </c>
      <c r="K48" s="3">
        <v>70</v>
      </c>
      <c r="L48" s="5">
        <v>1</v>
      </c>
      <c r="M48" s="6">
        <v>70</v>
      </c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3A87F-D3CD-1341-B917-352FF5A4D249}">
  <dimension ref="A1:M42"/>
  <sheetViews>
    <sheetView workbookViewId="0">
      <selection activeCell="D5" sqref="D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65" t="s">
        <v>167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Vito Antoniazzi Diniz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8AD8-EC93-BB4D-B425-22637EB78C51}">
  <dimension ref="A1:M4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186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Vitor Aniz Cabral Almeida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97721-311E-244A-A4FD-F140A9BFB8F9}">
  <dimension ref="A1:M48"/>
  <sheetViews>
    <sheetView workbookViewId="0">
      <selection activeCell="B9" sqref="B9:E25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73" t="s">
        <v>5</v>
      </c>
      <c r="D2" s="9" t="s">
        <v>203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29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ref="L30:L35" si="3">B30+C30+D30+E30+F30+G30+H30+I30+J30</f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3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3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3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>'Vitor Vieira Chalhub'!K$2</f>
        <v>70</v>
      </c>
      <c r="L34" s="113">
        <f t="shared" si="3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3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113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73" t="s">
        <v>5</v>
      </c>
      <c r="D40" s="9" t="str">
        <f>D2</f>
        <v>Vitor Gordilho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9</v>
      </c>
      <c r="B43" s="114"/>
      <c r="C43" s="114" t="s">
        <v>334</v>
      </c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14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16</v>
      </c>
      <c r="B45" s="114"/>
      <c r="C45" s="114" t="s">
        <v>331</v>
      </c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1.5</v>
      </c>
      <c r="M45" s="6">
        <v>105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77B8F-415E-A244-BBF2-95343E3057E3}">
  <dimension ref="A1:M42"/>
  <sheetViews>
    <sheetView topLeftCell="C1" workbookViewId="0">
      <selection sqref="A1:M1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63" t="s">
        <v>5</v>
      </c>
      <c r="D2" s="9" t="s">
        <v>183</v>
      </c>
      <c r="E2" s="9"/>
      <c r="F2" s="9"/>
      <c r="G2" s="9"/>
      <c r="H2" s="9"/>
      <c r="I2" s="16" t="s">
        <v>68</v>
      </c>
      <c r="J2" s="16"/>
      <c r="K2" s="17">
        <v>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63" t="s">
        <v>5</v>
      </c>
      <c r="D40" s="9" t="str">
        <f>D2</f>
        <v>Vitor Rodrigues Brandão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M57"/>
  <sheetViews>
    <sheetView zoomScaleNormal="100" workbookViewId="0">
      <selection activeCell="A39" sqref="A39:M57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2.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53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5" t="s">
        <v>464</v>
      </c>
      <c r="L3" s="325" t="s">
        <v>463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6"/>
      <c r="L4" s="326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 t="shared" ref="L5:L35" si="1">B5+C5+D5+E5+F5+G5+H5+I5+J5</f>
        <v>0</v>
      </c>
      <c r="M5" s="6">
        <f t="shared" ref="M5:M27" si="2">L5*K5</f>
        <v>0</v>
      </c>
    </row>
    <row r="6" spans="1:13" x14ac:dyDescent="0.2">
      <c r="A6" s="2">
        <v>2</v>
      </c>
      <c r="B6" s="114"/>
      <c r="C6" s="114"/>
      <c r="D6" s="114" t="s">
        <v>334</v>
      </c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si="1"/>
        <v>2</v>
      </c>
      <c r="M6" s="6">
        <f t="shared" si="2"/>
        <v>140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1"/>
        <v>0</v>
      </c>
      <c r="M7" s="6">
        <f t="shared" si="2"/>
        <v>0</v>
      </c>
    </row>
    <row r="8" spans="1:13" x14ac:dyDescent="0.2">
      <c r="A8" s="2">
        <v>4</v>
      </c>
      <c r="B8" s="114"/>
      <c r="C8" s="114" t="s">
        <v>334</v>
      </c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1"/>
        <v>2</v>
      </c>
      <c r="M8" s="6">
        <f t="shared" si="2"/>
        <v>140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1"/>
        <v>0</v>
      </c>
      <c r="M9" s="6">
        <f t="shared" si="2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1"/>
        <v>0</v>
      </c>
      <c r="M10" s="6">
        <f t="shared" si="2"/>
        <v>0</v>
      </c>
    </row>
    <row r="11" spans="1:13" x14ac:dyDescent="0.2">
      <c r="A11" s="2">
        <v>7</v>
      </c>
      <c r="B11" s="114"/>
      <c r="C11" s="114" t="s">
        <v>343</v>
      </c>
      <c r="D11" s="114" t="s">
        <v>343</v>
      </c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1"/>
        <v>2</v>
      </c>
      <c r="M11" s="6">
        <f t="shared" si="2"/>
        <v>140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1"/>
        <v>0</v>
      </c>
      <c r="M12" s="6">
        <f t="shared" si="2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1"/>
        <v>0</v>
      </c>
      <c r="M13" s="6">
        <f t="shared" si="2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1"/>
        <v>0</v>
      </c>
      <c r="M14" s="6">
        <f t="shared" si="2"/>
        <v>0</v>
      </c>
    </row>
    <row r="15" spans="1:13" x14ac:dyDescent="0.2">
      <c r="A15" s="2">
        <v>11</v>
      </c>
      <c r="B15" s="114"/>
      <c r="C15" s="114"/>
      <c r="D15" s="114" t="s">
        <v>343</v>
      </c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1"/>
        <v>1</v>
      </c>
      <c r="M15" s="6">
        <f t="shared" si="2"/>
        <v>70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1"/>
        <v>0</v>
      </c>
      <c r="M16" s="6">
        <f t="shared" si="2"/>
        <v>0</v>
      </c>
    </row>
    <row r="17" spans="1:13" ht="13.5" customHeight="1" x14ac:dyDescent="0.2">
      <c r="A17" s="2">
        <v>13</v>
      </c>
      <c r="B17" s="114"/>
      <c r="C17" s="114"/>
      <c r="D17" s="114" t="s">
        <v>334</v>
      </c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1"/>
        <v>2</v>
      </c>
      <c r="M17" s="6">
        <f t="shared" si="2"/>
        <v>140</v>
      </c>
    </row>
    <row r="18" spans="1:13" x14ac:dyDescent="0.2">
      <c r="A18" s="2">
        <v>14</v>
      </c>
      <c r="B18" s="114"/>
      <c r="C18" s="114" t="s">
        <v>343</v>
      </c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1"/>
        <v>1</v>
      </c>
      <c r="M18" s="6">
        <f t="shared" si="2"/>
        <v>70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1"/>
        <v>0</v>
      </c>
      <c r="M19" s="6">
        <f t="shared" si="2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1"/>
        <v>0</v>
      </c>
      <c r="M20" s="6">
        <f t="shared" si="2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1"/>
        <v>0</v>
      </c>
      <c r="M21" s="6">
        <f t="shared" si="2"/>
        <v>0</v>
      </c>
    </row>
    <row r="22" spans="1:13" x14ac:dyDescent="0.2">
      <c r="A22" s="2">
        <v>18</v>
      </c>
      <c r="B22" s="114"/>
      <c r="C22" s="114" t="s">
        <v>334</v>
      </c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1"/>
        <v>2</v>
      </c>
      <c r="M22" s="6">
        <f t="shared" si="2"/>
        <v>140</v>
      </c>
    </row>
    <row r="23" spans="1:13" x14ac:dyDescent="0.2">
      <c r="A23" s="2">
        <v>19</v>
      </c>
      <c r="B23" s="114"/>
      <c r="C23" s="114" t="s">
        <v>334</v>
      </c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1"/>
        <v>2</v>
      </c>
      <c r="M23" s="6">
        <f t="shared" si="2"/>
        <v>140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1"/>
        <v>0</v>
      </c>
      <c r="M24" s="6">
        <f t="shared" si="2"/>
        <v>0</v>
      </c>
    </row>
    <row r="25" spans="1:13" x14ac:dyDescent="0.2">
      <c r="A25" s="2">
        <v>21</v>
      </c>
      <c r="B25" s="114"/>
      <c r="C25" s="114"/>
      <c r="D25" s="114" t="s">
        <v>343</v>
      </c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1"/>
        <v>1</v>
      </c>
      <c r="M25" s="6">
        <f t="shared" si="2"/>
        <v>70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1"/>
        <v>0</v>
      </c>
      <c r="M26" s="6">
        <f t="shared" si="2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1"/>
        <v>0</v>
      </c>
      <c r="M27" s="6">
        <f t="shared" si="2"/>
        <v>0</v>
      </c>
    </row>
    <row r="28" spans="1:13" x14ac:dyDescent="0.2">
      <c r="A28" s="2">
        <v>24</v>
      </c>
      <c r="B28" s="114"/>
      <c r="C28" s="114"/>
      <c r="D28" s="114" t="s">
        <v>343</v>
      </c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1"/>
        <v>1</v>
      </c>
      <c r="M28" s="6">
        <f t="shared" ref="M28:M35" si="3">L28*K28</f>
        <v>70</v>
      </c>
    </row>
    <row r="29" spans="1:13" x14ac:dyDescent="0.2">
      <c r="A29" s="2">
        <v>25</v>
      </c>
      <c r="B29" s="114"/>
      <c r="C29" s="114" t="s">
        <v>334</v>
      </c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1"/>
        <v>2</v>
      </c>
      <c r="M29" s="6">
        <f t="shared" si="3"/>
        <v>140</v>
      </c>
    </row>
    <row r="30" spans="1:13" x14ac:dyDescent="0.2">
      <c r="A30" s="2">
        <v>26</v>
      </c>
      <c r="B30" s="114"/>
      <c r="C30" s="114" t="s">
        <v>331</v>
      </c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1"/>
        <v>1.5</v>
      </c>
      <c r="M30" s="6">
        <f t="shared" si="3"/>
        <v>105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1"/>
        <v>0</v>
      </c>
      <c r="M31" s="6">
        <f t="shared" si="3"/>
        <v>0</v>
      </c>
    </row>
    <row r="32" spans="1:13" x14ac:dyDescent="0.2">
      <c r="A32" s="2">
        <v>28</v>
      </c>
      <c r="B32" s="114"/>
      <c r="C32" s="114"/>
      <c r="D32" s="114" t="s">
        <v>343</v>
      </c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1"/>
        <v>1</v>
      </c>
      <c r="M32" s="6">
        <f t="shared" si="3"/>
        <v>70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1"/>
        <v>0</v>
      </c>
      <c r="M33" s="6">
        <f t="shared" si="3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1"/>
        <v>0</v>
      </c>
      <c r="M34" s="6">
        <f t="shared" si="3"/>
        <v>0</v>
      </c>
    </row>
    <row r="35" spans="1:13" x14ac:dyDescent="0.2">
      <c r="A35" s="2">
        <v>31</v>
      </c>
      <c r="B35" s="114"/>
      <c r="C35" s="114"/>
      <c r="D35" s="114" t="s">
        <v>343</v>
      </c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1"/>
        <v>1</v>
      </c>
      <c r="M35" s="6">
        <f t="shared" si="3"/>
        <v>70</v>
      </c>
    </row>
    <row r="36" spans="1:13" x14ac:dyDescent="0.2">
      <c r="A36" s="1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Vitor Vieira Chalhub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5" t="s">
        <v>464</v>
      </c>
      <c r="L41" s="325" t="s">
        <v>463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6"/>
      <c r="L42" s="326"/>
      <c r="M42" s="322"/>
    </row>
    <row r="43" spans="1:13" x14ac:dyDescent="0.2">
      <c r="A43" s="2">
        <v>2</v>
      </c>
      <c r="B43" s="114"/>
      <c r="C43" s="114"/>
      <c r="D43" s="114" t="s">
        <v>334</v>
      </c>
      <c r="E43" s="114"/>
      <c r="F43" s="114"/>
      <c r="G43" s="114"/>
      <c r="H43" s="114"/>
      <c r="I43" s="114"/>
      <c r="J43" s="114"/>
      <c r="K43" s="3">
        <v>70</v>
      </c>
      <c r="L43" s="113">
        <v>2</v>
      </c>
      <c r="M43" s="6">
        <v>140</v>
      </c>
    </row>
    <row r="44" spans="1:13" x14ac:dyDescent="0.2">
      <c r="A44" s="2">
        <v>4</v>
      </c>
      <c r="B44" s="114"/>
      <c r="C44" s="114" t="s">
        <v>334</v>
      </c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7</v>
      </c>
      <c r="B45" s="114"/>
      <c r="C45" s="114" t="s">
        <v>343</v>
      </c>
      <c r="D45" s="114" t="s">
        <v>343</v>
      </c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>
        <v>11</v>
      </c>
      <c r="B46" s="114"/>
      <c r="C46" s="114"/>
      <c r="D46" s="114" t="s">
        <v>343</v>
      </c>
      <c r="E46" s="114"/>
      <c r="F46" s="114"/>
      <c r="G46" s="114"/>
      <c r="H46" s="114"/>
      <c r="I46" s="114"/>
      <c r="J46" s="114"/>
      <c r="K46" s="3">
        <v>70</v>
      </c>
      <c r="L46" s="113">
        <v>1</v>
      </c>
      <c r="M46" s="6">
        <v>70</v>
      </c>
    </row>
    <row r="47" spans="1:13" ht="13.5" customHeight="1" x14ac:dyDescent="0.2">
      <c r="A47" s="2">
        <v>13</v>
      </c>
      <c r="B47" s="114"/>
      <c r="C47" s="114"/>
      <c r="D47" s="114" t="s">
        <v>334</v>
      </c>
      <c r="E47" s="114"/>
      <c r="F47" s="114"/>
      <c r="G47" s="114"/>
      <c r="H47" s="114"/>
      <c r="I47" s="114"/>
      <c r="J47" s="114"/>
      <c r="K47" s="3">
        <v>70</v>
      </c>
      <c r="L47" s="113">
        <v>2</v>
      </c>
      <c r="M47" s="6">
        <v>140</v>
      </c>
    </row>
    <row r="48" spans="1:13" x14ac:dyDescent="0.2">
      <c r="A48" s="2">
        <v>14</v>
      </c>
      <c r="B48" s="114"/>
      <c r="C48" s="114" t="s">
        <v>343</v>
      </c>
      <c r="D48" s="114"/>
      <c r="E48" s="114"/>
      <c r="F48" s="114"/>
      <c r="G48" s="114"/>
      <c r="H48" s="114"/>
      <c r="I48" s="114"/>
      <c r="J48" s="114"/>
      <c r="K48" s="3">
        <v>70</v>
      </c>
      <c r="L48" s="113">
        <v>1</v>
      </c>
      <c r="M48" s="6">
        <v>70</v>
      </c>
    </row>
    <row r="49" spans="1:13" x14ac:dyDescent="0.2">
      <c r="A49" s="2">
        <v>18</v>
      </c>
      <c r="B49" s="114"/>
      <c r="C49" s="114" t="s">
        <v>334</v>
      </c>
      <c r="D49" s="114"/>
      <c r="E49" s="114"/>
      <c r="F49" s="114"/>
      <c r="G49" s="114"/>
      <c r="H49" s="114"/>
      <c r="I49" s="114"/>
      <c r="J49" s="114"/>
      <c r="K49" s="3">
        <v>70</v>
      </c>
      <c r="L49" s="113">
        <v>2</v>
      </c>
      <c r="M49" s="6">
        <v>140</v>
      </c>
    </row>
    <row r="50" spans="1:13" x14ac:dyDescent="0.2">
      <c r="A50" s="2">
        <v>19</v>
      </c>
      <c r="B50" s="114"/>
      <c r="C50" s="114" t="s">
        <v>334</v>
      </c>
      <c r="D50" s="114"/>
      <c r="E50" s="114"/>
      <c r="F50" s="114"/>
      <c r="G50" s="114"/>
      <c r="H50" s="114"/>
      <c r="I50" s="114"/>
      <c r="J50" s="114"/>
      <c r="K50" s="3">
        <v>70</v>
      </c>
      <c r="L50" s="113">
        <v>2</v>
      </c>
      <c r="M50" s="6">
        <v>140</v>
      </c>
    </row>
    <row r="51" spans="1:13" x14ac:dyDescent="0.2">
      <c r="A51" s="2">
        <v>21</v>
      </c>
      <c r="B51" s="114"/>
      <c r="C51" s="114"/>
      <c r="D51" s="114" t="s">
        <v>343</v>
      </c>
      <c r="E51" s="114"/>
      <c r="F51" s="114"/>
      <c r="G51" s="114"/>
      <c r="H51" s="114"/>
      <c r="I51" s="114"/>
      <c r="J51" s="114"/>
      <c r="K51" s="3">
        <v>70</v>
      </c>
      <c r="L51" s="113">
        <v>1</v>
      </c>
      <c r="M51" s="6">
        <v>70</v>
      </c>
    </row>
    <row r="52" spans="1:13" x14ac:dyDescent="0.2">
      <c r="A52" s="2">
        <v>24</v>
      </c>
      <c r="B52" s="114"/>
      <c r="C52" s="114"/>
      <c r="D52" s="114" t="s">
        <v>343</v>
      </c>
      <c r="E52" s="114"/>
      <c r="F52" s="114"/>
      <c r="G52" s="114"/>
      <c r="H52" s="114"/>
      <c r="I52" s="114"/>
      <c r="J52" s="114"/>
      <c r="K52" s="3">
        <v>70</v>
      </c>
      <c r="L52" s="113">
        <v>1</v>
      </c>
      <c r="M52" s="6">
        <v>70</v>
      </c>
    </row>
    <row r="53" spans="1:13" x14ac:dyDescent="0.2">
      <c r="A53" s="2">
        <v>25</v>
      </c>
      <c r="B53" s="114"/>
      <c r="C53" s="114" t="s">
        <v>334</v>
      </c>
      <c r="D53" s="114"/>
      <c r="E53" s="114"/>
      <c r="F53" s="114"/>
      <c r="G53" s="114"/>
      <c r="H53" s="114"/>
      <c r="I53" s="114"/>
      <c r="J53" s="114"/>
      <c r="K53" s="3">
        <v>70</v>
      </c>
      <c r="L53" s="113">
        <v>2</v>
      </c>
      <c r="M53" s="6">
        <v>140</v>
      </c>
    </row>
    <row r="54" spans="1:13" x14ac:dyDescent="0.2">
      <c r="A54" s="2">
        <v>26</v>
      </c>
      <c r="B54" s="114"/>
      <c r="C54" s="114" t="s">
        <v>331</v>
      </c>
      <c r="D54" s="114"/>
      <c r="E54" s="114"/>
      <c r="F54" s="114"/>
      <c r="G54" s="114"/>
      <c r="H54" s="114"/>
      <c r="I54" s="114"/>
      <c r="J54" s="114"/>
      <c r="K54" s="3">
        <v>70</v>
      </c>
      <c r="L54" s="113">
        <v>1.5</v>
      </c>
      <c r="M54" s="6">
        <v>105</v>
      </c>
    </row>
    <row r="55" spans="1:13" x14ac:dyDescent="0.2">
      <c r="A55" s="2">
        <v>28</v>
      </c>
      <c r="B55" s="114"/>
      <c r="C55" s="114"/>
      <c r="D55" s="114" t="s">
        <v>343</v>
      </c>
      <c r="E55" s="114"/>
      <c r="F55" s="114"/>
      <c r="G55" s="114"/>
      <c r="H55" s="114"/>
      <c r="I55" s="114"/>
      <c r="J55" s="114"/>
      <c r="K55" s="3">
        <v>70</v>
      </c>
      <c r="L55" s="113">
        <v>1</v>
      </c>
      <c r="M55" s="6">
        <v>70</v>
      </c>
    </row>
    <row r="56" spans="1:13" x14ac:dyDescent="0.2">
      <c r="A56" s="2">
        <v>31</v>
      </c>
      <c r="B56" s="114"/>
      <c r="C56" s="114"/>
      <c r="D56" s="114" t="s">
        <v>343</v>
      </c>
      <c r="E56" s="114"/>
      <c r="F56" s="114"/>
      <c r="G56" s="114"/>
      <c r="H56" s="114"/>
      <c r="I56" s="114"/>
      <c r="J56" s="114"/>
      <c r="K56" s="3">
        <v>70</v>
      </c>
      <c r="L56" s="113">
        <v>1</v>
      </c>
      <c r="M56" s="6">
        <v>70</v>
      </c>
    </row>
    <row r="57" spans="1:13" x14ac:dyDescent="0.2">
      <c r="K57" s="10" t="s">
        <v>55</v>
      </c>
      <c r="L57" s="5">
        <f>SUM(L5:L35)</f>
        <v>21.5</v>
      </c>
      <c r="M57" s="6">
        <f>SUM(M5:M35)</f>
        <v>1505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AF9A3-77E7-4B8B-832B-A704D5F7D597}">
  <dimension ref="A1:M52"/>
  <sheetViews>
    <sheetView workbookViewId="0">
      <selection activeCell="N19" sqref="N19"/>
    </sheetView>
  </sheetViews>
  <sheetFormatPr baseColWidth="10" defaultColWidth="8.83203125" defaultRowHeight="15" x14ac:dyDescent="0.2"/>
  <cols>
    <col min="1" max="1" width="5.6640625" style="102" customWidth="1"/>
    <col min="2" max="10" width="11.5" style="102" customWidth="1"/>
    <col min="11" max="11" width="10.6640625" style="102" customWidth="1"/>
    <col min="12" max="12" width="8.5" style="102" customWidth="1"/>
    <col min="13" max="13" width="12.33203125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03" t="s">
        <v>5</v>
      </c>
      <c r="D2" s="9" t="s">
        <v>309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114"/>
      <c r="I5" s="114"/>
      <c r="J5" s="11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114"/>
      <c r="I6" s="114"/>
      <c r="J6" s="11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114"/>
      <c r="I7" s="114"/>
      <c r="J7" s="11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114"/>
      <c r="I8" s="114"/>
      <c r="J8" s="11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114"/>
      <c r="I9" s="114"/>
      <c r="J9" s="11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 t="s">
        <v>343</v>
      </c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1</v>
      </c>
      <c r="M27" s="6">
        <f t="shared" si="1"/>
        <v>70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 t="s">
        <v>334</v>
      </c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2</v>
      </c>
      <c r="M32" s="6">
        <f t="shared" si="1"/>
        <v>140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 t="s">
        <v>334</v>
      </c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2</v>
      </c>
      <c r="M34" s="6">
        <f t="shared" si="1"/>
        <v>140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02">
        <v>32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03" t="s">
        <v>5</v>
      </c>
      <c r="D40" s="9" t="str">
        <f>D2</f>
        <v>Vitória Muniz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23</v>
      </c>
      <c r="B43" s="114" t="s">
        <v>343</v>
      </c>
      <c r="C43" s="114"/>
      <c r="D43" s="114"/>
      <c r="E43" s="114"/>
      <c r="F43" s="114"/>
      <c r="G43" s="114"/>
      <c r="H43" s="114"/>
      <c r="I43" s="114"/>
      <c r="J43" s="114"/>
      <c r="K43" s="3">
        <v>70</v>
      </c>
      <c r="L43" s="113">
        <v>1</v>
      </c>
      <c r="M43" s="6">
        <v>70</v>
      </c>
    </row>
    <row r="44" spans="1:13" x14ac:dyDescent="0.2">
      <c r="A44" s="2">
        <v>28</v>
      </c>
      <c r="B44" s="114" t="s">
        <v>334</v>
      </c>
      <c r="C44" s="114"/>
      <c r="D44" s="114"/>
      <c r="E44" s="114"/>
      <c r="F44" s="114"/>
      <c r="G44" s="114"/>
      <c r="H44" s="114"/>
      <c r="I44" s="114"/>
      <c r="J44" s="114"/>
      <c r="K44" s="3">
        <v>70</v>
      </c>
      <c r="L44" s="113">
        <v>2</v>
      </c>
      <c r="M44" s="6">
        <v>140</v>
      </c>
    </row>
    <row r="45" spans="1:13" x14ac:dyDescent="0.2">
      <c r="A45" s="2">
        <v>30</v>
      </c>
      <c r="B45" s="114" t="s">
        <v>334</v>
      </c>
      <c r="C45" s="114"/>
      <c r="D45" s="114"/>
      <c r="E45" s="114"/>
      <c r="F45" s="114"/>
      <c r="G45" s="114"/>
      <c r="H45" s="114"/>
      <c r="I45" s="114"/>
      <c r="J45" s="114"/>
      <c r="K45" s="3">
        <v>70</v>
      </c>
      <c r="L45" s="113">
        <v>2</v>
      </c>
      <c r="M45" s="6">
        <v>140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  <c r="K46" s="10" t="s">
        <v>55</v>
      </c>
      <c r="L46" s="5">
        <f>SUM(L5:L35)</f>
        <v>5</v>
      </c>
      <c r="M46" s="6">
        <f>SUM(M5:M35)</f>
        <v>350</v>
      </c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/>
      <c r="L47" s="113"/>
      <c r="M47" s="6"/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/>
      <c r="L48" s="113"/>
      <c r="M48" s="6"/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</row>
    <row r="50" spans="1:13" x14ac:dyDescent="0.2">
      <c r="A50" s="2"/>
      <c r="B50" s="114"/>
      <c r="C50" s="114"/>
      <c r="D50" s="114"/>
      <c r="E50" s="114"/>
      <c r="F50" s="114"/>
      <c r="G50" s="114"/>
      <c r="H50" s="114"/>
      <c r="I50" s="114"/>
      <c r="J50" s="114"/>
      <c r="K50" s="3"/>
      <c r="L50" s="113"/>
      <c r="M50" s="6"/>
    </row>
    <row r="51" spans="1:13" x14ac:dyDescent="0.2">
      <c r="A51" s="2"/>
      <c r="B51" s="114"/>
      <c r="C51" s="114"/>
      <c r="D51" s="114"/>
      <c r="E51" s="114"/>
      <c r="F51" s="114"/>
      <c r="G51" s="114"/>
      <c r="H51" s="114"/>
      <c r="I51" s="114"/>
      <c r="J51" s="114"/>
    </row>
    <row r="52" spans="1:13" x14ac:dyDescent="0.2">
      <c r="A52" s="2"/>
      <c r="B52" s="114"/>
      <c r="C52" s="114"/>
      <c r="D52" s="114"/>
      <c r="E52" s="114"/>
      <c r="F52" s="114"/>
      <c r="G52" s="114"/>
      <c r="H52" s="114"/>
      <c r="I52" s="114"/>
      <c r="J52" s="114"/>
      <c r="K52" s="3"/>
      <c r="L52" s="113"/>
      <c r="M52" s="6"/>
    </row>
  </sheetData>
  <mergeCells count="28"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</mergeCells>
  <pageMargins left="0.511811024" right="0.511811024" top="0.78740157499999996" bottom="0.78740157499999996" header="0.31496062000000002" footer="0.31496062000000002"/>
  <drawing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0F84F-A4C9-0444-A9E2-235365B44900}">
  <dimension ref="A1:M48"/>
  <sheetViews>
    <sheetView workbookViewId="0">
      <selection activeCell="K27" sqref="K27"/>
    </sheetView>
  </sheetViews>
  <sheetFormatPr baseColWidth="10" defaultColWidth="8.83203125" defaultRowHeight="15" x14ac:dyDescent="0.2"/>
  <cols>
    <col min="1" max="1" width="5.6640625" style="116" customWidth="1"/>
    <col min="2" max="10" width="11.5" style="116" customWidth="1"/>
    <col min="11" max="11" width="10.6640625" style="116" customWidth="1"/>
    <col min="12" max="12" width="8.5" style="116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120" t="s">
        <v>5</v>
      </c>
      <c r="D2" s="9" t="s">
        <v>342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>
        <v>2</v>
      </c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2</v>
      </c>
      <c r="M23" s="6">
        <f t="shared" si="1"/>
        <v>140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16">
        <v>32</v>
      </c>
      <c r="K36" s="10" t="s">
        <v>55</v>
      </c>
      <c r="L36" s="7">
        <f>SUM(L5:L35)</f>
        <v>2</v>
      </c>
      <c r="M36" s="6">
        <f>SUM(M5:M35)</f>
        <v>140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120" t="s">
        <v>5</v>
      </c>
      <c r="D40" s="9" t="str">
        <f>D2</f>
        <v>Yasmim Barrero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>
        <v>1</v>
      </c>
      <c r="C43" s="4"/>
      <c r="D43" s="4"/>
      <c r="E43" s="4"/>
      <c r="F43" s="4"/>
      <c r="G43" s="4"/>
      <c r="H43" s="4"/>
      <c r="I43" s="4"/>
      <c r="J43" s="4"/>
      <c r="K43" s="3">
        <v>70</v>
      </c>
      <c r="L43" s="5">
        <v>1</v>
      </c>
      <c r="M43" s="6">
        <v>70</v>
      </c>
    </row>
    <row r="44" spans="1:13" x14ac:dyDescent="0.2">
      <c r="A44" s="2">
        <v>22</v>
      </c>
      <c r="B44" s="4">
        <v>1</v>
      </c>
      <c r="C44" s="4"/>
      <c r="D44" s="4"/>
      <c r="E44" s="4"/>
      <c r="F44" s="4"/>
      <c r="G44" s="4"/>
      <c r="H44" s="4"/>
      <c r="I44" s="4"/>
      <c r="J44" s="4"/>
      <c r="K44" s="3">
        <v>70</v>
      </c>
      <c r="L44" s="5">
        <v>1</v>
      </c>
      <c r="M44" s="6">
        <v>70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>
        <v>10</v>
      </c>
      <c r="B46" s="4">
        <v>1</v>
      </c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>
        <v>15</v>
      </c>
      <c r="B47" s="4">
        <v>1</v>
      </c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>
        <v>17</v>
      </c>
      <c r="B48" s="4">
        <v>1</v>
      </c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757A-A48D-9642-A35D-210F37A08472}">
  <dimension ref="A1:M36"/>
  <sheetViews>
    <sheetView topLeftCell="H1" workbookViewId="0">
      <selection activeCell="C35" sqref="C35"/>
    </sheetView>
  </sheetViews>
  <sheetFormatPr baseColWidth="10" defaultRowHeight="15" x14ac:dyDescent="0.2"/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99" t="s">
        <v>5</v>
      </c>
      <c r="D2" s="9" t="s">
        <v>554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">
        <v>450</v>
      </c>
    </row>
    <row r="3" spans="1:13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>
        <v>2</v>
      </c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2</v>
      </c>
      <c r="M35" s="6">
        <f t="shared" si="1"/>
        <v>140</v>
      </c>
    </row>
    <row r="36" spans="1:13" x14ac:dyDescent="0.2">
      <c r="A36" s="298">
        <v>32</v>
      </c>
      <c r="B36" s="298"/>
      <c r="C36" s="298"/>
      <c r="D36" s="298"/>
      <c r="E36" s="298"/>
      <c r="F36" s="298"/>
      <c r="G36" s="298"/>
      <c r="H36" s="298"/>
      <c r="I36" s="298"/>
      <c r="J36" s="298"/>
      <c r="K36" s="10" t="s">
        <v>55</v>
      </c>
      <c r="L36" s="7">
        <f>SUM(L5:L35)</f>
        <v>2</v>
      </c>
      <c r="M36" s="6">
        <f>SUM(M5:M35)</f>
        <v>140</v>
      </c>
    </row>
  </sheetData>
  <mergeCells count="14">
    <mergeCell ref="J3:J4"/>
    <mergeCell ref="K3:K4"/>
    <mergeCell ref="L3:L4"/>
    <mergeCell ref="M3:M4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</mergeCells>
  <pageMargins left="0.511811024" right="0.511811024" top="0.78740157499999996" bottom="0.78740157499999996" header="0.31496062000000002" footer="0.31496062000000002"/>
  <drawing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M49"/>
  <sheetViews>
    <sheetView workbookViewId="0">
      <selection sqref="A1:M1"/>
    </sheetView>
  </sheetViews>
  <sheetFormatPr baseColWidth="10" defaultColWidth="8.83203125" defaultRowHeight="15" x14ac:dyDescent="0.2"/>
  <cols>
    <col min="1" max="1" width="6.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519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460</v>
      </c>
      <c r="L3" s="321" t="s">
        <v>461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168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114"/>
      <c r="I10" s="114"/>
      <c r="J10" s="11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114"/>
      <c r="I11" s="114"/>
      <c r="J11" s="11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114"/>
      <c r="I12" s="114"/>
      <c r="J12" s="11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114"/>
      <c r="I13" s="114"/>
      <c r="J13" s="11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 t="s">
        <v>334</v>
      </c>
      <c r="D14" s="114"/>
      <c r="E14" s="114"/>
      <c r="F14" s="114"/>
      <c r="G14" s="114"/>
      <c r="H14" s="114"/>
      <c r="I14" s="114"/>
      <c r="J14" s="114"/>
      <c r="K14" s="3">
        <f t="shared" si="0"/>
        <v>70</v>
      </c>
      <c r="L14" s="113">
        <f t="shared" si="2"/>
        <v>2</v>
      </c>
      <c r="M14" s="6">
        <f t="shared" si="1"/>
        <v>140</v>
      </c>
    </row>
    <row r="15" spans="1:13" x14ac:dyDescent="0.2">
      <c r="A15" s="2">
        <v>11</v>
      </c>
      <c r="B15" s="114"/>
      <c r="C15" s="114" t="s">
        <v>334</v>
      </c>
      <c r="D15" s="114"/>
      <c r="E15" s="114"/>
      <c r="F15" s="114"/>
      <c r="G15" s="114"/>
      <c r="H15" s="114"/>
      <c r="I15" s="114"/>
      <c r="J15" s="114"/>
      <c r="K15" s="3">
        <f t="shared" si="0"/>
        <v>70</v>
      </c>
      <c r="L15" s="113">
        <f t="shared" si="2"/>
        <v>2</v>
      </c>
      <c r="M15" s="6">
        <f t="shared" si="1"/>
        <v>140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114"/>
      <c r="I16" s="114"/>
      <c r="J16" s="11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114"/>
      <c r="I17" s="114"/>
      <c r="J17" s="11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114"/>
      <c r="I18" s="114"/>
      <c r="J18" s="11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114"/>
      <c r="I20" s="114"/>
      <c r="J20" s="11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114"/>
      <c r="I21" s="114"/>
      <c r="J21" s="11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114"/>
      <c r="I22" s="114"/>
      <c r="J22" s="11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114"/>
      <c r="E23" s="114"/>
      <c r="F23" s="114"/>
      <c r="G23" s="114"/>
      <c r="H23" s="114"/>
      <c r="I23" s="114"/>
      <c r="J23" s="11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114"/>
      <c r="E24" s="114"/>
      <c r="F24" s="114"/>
      <c r="G24" s="114"/>
      <c r="H24" s="114"/>
      <c r="I24" s="114"/>
      <c r="J24" s="11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114"/>
      <c r="E25" s="114"/>
      <c r="F25" s="114"/>
      <c r="G25" s="114"/>
      <c r="H25" s="114"/>
      <c r="I25" s="114"/>
      <c r="J25" s="11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114"/>
      <c r="E26" s="114"/>
      <c r="F26" s="114"/>
      <c r="G26" s="114"/>
      <c r="H26" s="114"/>
      <c r="I26" s="114"/>
      <c r="J26" s="11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114"/>
      <c r="E27" s="114"/>
      <c r="F27" s="114"/>
      <c r="G27" s="114"/>
      <c r="H27" s="114"/>
      <c r="I27" s="114"/>
      <c r="J27" s="11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114"/>
      <c r="E28" s="114"/>
      <c r="F28" s="114"/>
      <c r="G28" s="114"/>
      <c r="H28" s="114"/>
      <c r="I28" s="114"/>
      <c r="J28" s="11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114"/>
      <c r="E29" s="114"/>
      <c r="F29" s="114"/>
      <c r="G29" s="114"/>
      <c r="H29" s="114"/>
      <c r="I29" s="114"/>
      <c r="J29" s="11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114"/>
      <c r="E30" s="114"/>
      <c r="F30" s="114"/>
      <c r="G30" s="114"/>
      <c r="H30" s="114"/>
      <c r="I30" s="114"/>
      <c r="J30" s="11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114"/>
      <c r="E31" s="114"/>
      <c r="F31" s="114"/>
      <c r="G31" s="114"/>
      <c r="H31" s="114"/>
      <c r="I31" s="114"/>
      <c r="J31" s="11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114"/>
      <c r="E32" s="114"/>
      <c r="F32" s="114"/>
      <c r="G32" s="114"/>
      <c r="H32" s="114"/>
      <c r="I32" s="114"/>
      <c r="J32" s="11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114"/>
      <c r="E33" s="114"/>
      <c r="F33" s="114"/>
      <c r="G33" s="114"/>
      <c r="H33" s="114"/>
      <c r="I33" s="114"/>
      <c r="J33" s="11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114"/>
      <c r="E34" s="114"/>
      <c r="F34" s="114"/>
      <c r="G34" s="114"/>
      <c r="H34" s="114"/>
      <c r="I34" s="114"/>
      <c r="J34" s="11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114"/>
      <c r="E35" s="114"/>
      <c r="F35" s="114"/>
      <c r="G35" s="114"/>
      <c r="H35" s="114"/>
      <c r="I35" s="114"/>
      <c r="J35" s="11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4</v>
      </c>
      <c r="M36" s="6">
        <f>SUM(M5:M35)</f>
        <v>280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 xml:space="preserve">Victor Hugo 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460</v>
      </c>
      <c r="L41" s="321" t="s">
        <v>461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6</v>
      </c>
      <c r="B43" s="114" t="s">
        <v>331</v>
      </c>
      <c r="C43" s="114"/>
      <c r="D43" s="114"/>
      <c r="E43" s="114"/>
      <c r="F43" s="114"/>
      <c r="G43" s="114"/>
      <c r="H43" s="114"/>
      <c r="I43" s="114"/>
      <c r="J43" s="114"/>
      <c r="K43" s="3">
        <v>50</v>
      </c>
      <c r="L43" s="5">
        <v>1.5</v>
      </c>
      <c r="M43" s="6">
        <v>75</v>
      </c>
    </row>
    <row r="44" spans="1:13" x14ac:dyDescent="0.2">
      <c r="A44" s="2">
        <v>13</v>
      </c>
      <c r="B44" s="114" t="s">
        <v>331</v>
      </c>
      <c r="C44" s="114"/>
      <c r="D44" s="114"/>
      <c r="E44" s="114"/>
      <c r="F44" s="114"/>
      <c r="G44" s="114"/>
      <c r="H44" s="114"/>
      <c r="I44" s="114"/>
      <c r="J44" s="114"/>
      <c r="K44" s="3">
        <v>50</v>
      </c>
      <c r="L44" s="113">
        <v>1.5</v>
      </c>
      <c r="M44" s="6">
        <v>75</v>
      </c>
    </row>
    <row r="45" spans="1:13" x14ac:dyDescent="0.2">
      <c r="A45" s="2">
        <v>15</v>
      </c>
      <c r="B45" s="114" t="s">
        <v>331</v>
      </c>
      <c r="C45" s="114"/>
      <c r="D45" s="114"/>
      <c r="E45" s="114"/>
      <c r="F45" s="114"/>
      <c r="G45" s="114"/>
      <c r="H45" s="114"/>
      <c r="I45" s="114"/>
      <c r="J45" s="114"/>
      <c r="K45" s="3">
        <v>50</v>
      </c>
      <c r="L45" s="113">
        <v>1.5</v>
      </c>
      <c r="M45" s="6">
        <v>75</v>
      </c>
    </row>
    <row r="46" spans="1:13" x14ac:dyDescent="0.2">
      <c r="A46" s="2"/>
      <c r="B46" s="114"/>
      <c r="C46" s="114"/>
      <c r="D46" s="114"/>
      <c r="E46" s="114"/>
      <c r="F46" s="114"/>
      <c r="G46" s="114"/>
      <c r="H46" s="114"/>
      <c r="I46" s="114"/>
      <c r="J46" s="114"/>
    </row>
    <row r="47" spans="1:13" x14ac:dyDescent="0.2">
      <c r="A47" s="2"/>
      <c r="B47" s="114"/>
      <c r="C47" s="114"/>
      <c r="D47" s="114"/>
      <c r="E47" s="114"/>
      <c r="F47" s="114"/>
      <c r="G47" s="114"/>
      <c r="H47" s="114"/>
      <c r="I47" s="114"/>
      <c r="J47" s="114"/>
      <c r="K47" s="3">
        <v>50</v>
      </c>
      <c r="L47" s="113">
        <v>1.5</v>
      </c>
      <c r="M47" s="6">
        <v>75</v>
      </c>
    </row>
    <row r="48" spans="1:13" x14ac:dyDescent="0.2">
      <c r="A48" s="2"/>
      <c r="B48" s="114"/>
      <c r="C48" s="114"/>
      <c r="D48" s="114"/>
      <c r="E48" s="114"/>
      <c r="F48" s="114"/>
      <c r="G48" s="114"/>
      <c r="H48" s="114"/>
      <c r="I48" s="114"/>
      <c r="J48" s="114"/>
      <c r="K48" s="3">
        <v>50</v>
      </c>
      <c r="L48" s="113">
        <v>1.5</v>
      </c>
      <c r="M48" s="6">
        <v>75</v>
      </c>
    </row>
    <row r="49" spans="1:13" x14ac:dyDescent="0.2">
      <c r="A49" s="2"/>
      <c r="B49" s="114"/>
      <c r="C49" s="114"/>
      <c r="D49" s="114"/>
      <c r="E49" s="114"/>
      <c r="F49" s="114"/>
      <c r="G49" s="114"/>
      <c r="H49" s="114"/>
      <c r="I49" s="114"/>
      <c r="J49" s="114"/>
      <c r="K49" s="3">
        <v>50</v>
      </c>
      <c r="L49" s="113">
        <v>1.5</v>
      </c>
      <c r="M49" s="6">
        <v>75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M48"/>
  <sheetViews>
    <sheetView topLeftCell="J1" workbookViewId="0">
      <selection activeCell="O36" sqref="A1:O36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46" t="s">
        <v>5</v>
      </c>
      <c r="D2" s="9" t="s">
        <v>449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">
        <v>450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4"/>
      <c r="C5" s="4"/>
      <c r="D5" s="4"/>
      <c r="E5" s="4"/>
      <c r="F5" s="4"/>
      <c r="G5" s="4"/>
      <c r="H5" s="4"/>
      <c r="I5" s="4"/>
      <c r="J5" s="4"/>
      <c r="K5" s="3">
        <f t="shared" ref="K5:K35" si="0">K$2</f>
        <v>70</v>
      </c>
      <c r="L5" s="5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4"/>
      <c r="C6" s="4"/>
      <c r="D6" s="4"/>
      <c r="E6" s="4"/>
      <c r="F6" s="4"/>
      <c r="G6" s="4"/>
      <c r="H6" s="4"/>
      <c r="I6" s="4"/>
      <c r="J6" s="4"/>
      <c r="K6" s="3">
        <f t="shared" si="0"/>
        <v>70</v>
      </c>
      <c r="L6" s="5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4"/>
      <c r="C7" s="4"/>
      <c r="D7" s="4"/>
      <c r="E7" s="4"/>
      <c r="F7" s="4"/>
      <c r="G7" s="4"/>
      <c r="H7" s="4"/>
      <c r="I7" s="4"/>
      <c r="J7" s="4"/>
      <c r="K7" s="3">
        <f t="shared" si="0"/>
        <v>70</v>
      </c>
      <c r="L7" s="5">
        <f t="shared" si="2"/>
        <v>0</v>
      </c>
      <c r="M7" s="6">
        <f t="shared" si="1"/>
        <v>0</v>
      </c>
    </row>
    <row r="8" spans="1:13" x14ac:dyDescent="0.2">
      <c r="A8" s="2">
        <v>4</v>
      </c>
      <c r="B8" s="4"/>
      <c r="C8" s="4"/>
      <c r="D8" s="4"/>
      <c r="E8" s="4"/>
      <c r="F8" s="4"/>
      <c r="G8" s="4"/>
      <c r="H8" s="4"/>
      <c r="I8" s="4"/>
      <c r="J8" s="4"/>
      <c r="K8" s="3">
        <f t="shared" si="0"/>
        <v>70</v>
      </c>
      <c r="L8" s="5">
        <f t="shared" si="2"/>
        <v>0</v>
      </c>
      <c r="M8" s="6">
        <f t="shared" si="1"/>
        <v>0</v>
      </c>
    </row>
    <row r="9" spans="1:13" x14ac:dyDescent="0.2">
      <c r="A9" s="2">
        <v>5</v>
      </c>
      <c r="B9" s="4"/>
      <c r="C9" s="4"/>
      <c r="D9" s="4"/>
      <c r="E9" s="4"/>
      <c r="F9" s="4"/>
      <c r="G9" s="4"/>
      <c r="H9" s="4"/>
      <c r="I9" s="4"/>
      <c r="J9" s="4"/>
      <c r="K9" s="3">
        <f t="shared" si="0"/>
        <v>70</v>
      </c>
      <c r="L9" s="5">
        <f t="shared" si="2"/>
        <v>0</v>
      </c>
      <c r="M9" s="6">
        <f t="shared" si="1"/>
        <v>0</v>
      </c>
    </row>
    <row r="10" spans="1:13" x14ac:dyDescent="0.2">
      <c r="A10" s="2">
        <v>6</v>
      </c>
      <c r="B10" s="4"/>
      <c r="C10" s="4"/>
      <c r="D10" s="4"/>
      <c r="E10" s="4"/>
      <c r="F10" s="4"/>
      <c r="G10" s="4"/>
      <c r="H10" s="4"/>
      <c r="I10" s="4"/>
      <c r="J10" s="4"/>
      <c r="K10" s="3">
        <f t="shared" si="0"/>
        <v>70</v>
      </c>
      <c r="L10" s="5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4"/>
      <c r="C11" s="4"/>
      <c r="D11" s="4"/>
      <c r="E11" s="4"/>
      <c r="F11" s="4"/>
      <c r="G11" s="4"/>
      <c r="H11" s="4"/>
      <c r="I11" s="4"/>
      <c r="J11" s="4"/>
      <c r="K11" s="3">
        <f t="shared" si="0"/>
        <v>70</v>
      </c>
      <c r="L11" s="5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4"/>
      <c r="C12" s="4"/>
      <c r="D12" s="4"/>
      <c r="E12" s="4"/>
      <c r="F12" s="4"/>
      <c r="G12" s="4"/>
      <c r="H12" s="4"/>
      <c r="I12" s="4"/>
      <c r="J12" s="4"/>
      <c r="K12" s="3">
        <f t="shared" si="0"/>
        <v>70</v>
      </c>
      <c r="L12" s="5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4"/>
      <c r="C13" s="4"/>
      <c r="D13" s="4"/>
      <c r="E13" s="4"/>
      <c r="F13" s="4"/>
      <c r="G13" s="4"/>
      <c r="H13" s="4"/>
      <c r="I13" s="4"/>
      <c r="J13" s="4"/>
      <c r="K13" s="3">
        <f t="shared" si="0"/>
        <v>70</v>
      </c>
      <c r="L13" s="5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4"/>
      <c r="C14" s="4"/>
      <c r="D14" s="4"/>
      <c r="E14" s="4"/>
      <c r="F14" s="4"/>
      <c r="G14" s="4"/>
      <c r="H14" s="4"/>
      <c r="I14" s="4"/>
      <c r="J14" s="4"/>
      <c r="K14" s="3">
        <f t="shared" si="0"/>
        <v>70</v>
      </c>
      <c r="L14" s="5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4"/>
      <c r="C15" s="4"/>
      <c r="D15" s="4"/>
      <c r="E15" s="4"/>
      <c r="F15" s="4"/>
      <c r="G15" s="4"/>
      <c r="H15" s="4"/>
      <c r="I15" s="4"/>
      <c r="J15" s="4"/>
      <c r="K15" s="3">
        <f t="shared" si="0"/>
        <v>70</v>
      </c>
      <c r="L15" s="5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4"/>
      <c r="C16" s="4"/>
      <c r="D16" s="4"/>
      <c r="E16" s="4"/>
      <c r="F16" s="4"/>
      <c r="G16" s="4"/>
      <c r="H16" s="4"/>
      <c r="I16" s="4"/>
      <c r="J16" s="4"/>
      <c r="K16" s="3">
        <f t="shared" si="0"/>
        <v>70</v>
      </c>
      <c r="L16" s="5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4"/>
      <c r="C17" s="4"/>
      <c r="D17" s="4"/>
      <c r="E17" s="4"/>
      <c r="F17" s="4"/>
      <c r="G17" s="4"/>
      <c r="H17" s="4"/>
      <c r="I17" s="4"/>
      <c r="J17" s="4"/>
      <c r="K17" s="3">
        <f t="shared" si="0"/>
        <v>70</v>
      </c>
      <c r="L17" s="5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4"/>
      <c r="C18" s="4"/>
      <c r="D18" s="4"/>
      <c r="E18" s="4"/>
      <c r="F18" s="4"/>
      <c r="G18" s="4"/>
      <c r="H18" s="4"/>
      <c r="I18" s="4"/>
      <c r="J18" s="4"/>
      <c r="K18" s="3">
        <f t="shared" si="0"/>
        <v>70</v>
      </c>
      <c r="L18" s="5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4"/>
      <c r="C19" s="4"/>
      <c r="D19" s="4"/>
      <c r="E19" s="4"/>
      <c r="F19" s="4"/>
      <c r="G19" s="4"/>
      <c r="H19" s="4"/>
      <c r="I19" s="4"/>
      <c r="J19" s="4"/>
      <c r="K19" s="3">
        <f t="shared" si="0"/>
        <v>70</v>
      </c>
      <c r="L19" s="5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4"/>
      <c r="C20" s="4"/>
      <c r="D20" s="4"/>
      <c r="E20" s="4"/>
      <c r="F20" s="4"/>
      <c r="G20" s="4"/>
      <c r="H20" s="4"/>
      <c r="I20" s="4"/>
      <c r="J20" s="4"/>
      <c r="K20" s="3">
        <f t="shared" si="0"/>
        <v>70</v>
      </c>
      <c r="L20" s="5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4"/>
      <c r="C21" s="4"/>
      <c r="D21" s="4"/>
      <c r="E21" s="4"/>
      <c r="F21" s="4"/>
      <c r="G21" s="4"/>
      <c r="H21" s="4"/>
      <c r="I21" s="4"/>
      <c r="J21" s="4"/>
      <c r="K21" s="3">
        <f t="shared" si="0"/>
        <v>70</v>
      </c>
      <c r="L21" s="5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4"/>
      <c r="C22" s="4"/>
      <c r="D22" s="4"/>
      <c r="E22" s="4"/>
      <c r="F22" s="4"/>
      <c r="G22" s="4"/>
      <c r="H22" s="4"/>
      <c r="I22" s="4"/>
      <c r="J22" s="4"/>
      <c r="K22" s="3">
        <f t="shared" si="0"/>
        <v>70</v>
      </c>
      <c r="L22" s="5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4"/>
      <c r="C23" s="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5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4"/>
      <c r="C24" s="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5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4"/>
      <c r="C25" s="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5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4"/>
      <c r="C26" s="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5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4"/>
      <c r="C27" s="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5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4"/>
      <c r="C28" s="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5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4"/>
      <c r="C29" s="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5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4"/>
      <c r="C30" s="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5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4"/>
      <c r="C31" s="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5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4"/>
      <c r="C32" s="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5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4"/>
      <c r="C33" s="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5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4"/>
      <c r="C34" s="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5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4"/>
      <c r="C35" s="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5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7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46" t="s">
        <v>5</v>
      </c>
      <c r="D40" s="9" t="str">
        <f>D2</f>
        <v>Manoel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Dezembro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1</v>
      </c>
      <c r="B43" s="4"/>
      <c r="C43" s="4">
        <v>2</v>
      </c>
      <c r="D43" s="4"/>
      <c r="E43" s="4"/>
      <c r="F43" s="4"/>
      <c r="G43" s="4"/>
      <c r="H43" s="4"/>
      <c r="I43" s="4"/>
      <c r="J43" s="4"/>
      <c r="K43" s="3">
        <f t="shared" ref="K43:K44" si="3">K$2</f>
        <v>70</v>
      </c>
      <c r="L43" s="5">
        <f>B43+C43+D43+E43+F43+G43+H43+I43+J43</f>
        <v>2</v>
      </c>
      <c r="M43" s="6">
        <f t="shared" ref="M43:M44" si="4">L43*K43</f>
        <v>140</v>
      </c>
    </row>
    <row r="44" spans="1:13" x14ac:dyDescent="0.2">
      <c r="A44" s="2">
        <v>2</v>
      </c>
      <c r="B44" s="4"/>
      <c r="C44" s="4">
        <v>2</v>
      </c>
      <c r="D44" s="4"/>
      <c r="E44" s="4"/>
      <c r="F44" s="4"/>
      <c r="G44" s="4"/>
      <c r="H44" s="4"/>
      <c r="I44" s="4"/>
      <c r="J44" s="4"/>
      <c r="K44" s="3">
        <f t="shared" si="3"/>
        <v>70</v>
      </c>
      <c r="L44" s="5">
        <f t="shared" ref="L44" si="5">B44+C44+D44+E44+F44+G44+H44+I44+J44</f>
        <v>2</v>
      </c>
      <c r="M44" s="6">
        <f t="shared" si="4"/>
        <v>140</v>
      </c>
    </row>
    <row r="45" spans="1:13" x14ac:dyDescent="0.2">
      <c r="A45" s="2"/>
      <c r="B45" s="4"/>
      <c r="C45" s="4"/>
      <c r="D45" s="4"/>
      <c r="E45" s="4"/>
      <c r="F45" s="4"/>
      <c r="G45" s="4"/>
      <c r="H45" s="4"/>
      <c r="I45" s="4"/>
      <c r="J45" s="4"/>
    </row>
    <row r="46" spans="1:13" x14ac:dyDescent="0.2">
      <c r="A46" s="2"/>
      <c r="B46" s="4"/>
      <c r="C46" s="4"/>
      <c r="D46" s="4"/>
      <c r="E46" s="4"/>
      <c r="F46" s="4"/>
      <c r="G46" s="4"/>
      <c r="H46" s="4"/>
      <c r="I46" s="4"/>
      <c r="J46" s="4"/>
      <c r="K46" s="3">
        <v>70</v>
      </c>
      <c r="L46" s="5">
        <v>1</v>
      </c>
      <c r="M46" s="6">
        <v>70</v>
      </c>
    </row>
    <row r="47" spans="1:13" x14ac:dyDescent="0.2">
      <c r="A47" s="2"/>
      <c r="B47" s="4"/>
      <c r="C47" s="4"/>
      <c r="D47" s="4"/>
      <c r="E47" s="4"/>
      <c r="F47" s="4"/>
      <c r="G47" s="4"/>
      <c r="H47" s="4"/>
      <c r="I47" s="4"/>
      <c r="J47" s="4"/>
      <c r="K47" s="3">
        <v>70</v>
      </c>
      <c r="L47" s="5">
        <v>1</v>
      </c>
      <c r="M47" s="6">
        <v>70</v>
      </c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  <c r="K48" s="3">
        <v>70</v>
      </c>
      <c r="L48" s="5">
        <v>1</v>
      </c>
      <c r="M48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M52"/>
  <sheetViews>
    <sheetView workbookViewId="0">
      <selection activeCell="N3" sqref="N3"/>
    </sheetView>
  </sheetViews>
  <sheetFormatPr baseColWidth="10" defaultColWidth="8.83203125" defaultRowHeight="15" x14ac:dyDescent="0.2"/>
  <cols>
    <col min="1" max="1" width="5.6640625" style="1" customWidth="1"/>
    <col min="2" max="10" width="11.5" style="1" customWidth="1"/>
    <col min="11" max="11" width="10.6640625" style="1" customWidth="1"/>
    <col min="12" max="12" width="8.5" style="1" customWidth="1"/>
    <col min="13" max="13" width="10.5" bestFit="1" customWidth="1"/>
  </cols>
  <sheetData>
    <row r="1" spans="1:13" ht="21" x14ac:dyDescent="0.25">
      <c r="A1" s="327" t="s">
        <v>9</v>
      </c>
      <c r="B1" s="328"/>
      <c r="C1" s="328"/>
      <c r="D1" s="328"/>
      <c r="E1" s="328"/>
      <c r="F1" s="328"/>
      <c r="G1" s="328"/>
      <c r="H1" s="328"/>
      <c r="I1" s="328"/>
      <c r="J1" s="328"/>
      <c r="K1" s="328"/>
      <c r="L1" s="328"/>
      <c r="M1" s="329"/>
    </row>
    <row r="2" spans="1:13" x14ac:dyDescent="0.2">
      <c r="A2" s="16" t="s">
        <v>4</v>
      </c>
      <c r="B2" s="15"/>
      <c r="C2" s="24" t="s">
        <v>5</v>
      </c>
      <c r="D2" s="9" t="s">
        <v>54</v>
      </c>
      <c r="E2" s="9"/>
      <c r="F2" s="9"/>
      <c r="G2" s="9"/>
      <c r="H2" s="9"/>
      <c r="I2" s="16" t="s">
        <v>68</v>
      </c>
      <c r="J2" s="16"/>
      <c r="K2" s="17">
        <v>70</v>
      </c>
      <c r="L2" s="16" t="s">
        <v>12</v>
      </c>
      <c r="M2" s="16" t="str">
        <f>Consolidado!M2</f>
        <v>Março</v>
      </c>
    </row>
    <row r="3" spans="1:13" ht="15" customHeight="1" x14ac:dyDescent="0.2">
      <c r="A3" s="323" t="s">
        <v>59</v>
      </c>
      <c r="B3" s="323" t="s">
        <v>6</v>
      </c>
      <c r="C3" s="323" t="s">
        <v>1</v>
      </c>
      <c r="D3" s="323" t="s">
        <v>2</v>
      </c>
      <c r="E3" s="323" t="s">
        <v>65</v>
      </c>
      <c r="F3" s="323" t="s">
        <v>66</v>
      </c>
      <c r="G3" s="323" t="s">
        <v>67</v>
      </c>
      <c r="H3" s="323" t="s">
        <v>7</v>
      </c>
      <c r="I3" s="323" t="s">
        <v>8</v>
      </c>
      <c r="J3" s="323" t="s">
        <v>3</v>
      </c>
      <c r="K3" s="321" t="s">
        <v>0</v>
      </c>
      <c r="L3" s="321" t="s">
        <v>10</v>
      </c>
      <c r="M3" s="321" t="s">
        <v>13</v>
      </c>
    </row>
    <row r="4" spans="1:13" x14ac:dyDescent="0.2">
      <c r="A4" s="324"/>
      <c r="B4" s="324"/>
      <c r="C4" s="324"/>
      <c r="D4" s="324"/>
      <c r="E4" s="324"/>
      <c r="F4" s="324"/>
      <c r="G4" s="324"/>
      <c r="H4" s="324"/>
      <c r="I4" s="324"/>
      <c r="J4" s="324"/>
      <c r="K4" s="322"/>
      <c r="L4" s="322"/>
      <c r="M4" s="322"/>
    </row>
    <row r="5" spans="1:13" x14ac:dyDescent="0.2">
      <c r="A5" s="2">
        <v>1</v>
      </c>
      <c r="B5" s="114"/>
      <c r="C5" s="114"/>
      <c r="D5" s="114"/>
      <c r="E5" s="114"/>
      <c r="F5" s="114"/>
      <c r="G5" s="114"/>
      <c r="H5" s="4"/>
      <c r="I5" s="4"/>
      <c r="J5" s="4"/>
      <c r="K5" s="3">
        <f t="shared" ref="K5:K35" si="0">K$2</f>
        <v>70</v>
      </c>
      <c r="L5" s="113">
        <f>B5+C5+D5+E5+F5+G5+H5+I5+J5</f>
        <v>0</v>
      </c>
      <c r="M5" s="6">
        <f t="shared" ref="M5:M35" si="1">L5*K5</f>
        <v>0</v>
      </c>
    </row>
    <row r="6" spans="1:13" x14ac:dyDescent="0.2">
      <c r="A6" s="2">
        <v>2</v>
      </c>
      <c r="B6" s="114"/>
      <c r="C6" s="114"/>
      <c r="D6" s="114"/>
      <c r="E6" s="114"/>
      <c r="F6" s="114"/>
      <c r="G6" s="114"/>
      <c r="H6" s="4"/>
      <c r="I6" s="4"/>
      <c r="J6" s="4"/>
      <c r="K6" s="3">
        <f t="shared" si="0"/>
        <v>70</v>
      </c>
      <c r="L6" s="113">
        <f t="shared" ref="L6:L35" si="2">B6+C6+D6+E6+F6+G6+H6+I6+J6</f>
        <v>0</v>
      </c>
      <c r="M6" s="6">
        <f t="shared" si="1"/>
        <v>0</v>
      </c>
    </row>
    <row r="7" spans="1:13" x14ac:dyDescent="0.2">
      <c r="A7" s="2">
        <v>3</v>
      </c>
      <c r="B7" s="114"/>
      <c r="C7" s="114"/>
      <c r="D7" s="114"/>
      <c r="E7" s="114"/>
      <c r="F7" s="114"/>
      <c r="G7" s="114"/>
      <c r="H7" s="4"/>
      <c r="I7" s="4"/>
      <c r="J7" s="4"/>
      <c r="K7" s="3">
        <f t="shared" si="0"/>
        <v>70</v>
      </c>
      <c r="L7" s="113">
        <f t="shared" si="2"/>
        <v>0</v>
      </c>
      <c r="M7" s="6">
        <f t="shared" si="1"/>
        <v>0</v>
      </c>
    </row>
    <row r="8" spans="1:13" x14ac:dyDescent="0.2">
      <c r="A8" s="2">
        <v>4</v>
      </c>
      <c r="B8" s="114"/>
      <c r="C8" s="114"/>
      <c r="D8" s="114"/>
      <c r="E8" s="114"/>
      <c r="F8" s="114"/>
      <c r="G8" s="114"/>
      <c r="H8" s="4"/>
      <c r="I8" s="4"/>
      <c r="J8" s="4"/>
      <c r="K8" s="3">
        <f t="shared" si="0"/>
        <v>70</v>
      </c>
      <c r="L8" s="113">
        <f t="shared" si="2"/>
        <v>0</v>
      </c>
      <c r="M8" s="6">
        <f t="shared" si="1"/>
        <v>0</v>
      </c>
    </row>
    <row r="9" spans="1:13" x14ac:dyDescent="0.2">
      <c r="A9" s="2">
        <v>5</v>
      </c>
      <c r="B9" s="114"/>
      <c r="C9" s="114"/>
      <c r="D9" s="114"/>
      <c r="E9" s="114"/>
      <c r="F9" s="114"/>
      <c r="G9" s="114"/>
      <c r="H9" s="4"/>
      <c r="I9" s="4"/>
      <c r="J9" s="4"/>
      <c r="K9" s="3">
        <f t="shared" si="0"/>
        <v>70</v>
      </c>
      <c r="L9" s="113">
        <f t="shared" si="2"/>
        <v>0</v>
      </c>
      <c r="M9" s="6">
        <f t="shared" si="1"/>
        <v>0</v>
      </c>
    </row>
    <row r="10" spans="1:13" x14ac:dyDescent="0.2">
      <c r="A10" s="2">
        <v>6</v>
      </c>
      <c r="B10" s="114"/>
      <c r="C10" s="114"/>
      <c r="D10" s="114"/>
      <c r="E10" s="114"/>
      <c r="F10" s="114"/>
      <c r="G10" s="114"/>
      <c r="H10" s="4"/>
      <c r="I10" s="4"/>
      <c r="J10" s="4"/>
      <c r="K10" s="3">
        <f t="shared" si="0"/>
        <v>70</v>
      </c>
      <c r="L10" s="113">
        <f t="shared" si="2"/>
        <v>0</v>
      </c>
      <c r="M10" s="6">
        <f t="shared" si="1"/>
        <v>0</v>
      </c>
    </row>
    <row r="11" spans="1:13" x14ac:dyDescent="0.2">
      <c r="A11" s="2">
        <v>7</v>
      </c>
      <c r="B11" s="114"/>
      <c r="C11" s="114"/>
      <c r="D11" s="114"/>
      <c r="E11" s="114"/>
      <c r="F11" s="114"/>
      <c r="G11" s="114"/>
      <c r="H11" s="4"/>
      <c r="I11" s="4"/>
      <c r="J11" s="4"/>
      <c r="K11" s="3">
        <f t="shared" si="0"/>
        <v>70</v>
      </c>
      <c r="L11" s="113">
        <f t="shared" si="2"/>
        <v>0</v>
      </c>
      <c r="M11" s="6">
        <f t="shared" si="1"/>
        <v>0</v>
      </c>
    </row>
    <row r="12" spans="1:13" x14ac:dyDescent="0.2">
      <c r="A12" s="2">
        <v>8</v>
      </c>
      <c r="B12" s="114"/>
      <c r="C12" s="114"/>
      <c r="D12" s="114"/>
      <c r="E12" s="114"/>
      <c r="F12" s="114"/>
      <c r="G12" s="114"/>
      <c r="H12" s="4"/>
      <c r="I12" s="4"/>
      <c r="J12" s="4"/>
      <c r="K12" s="3">
        <f t="shared" si="0"/>
        <v>70</v>
      </c>
      <c r="L12" s="113">
        <f t="shared" si="2"/>
        <v>0</v>
      </c>
      <c r="M12" s="6">
        <f t="shared" si="1"/>
        <v>0</v>
      </c>
    </row>
    <row r="13" spans="1:13" x14ac:dyDescent="0.2">
      <c r="A13" s="2">
        <v>9</v>
      </c>
      <c r="B13" s="114"/>
      <c r="C13" s="114"/>
      <c r="D13" s="114"/>
      <c r="E13" s="114"/>
      <c r="F13" s="114"/>
      <c r="G13" s="114"/>
      <c r="H13" s="4"/>
      <c r="I13" s="4"/>
      <c r="J13" s="4"/>
      <c r="K13" s="3">
        <f t="shared" si="0"/>
        <v>70</v>
      </c>
      <c r="L13" s="113">
        <f t="shared" si="2"/>
        <v>0</v>
      </c>
      <c r="M13" s="6">
        <f t="shared" si="1"/>
        <v>0</v>
      </c>
    </row>
    <row r="14" spans="1:13" x14ac:dyDescent="0.2">
      <c r="A14" s="2">
        <v>10</v>
      </c>
      <c r="B14" s="114"/>
      <c r="C14" s="114"/>
      <c r="D14" s="114"/>
      <c r="E14" s="114"/>
      <c r="F14" s="114"/>
      <c r="G14" s="114"/>
      <c r="H14" s="4"/>
      <c r="I14" s="4"/>
      <c r="J14" s="4"/>
      <c r="K14" s="3">
        <f t="shared" si="0"/>
        <v>70</v>
      </c>
      <c r="L14" s="113">
        <f t="shared" si="2"/>
        <v>0</v>
      </c>
      <c r="M14" s="6">
        <f t="shared" si="1"/>
        <v>0</v>
      </c>
    </row>
    <row r="15" spans="1:13" x14ac:dyDescent="0.2">
      <c r="A15" s="2">
        <v>11</v>
      </c>
      <c r="B15" s="114"/>
      <c r="C15" s="114"/>
      <c r="D15" s="114"/>
      <c r="E15" s="114"/>
      <c r="F15" s="114"/>
      <c r="G15" s="114"/>
      <c r="H15" s="4"/>
      <c r="I15" s="4"/>
      <c r="J15" s="4"/>
      <c r="K15" s="3">
        <f t="shared" si="0"/>
        <v>70</v>
      </c>
      <c r="L15" s="113">
        <f t="shared" si="2"/>
        <v>0</v>
      </c>
      <c r="M15" s="6">
        <f t="shared" si="1"/>
        <v>0</v>
      </c>
    </row>
    <row r="16" spans="1:13" x14ac:dyDescent="0.2">
      <c r="A16" s="2">
        <v>12</v>
      </c>
      <c r="B16" s="114"/>
      <c r="C16" s="114"/>
      <c r="D16" s="114"/>
      <c r="E16" s="114"/>
      <c r="F16" s="114"/>
      <c r="G16" s="114"/>
      <c r="H16" s="4"/>
      <c r="I16" s="4"/>
      <c r="J16" s="4"/>
      <c r="K16" s="3">
        <f t="shared" si="0"/>
        <v>70</v>
      </c>
      <c r="L16" s="113">
        <f t="shared" si="2"/>
        <v>0</v>
      </c>
      <c r="M16" s="6">
        <f t="shared" si="1"/>
        <v>0</v>
      </c>
    </row>
    <row r="17" spans="1:13" x14ac:dyDescent="0.2">
      <c r="A17" s="2">
        <v>13</v>
      </c>
      <c r="B17" s="114"/>
      <c r="C17" s="114"/>
      <c r="D17" s="114"/>
      <c r="E17" s="114"/>
      <c r="F17" s="114"/>
      <c r="G17" s="114"/>
      <c r="H17" s="4"/>
      <c r="I17" s="4"/>
      <c r="J17" s="4"/>
      <c r="K17" s="3">
        <f t="shared" si="0"/>
        <v>70</v>
      </c>
      <c r="L17" s="113">
        <f t="shared" si="2"/>
        <v>0</v>
      </c>
      <c r="M17" s="6">
        <f t="shared" si="1"/>
        <v>0</v>
      </c>
    </row>
    <row r="18" spans="1:13" x14ac:dyDescent="0.2">
      <c r="A18" s="2">
        <v>14</v>
      </c>
      <c r="B18" s="114"/>
      <c r="C18" s="114"/>
      <c r="D18" s="114"/>
      <c r="E18" s="114"/>
      <c r="F18" s="114"/>
      <c r="G18" s="114"/>
      <c r="H18" s="4"/>
      <c r="I18" s="4"/>
      <c r="J18" s="4"/>
      <c r="K18" s="3">
        <f t="shared" si="0"/>
        <v>70</v>
      </c>
      <c r="L18" s="113">
        <f t="shared" si="2"/>
        <v>0</v>
      </c>
      <c r="M18" s="6">
        <f t="shared" si="1"/>
        <v>0</v>
      </c>
    </row>
    <row r="19" spans="1:13" x14ac:dyDescent="0.2">
      <c r="A19" s="2">
        <v>15</v>
      </c>
      <c r="B19" s="114"/>
      <c r="C19" s="114"/>
      <c r="D19" s="114"/>
      <c r="E19" s="114"/>
      <c r="F19" s="114"/>
      <c r="G19" s="114"/>
      <c r="H19" s="4"/>
      <c r="I19" s="4"/>
      <c r="J19" s="4"/>
      <c r="K19" s="3">
        <f t="shared" si="0"/>
        <v>70</v>
      </c>
      <c r="L19" s="113">
        <f t="shared" si="2"/>
        <v>0</v>
      </c>
      <c r="M19" s="6">
        <f t="shared" si="1"/>
        <v>0</v>
      </c>
    </row>
    <row r="20" spans="1:13" x14ac:dyDescent="0.2">
      <c r="A20" s="2">
        <v>16</v>
      </c>
      <c r="B20" s="114"/>
      <c r="C20" s="114"/>
      <c r="D20" s="114"/>
      <c r="E20" s="114"/>
      <c r="F20" s="114"/>
      <c r="G20" s="114"/>
      <c r="H20" s="4"/>
      <c r="I20" s="4"/>
      <c r="J20" s="4"/>
      <c r="K20" s="3">
        <f t="shared" si="0"/>
        <v>70</v>
      </c>
      <c r="L20" s="113">
        <f t="shared" si="2"/>
        <v>0</v>
      </c>
      <c r="M20" s="6">
        <f t="shared" si="1"/>
        <v>0</v>
      </c>
    </row>
    <row r="21" spans="1:13" x14ac:dyDescent="0.2">
      <c r="A21" s="2">
        <v>17</v>
      </c>
      <c r="B21" s="114"/>
      <c r="C21" s="114"/>
      <c r="D21" s="114"/>
      <c r="E21" s="114"/>
      <c r="F21" s="114"/>
      <c r="G21" s="114"/>
      <c r="H21" s="4"/>
      <c r="I21" s="4"/>
      <c r="J21" s="4"/>
      <c r="K21" s="3">
        <f t="shared" si="0"/>
        <v>70</v>
      </c>
      <c r="L21" s="113">
        <f t="shared" si="2"/>
        <v>0</v>
      </c>
      <c r="M21" s="6">
        <f t="shared" si="1"/>
        <v>0</v>
      </c>
    </row>
    <row r="22" spans="1:13" x14ac:dyDescent="0.2">
      <c r="A22" s="2">
        <v>18</v>
      </c>
      <c r="B22" s="114"/>
      <c r="C22" s="114"/>
      <c r="D22" s="114"/>
      <c r="E22" s="114"/>
      <c r="F22" s="114"/>
      <c r="G22" s="114"/>
      <c r="H22" s="4"/>
      <c r="I22" s="4"/>
      <c r="J22" s="4"/>
      <c r="K22" s="3">
        <f t="shared" si="0"/>
        <v>70</v>
      </c>
      <c r="L22" s="113">
        <f t="shared" si="2"/>
        <v>0</v>
      </c>
      <c r="M22" s="6">
        <f t="shared" si="1"/>
        <v>0</v>
      </c>
    </row>
    <row r="23" spans="1:13" x14ac:dyDescent="0.2">
      <c r="A23" s="2">
        <v>19</v>
      </c>
      <c r="B23" s="114"/>
      <c r="C23" s="114"/>
      <c r="D23" s="4"/>
      <c r="E23" s="4"/>
      <c r="F23" s="4"/>
      <c r="G23" s="4"/>
      <c r="H23" s="4"/>
      <c r="I23" s="4"/>
      <c r="J23" s="4"/>
      <c r="K23" s="3">
        <f t="shared" si="0"/>
        <v>70</v>
      </c>
      <c r="L23" s="113">
        <f t="shared" si="2"/>
        <v>0</v>
      </c>
      <c r="M23" s="6">
        <f t="shared" si="1"/>
        <v>0</v>
      </c>
    </row>
    <row r="24" spans="1:13" x14ac:dyDescent="0.2">
      <c r="A24" s="2">
        <v>20</v>
      </c>
      <c r="B24" s="114"/>
      <c r="C24" s="114"/>
      <c r="D24" s="4"/>
      <c r="E24" s="4"/>
      <c r="F24" s="4"/>
      <c r="G24" s="4"/>
      <c r="H24" s="4"/>
      <c r="I24" s="4"/>
      <c r="J24" s="4"/>
      <c r="K24" s="3">
        <f t="shared" si="0"/>
        <v>70</v>
      </c>
      <c r="L24" s="113">
        <f t="shared" si="2"/>
        <v>0</v>
      </c>
      <c r="M24" s="6">
        <f t="shared" si="1"/>
        <v>0</v>
      </c>
    </row>
    <row r="25" spans="1:13" x14ac:dyDescent="0.2">
      <c r="A25" s="2">
        <v>21</v>
      </c>
      <c r="B25" s="114"/>
      <c r="C25" s="114"/>
      <c r="D25" s="4"/>
      <c r="E25" s="4"/>
      <c r="F25" s="4"/>
      <c r="G25" s="4"/>
      <c r="H25" s="4"/>
      <c r="I25" s="4"/>
      <c r="J25" s="4"/>
      <c r="K25" s="3">
        <f t="shared" si="0"/>
        <v>70</v>
      </c>
      <c r="L25" s="113">
        <f t="shared" si="2"/>
        <v>0</v>
      </c>
      <c r="M25" s="6">
        <f t="shared" si="1"/>
        <v>0</v>
      </c>
    </row>
    <row r="26" spans="1:13" x14ac:dyDescent="0.2">
      <c r="A26" s="2">
        <v>22</v>
      </c>
      <c r="B26" s="114"/>
      <c r="C26" s="114"/>
      <c r="D26" s="4"/>
      <c r="E26" s="4"/>
      <c r="F26" s="4"/>
      <c r="G26" s="4"/>
      <c r="H26" s="4"/>
      <c r="I26" s="4"/>
      <c r="J26" s="4"/>
      <c r="K26" s="3">
        <f t="shared" si="0"/>
        <v>70</v>
      </c>
      <c r="L26" s="113">
        <f t="shared" si="2"/>
        <v>0</v>
      </c>
      <c r="M26" s="6">
        <f t="shared" si="1"/>
        <v>0</v>
      </c>
    </row>
    <row r="27" spans="1:13" x14ac:dyDescent="0.2">
      <c r="A27" s="2">
        <v>23</v>
      </c>
      <c r="B27" s="114"/>
      <c r="C27" s="114"/>
      <c r="D27" s="4"/>
      <c r="E27" s="4"/>
      <c r="F27" s="4"/>
      <c r="G27" s="4"/>
      <c r="H27" s="4"/>
      <c r="I27" s="4"/>
      <c r="J27" s="4"/>
      <c r="K27" s="3">
        <f t="shared" si="0"/>
        <v>70</v>
      </c>
      <c r="L27" s="113">
        <f t="shared" si="2"/>
        <v>0</v>
      </c>
      <c r="M27" s="6">
        <f t="shared" si="1"/>
        <v>0</v>
      </c>
    </row>
    <row r="28" spans="1:13" x14ac:dyDescent="0.2">
      <c r="A28" s="2">
        <v>24</v>
      </c>
      <c r="B28" s="114"/>
      <c r="C28" s="114"/>
      <c r="D28" s="4"/>
      <c r="E28" s="4"/>
      <c r="F28" s="4"/>
      <c r="G28" s="4"/>
      <c r="H28" s="4"/>
      <c r="I28" s="4"/>
      <c r="J28" s="4"/>
      <c r="K28" s="3">
        <f t="shared" si="0"/>
        <v>70</v>
      </c>
      <c r="L28" s="113">
        <f t="shared" si="2"/>
        <v>0</v>
      </c>
      <c r="M28" s="6">
        <f t="shared" si="1"/>
        <v>0</v>
      </c>
    </row>
    <row r="29" spans="1:13" x14ac:dyDescent="0.2">
      <c r="A29" s="2">
        <v>25</v>
      </c>
      <c r="B29" s="114"/>
      <c r="C29" s="114"/>
      <c r="D29" s="4"/>
      <c r="E29" s="4"/>
      <c r="F29" s="4"/>
      <c r="G29" s="4"/>
      <c r="H29" s="4"/>
      <c r="I29" s="4"/>
      <c r="J29" s="4"/>
      <c r="K29" s="3">
        <f t="shared" si="0"/>
        <v>70</v>
      </c>
      <c r="L29" s="113">
        <f t="shared" si="2"/>
        <v>0</v>
      </c>
      <c r="M29" s="6">
        <f t="shared" si="1"/>
        <v>0</v>
      </c>
    </row>
    <row r="30" spans="1:13" x14ac:dyDescent="0.2">
      <c r="A30" s="2">
        <v>26</v>
      </c>
      <c r="B30" s="114"/>
      <c r="C30" s="114"/>
      <c r="D30" s="4"/>
      <c r="E30" s="4"/>
      <c r="F30" s="4"/>
      <c r="G30" s="4"/>
      <c r="H30" s="4"/>
      <c r="I30" s="4"/>
      <c r="J30" s="4"/>
      <c r="K30" s="3">
        <f t="shared" si="0"/>
        <v>70</v>
      </c>
      <c r="L30" s="113">
        <f t="shared" si="2"/>
        <v>0</v>
      </c>
      <c r="M30" s="6">
        <f t="shared" si="1"/>
        <v>0</v>
      </c>
    </row>
    <row r="31" spans="1:13" x14ac:dyDescent="0.2">
      <c r="A31" s="2">
        <v>27</v>
      </c>
      <c r="B31" s="114"/>
      <c r="C31" s="114"/>
      <c r="D31" s="4"/>
      <c r="E31" s="4"/>
      <c r="F31" s="4"/>
      <c r="G31" s="4"/>
      <c r="H31" s="4"/>
      <c r="I31" s="4"/>
      <c r="J31" s="4"/>
      <c r="K31" s="3">
        <f t="shared" si="0"/>
        <v>70</v>
      </c>
      <c r="L31" s="113">
        <f t="shared" si="2"/>
        <v>0</v>
      </c>
      <c r="M31" s="6">
        <f t="shared" si="1"/>
        <v>0</v>
      </c>
    </row>
    <row r="32" spans="1:13" x14ac:dyDescent="0.2">
      <c r="A32" s="2">
        <v>28</v>
      </c>
      <c r="B32" s="114"/>
      <c r="C32" s="114"/>
      <c r="D32" s="4"/>
      <c r="E32" s="4"/>
      <c r="F32" s="4"/>
      <c r="G32" s="4"/>
      <c r="H32" s="4"/>
      <c r="I32" s="4"/>
      <c r="J32" s="4"/>
      <c r="K32" s="3">
        <f t="shared" si="0"/>
        <v>70</v>
      </c>
      <c r="L32" s="113">
        <f t="shared" si="2"/>
        <v>0</v>
      </c>
      <c r="M32" s="6">
        <f t="shared" si="1"/>
        <v>0</v>
      </c>
    </row>
    <row r="33" spans="1:13" x14ac:dyDescent="0.2">
      <c r="A33" s="2">
        <v>29</v>
      </c>
      <c r="B33" s="114"/>
      <c r="C33" s="114"/>
      <c r="D33" s="4"/>
      <c r="E33" s="4"/>
      <c r="F33" s="4"/>
      <c r="G33" s="4"/>
      <c r="H33" s="4"/>
      <c r="I33" s="4"/>
      <c r="J33" s="4"/>
      <c r="K33" s="3">
        <f t="shared" si="0"/>
        <v>70</v>
      </c>
      <c r="L33" s="113">
        <f t="shared" si="2"/>
        <v>0</v>
      </c>
      <c r="M33" s="6">
        <f t="shared" si="1"/>
        <v>0</v>
      </c>
    </row>
    <row r="34" spans="1:13" x14ac:dyDescent="0.2">
      <c r="A34" s="2">
        <v>30</v>
      </c>
      <c r="B34" s="114"/>
      <c r="C34" s="114"/>
      <c r="D34" s="4"/>
      <c r="E34" s="4"/>
      <c r="F34" s="4"/>
      <c r="G34" s="4"/>
      <c r="H34" s="4"/>
      <c r="I34" s="4"/>
      <c r="J34" s="4"/>
      <c r="K34" s="3">
        <f t="shared" si="0"/>
        <v>70</v>
      </c>
      <c r="L34" s="113">
        <f t="shared" si="2"/>
        <v>0</v>
      </c>
      <c r="M34" s="6">
        <f t="shared" si="1"/>
        <v>0</v>
      </c>
    </row>
    <row r="35" spans="1:13" x14ac:dyDescent="0.2">
      <c r="A35" s="2">
        <v>31</v>
      </c>
      <c r="B35" s="114"/>
      <c r="C35" s="114"/>
      <c r="D35" s="4"/>
      <c r="E35" s="4"/>
      <c r="F35" s="4"/>
      <c r="G35" s="4"/>
      <c r="H35" s="4"/>
      <c r="I35" s="4"/>
      <c r="J35" s="4"/>
      <c r="K35" s="3">
        <f t="shared" si="0"/>
        <v>70</v>
      </c>
      <c r="L35" s="113">
        <f t="shared" si="2"/>
        <v>0</v>
      </c>
      <c r="M35" s="6">
        <f t="shared" si="1"/>
        <v>0</v>
      </c>
    </row>
    <row r="36" spans="1:13" x14ac:dyDescent="0.2">
      <c r="A36" s="1">
        <v>32</v>
      </c>
      <c r="K36" s="10" t="s">
        <v>55</v>
      </c>
      <c r="L36" s="5">
        <f>SUM(L5:L35)</f>
        <v>0</v>
      </c>
      <c r="M36" s="6">
        <f>SUM(M5:M35)</f>
        <v>0</v>
      </c>
    </row>
    <row r="39" spans="1:13" ht="21" x14ac:dyDescent="0.25">
      <c r="A39" s="327" t="s">
        <v>9</v>
      </c>
      <c r="B39" s="328"/>
      <c r="C39" s="328"/>
      <c r="D39" s="328"/>
      <c r="E39" s="328"/>
      <c r="F39" s="328"/>
      <c r="G39" s="328"/>
      <c r="H39" s="328"/>
      <c r="I39" s="328"/>
      <c r="J39" s="328"/>
      <c r="K39" s="328"/>
      <c r="L39" s="328"/>
      <c r="M39" s="329"/>
    </row>
    <row r="40" spans="1:13" x14ac:dyDescent="0.2">
      <c r="A40" s="16" t="s">
        <v>4</v>
      </c>
      <c r="B40" s="15"/>
      <c r="C40" s="24" t="s">
        <v>5</v>
      </c>
      <c r="D40" s="9" t="str">
        <f>D2</f>
        <v>Zenildo Perez Uanus Rodrigues</v>
      </c>
      <c r="E40" s="9"/>
      <c r="F40" s="9"/>
      <c r="G40" s="9"/>
      <c r="H40" s="9"/>
      <c r="I40" s="9"/>
      <c r="J40" s="9"/>
      <c r="K40" s="17"/>
      <c r="L40" s="16" t="s">
        <v>12</v>
      </c>
      <c r="M40" s="16" t="str">
        <f>M2</f>
        <v>Março</v>
      </c>
    </row>
    <row r="41" spans="1:13" ht="15" customHeight="1" x14ac:dyDescent="0.2">
      <c r="A41" s="323" t="s">
        <v>59</v>
      </c>
      <c r="B41" s="323" t="s">
        <v>6</v>
      </c>
      <c r="C41" s="323" t="s">
        <v>1</v>
      </c>
      <c r="D41" s="323" t="s">
        <v>2</v>
      </c>
      <c r="E41" s="323" t="s">
        <v>65</v>
      </c>
      <c r="F41" s="323" t="s">
        <v>66</v>
      </c>
      <c r="G41" s="323" t="s">
        <v>67</v>
      </c>
      <c r="H41" s="323" t="s">
        <v>7</v>
      </c>
      <c r="I41" s="323" t="s">
        <v>8</v>
      </c>
      <c r="J41" s="323" t="s">
        <v>3</v>
      </c>
      <c r="K41" s="321" t="s">
        <v>0</v>
      </c>
      <c r="L41" s="321" t="s">
        <v>10</v>
      </c>
      <c r="M41" s="321" t="s">
        <v>13</v>
      </c>
    </row>
    <row r="42" spans="1:13" x14ac:dyDescent="0.2">
      <c r="A42" s="324"/>
      <c r="B42" s="324"/>
      <c r="C42" s="324"/>
      <c r="D42" s="324"/>
      <c r="E42" s="324"/>
      <c r="F42" s="324"/>
      <c r="G42" s="324"/>
      <c r="H42" s="324"/>
      <c r="I42" s="324"/>
      <c r="J42" s="324"/>
      <c r="K42" s="322"/>
      <c r="L42" s="322"/>
      <c r="M42" s="322"/>
    </row>
    <row r="43" spans="1:13" x14ac:dyDescent="0.2">
      <c r="A43" s="2">
        <v>30</v>
      </c>
      <c r="B43" s="114" t="s">
        <v>334</v>
      </c>
      <c r="C43" s="114"/>
      <c r="D43" s="4"/>
      <c r="E43" s="4"/>
      <c r="F43" s="4"/>
      <c r="G43" s="4"/>
      <c r="H43" s="4"/>
      <c r="I43" s="4"/>
      <c r="J43" s="4"/>
      <c r="K43" s="3">
        <f t="shared" ref="K43" si="3">K$2</f>
        <v>70</v>
      </c>
      <c r="L43" s="113">
        <f t="shared" ref="L43" si="4">B43+C43+D43+E43+F43+G43+H43+I43+J43</f>
        <v>2</v>
      </c>
      <c r="M43" s="6">
        <f t="shared" ref="M43" si="5">L43*K43</f>
        <v>140</v>
      </c>
    </row>
    <row r="44" spans="1:13" x14ac:dyDescent="0.2">
      <c r="A44" s="2"/>
      <c r="B44" s="114"/>
      <c r="C44" s="114"/>
      <c r="D44" s="114"/>
      <c r="E44" s="114"/>
      <c r="F44" s="114"/>
      <c r="G44" s="114"/>
      <c r="H44" s="4"/>
      <c r="I44" s="4"/>
      <c r="J44" s="4"/>
    </row>
    <row r="45" spans="1:13" x14ac:dyDescent="0.2">
      <c r="A45" s="2"/>
      <c r="B45" s="114"/>
      <c r="C45" s="114"/>
      <c r="D45" s="4"/>
      <c r="E45" s="4"/>
      <c r="F45" s="4"/>
      <c r="G45" s="4"/>
      <c r="H45" s="4"/>
      <c r="I45" s="4"/>
      <c r="J45" s="4"/>
      <c r="K45" s="3"/>
      <c r="L45" s="113"/>
      <c r="M45" s="6"/>
    </row>
    <row r="46" spans="1:13" x14ac:dyDescent="0.2">
      <c r="A46" s="2"/>
      <c r="B46" s="114"/>
      <c r="C46" s="114"/>
      <c r="D46" s="4"/>
      <c r="E46" s="4"/>
      <c r="F46" s="4"/>
      <c r="G46" s="4"/>
      <c r="H46" s="4"/>
      <c r="I46" s="4"/>
      <c r="J46" s="4"/>
      <c r="K46" s="3"/>
      <c r="L46" s="113"/>
      <c r="M46" s="6"/>
    </row>
    <row r="47" spans="1:13" x14ac:dyDescent="0.2">
      <c r="A47" s="2"/>
      <c r="B47" s="114"/>
      <c r="C47" s="114"/>
      <c r="D47" s="4"/>
      <c r="E47" s="4"/>
      <c r="F47" s="4"/>
      <c r="G47" s="4"/>
      <c r="H47" s="4"/>
      <c r="I47" s="4"/>
      <c r="J47" s="4"/>
      <c r="K47" s="3"/>
      <c r="L47" s="113"/>
      <c r="M47" s="6"/>
    </row>
    <row r="48" spans="1:13" x14ac:dyDescent="0.2">
      <c r="A48" s="2"/>
      <c r="B48" s="4"/>
      <c r="C48" s="4"/>
      <c r="D48" s="4"/>
      <c r="E48" s="4"/>
      <c r="F48" s="4"/>
      <c r="G48" s="4"/>
      <c r="H48" s="4"/>
      <c r="I48" s="4"/>
      <c r="J48" s="4"/>
    </row>
    <row r="49" spans="1:13" x14ac:dyDescent="0.2">
      <c r="A49" s="2"/>
      <c r="B49" s="4"/>
      <c r="C49" s="4"/>
      <c r="D49" s="4"/>
      <c r="E49" s="4"/>
      <c r="F49" s="4"/>
      <c r="G49" s="4"/>
      <c r="H49" s="4"/>
      <c r="I49" s="4"/>
      <c r="J49" s="4"/>
      <c r="K49" s="3">
        <v>70</v>
      </c>
      <c r="L49" s="5">
        <v>2</v>
      </c>
      <c r="M49" s="6">
        <v>140</v>
      </c>
    </row>
    <row r="50" spans="1:13" x14ac:dyDescent="0.2">
      <c r="A50" s="2"/>
      <c r="B50" s="4"/>
      <c r="C50" s="4"/>
      <c r="D50" s="4"/>
      <c r="E50" s="4"/>
      <c r="F50" s="4"/>
      <c r="G50" s="4"/>
      <c r="H50" s="4"/>
      <c r="I50" s="4"/>
      <c r="J50" s="4"/>
    </row>
    <row r="51" spans="1:13" x14ac:dyDescent="0.2">
      <c r="A51" s="2"/>
      <c r="B51" s="4"/>
      <c r="C51" s="4"/>
      <c r="D51" s="4"/>
      <c r="E51" s="4"/>
      <c r="F51" s="4"/>
      <c r="G51" s="4"/>
      <c r="H51" s="4"/>
      <c r="I51" s="4"/>
      <c r="J51" s="4"/>
      <c r="K51" s="3">
        <v>70</v>
      </c>
      <c r="L51" s="5">
        <v>1</v>
      </c>
      <c r="M51" s="6">
        <v>70</v>
      </c>
    </row>
    <row r="52" spans="1:13" x14ac:dyDescent="0.2">
      <c r="A52" s="2"/>
      <c r="B52" s="4"/>
      <c r="C52" s="4"/>
      <c r="D52" s="4"/>
      <c r="E52" s="4"/>
      <c r="F52" s="4"/>
      <c r="G52" s="4"/>
      <c r="H52" s="4"/>
      <c r="I52" s="4"/>
      <c r="J52" s="4"/>
      <c r="K52" s="3">
        <v>70</v>
      </c>
      <c r="L52" s="5">
        <v>1</v>
      </c>
      <c r="M52" s="6">
        <v>70</v>
      </c>
    </row>
  </sheetData>
  <mergeCells count="28">
    <mergeCell ref="A39:M39"/>
    <mergeCell ref="L41:L42"/>
    <mergeCell ref="M41:M42"/>
    <mergeCell ref="F41:F42"/>
    <mergeCell ref="G41:G42"/>
    <mergeCell ref="H41:H42"/>
    <mergeCell ref="I41:I42"/>
    <mergeCell ref="J41:J42"/>
    <mergeCell ref="K41:K42"/>
    <mergeCell ref="A41:A42"/>
    <mergeCell ref="B41:B42"/>
    <mergeCell ref="C41:C42"/>
    <mergeCell ref="D41:D42"/>
    <mergeCell ref="E41:E42"/>
    <mergeCell ref="A1:M1"/>
    <mergeCell ref="A3:A4"/>
    <mergeCell ref="B3:B4"/>
    <mergeCell ref="C3:C4"/>
    <mergeCell ref="D3:D4"/>
    <mergeCell ref="E3:E4"/>
    <mergeCell ref="F3:F4"/>
    <mergeCell ref="G3:G4"/>
    <mergeCell ref="H3:H4"/>
    <mergeCell ref="I3:I4"/>
    <mergeCell ref="J3:J4"/>
    <mergeCell ref="K3:K4"/>
    <mergeCell ref="L3:L4"/>
    <mergeCell ref="M3:M4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363</vt:i4>
      </vt:variant>
      <vt:variant>
        <vt:lpstr>Intervalos Nomeados</vt:lpstr>
      </vt:variant>
      <vt:variant>
        <vt:i4>1</vt:i4>
      </vt:variant>
    </vt:vector>
  </HeadingPairs>
  <TitlesOfParts>
    <vt:vector size="364" baseType="lpstr">
      <vt:lpstr>Consolidado</vt:lpstr>
      <vt:lpstr>Planilha1</vt:lpstr>
      <vt:lpstr>Adriano</vt:lpstr>
      <vt:lpstr>Aila Gomes</vt:lpstr>
      <vt:lpstr>Alan Figueredo</vt:lpstr>
      <vt:lpstr>Alexandre Villarino e Silva</vt:lpstr>
      <vt:lpstr>Alice Almeida</vt:lpstr>
      <vt:lpstr>Alice Costa</vt:lpstr>
      <vt:lpstr>Alice Sobreira</vt:lpstr>
      <vt:lpstr>Amanda Lira</vt:lpstr>
      <vt:lpstr>Amanda Gusmão</vt:lpstr>
      <vt:lpstr>Amanda Dória</vt:lpstr>
      <vt:lpstr>Ana Beatriz Santana Almeida</vt:lpstr>
      <vt:lpstr>Ana Beatriz Soares</vt:lpstr>
      <vt:lpstr>Ana Carolina Fabian</vt:lpstr>
      <vt:lpstr>Ana Carolina Franco</vt:lpstr>
      <vt:lpstr>Ana Clara Barreto Garcia</vt:lpstr>
      <vt:lpstr>Ana Clara Fernandes</vt:lpstr>
      <vt:lpstr>Ana Clara P.R.Nascimento</vt:lpstr>
      <vt:lpstr>Ana Flávia</vt:lpstr>
      <vt:lpstr>Ana Júlia Pedra</vt:lpstr>
      <vt:lpstr>Ana Lucia</vt:lpstr>
      <vt:lpstr>Ana Luiza Brites</vt:lpstr>
      <vt:lpstr>Ana Luiza Pereira</vt:lpstr>
      <vt:lpstr>Ana Vitória M Guimarães </vt:lpstr>
      <vt:lpstr>Anna Bia Alencar</vt:lpstr>
      <vt:lpstr>Anna Clara Tourinho</vt:lpstr>
      <vt:lpstr>Antônio Frederico S.M.P Bastos</vt:lpstr>
      <vt:lpstr>Antônio Gabriel Boeri Ávila</vt:lpstr>
      <vt:lpstr>Antônio Pinheiro Barbosa</vt:lpstr>
      <vt:lpstr>Antônio Viana Rehm Galvão</vt:lpstr>
      <vt:lpstr>Arthur Venâncio C.Lima</vt:lpstr>
      <vt:lpstr>Arthur</vt:lpstr>
      <vt:lpstr>Arthur Soares Gonçalves</vt:lpstr>
      <vt:lpstr>Beatriz Cunha</vt:lpstr>
      <vt:lpstr>Beatriz M.Bahia de Araujo</vt:lpstr>
      <vt:lpstr>Beatriz Camila Oliveira Aquino</vt:lpstr>
      <vt:lpstr>Beatriz Buri</vt:lpstr>
      <vt:lpstr>Beatriz Brasil</vt:lpstr>
      <vt:lpstr>Beatriz Couto</vt:lpstr>
      <vt:lpstr>Bernardo Andrade</vt:lpstr>
      <vt:lpstr>Bernardo Biglia</vt:lpstr>
      <vt:lpstr>Bernardo Brito Duder Peixoto</vt:lpstr>
      <vt:lpstr>Bernardo Carvalho de Freitas</vt:lpstr>
      <vt:lpstr>Bernardo Cerqueira Barreto</vt:lpstr>
      <vt:lpstr>Bernardo Fretas</vt:lpstr>
      <vt:lpstr>Bernardo Garcia de Sá</vt:lpstr>
      <vt:lpstr>Bernardo Lordêllo Santos</vt:lpstr>
      <vt:lpstr>Bernardo Soares Malta</vt:lpstr>
      <vt:lpstr> Bia Picon Porciúncula</vt:lpstr>
      <vt:lpstr>Caio Oliveira</vt:lpstr>
      <vt:lpstr>Bruno Alves</vt:lpstr>
      <vt:lpstr>Caio Amorim Q.Caldas</vt:lpstr>
      <vt:lpstr>Caio Lima C. Mustafa </vt:lpstr>
      <vt:lpstr>Caio Tavares Rocha</vt:lpstr>
      <vt:lpstr>Camila Neder</vt:lpstr>
      <vt:lpstr>Camila de Santana Viana</vt:lpstr>
      <vt:lpstr>Camila Almeida</vt:lpstr>
      <vt:lpstr>Carlos Martins</vt:lpstr>
      <vt:lpstr>Carlos Guilherme M.M.Carvalho </vt:lpstr>
      <vt:lpstr>Carol Balthazar</vt:lpstr>
      <vt:lpstr>Carol Bittencourt</vt:lpstr>
      <vt:lpstr>Carol Brandão</vt:lpstr>
      <vt:lpstr>Carol Cabral Sena</vt:lpstr>
      <vt:lpstr>Carolina Suarez</vt:lpstr>
      <vt:lpstr>Carolina Piñón Lucas</vt:lpstr>
      <vt:lpstr>Catarina Braga S. Dória </vt:lpstr>
      <vt:lpstr>Catarina Vidal Portela Fernande</vt:lpstr>
      <vt:lpstr>Cecília Abreu</vt:lpstr>
      <vt:lpstr>Celina Mendes Brandão Oliveira</vt:lpstr>
      <vt:lpstr>Clara Andrade</vt:lpstr>
      <vt:lpstr>Clara Anchieta</vt:lpstr>
      <vt:lpstr>Clara Kirchhoff</vt:lpstr>
      <vt:lpstr>Clara Martins Araújo</vt:lpstr>
      <vt:lpstr>Daniel</vt:lpstr>
      <vt:lpstr>Davi</vt:lpstr>
      <vt:lpstr>Daniel Kurtz</vt:lpstr>
      <vt:lpstr>Daniela Barreto</vt:lpstr>
      <vt:lpstr>Davi Alves Barcelar</vt:lpstr>
      <vt:lpstr>Diego Neves</vt:lpstr>
      <vt:lpstr>Diego de Carvalho Bustani</vt:lpstr>
      <vt:lpstr>Dylson Doria</vt:lpstr>
      <vt:lpstr>Diogo Barreto</vt:lpstr>
      <vt:lpstr>Diogo Portela Maluf</vt:lpstr>
      <vt:lpstr>Eduarda</vt:lpstr>
      <vt:lpstr>Eduarda Maia</vt:lpstr>
      <vt:lpstr>Eduarda Gasparian</vt:lpstr>
      <vt:lpstr>Eduardo Andrade Santana</vt:lpstr>
      <vt:lpstr>Eduardo Araujo</vt:lpstr>
      <vt:lpstr>Eduardo Carrera</vt:lpstr>
      <vt:lpstr>Eliza</vt:lpstr>
      <vt:lpstr>Emily</vt:lpstr>
      <vt:lpstr>Emilia Perez U. Rodrigues</vt:lpstr>
      <vt:lpstr>Enrico D'Avila Maheu</vt:lpstr>
      <vt:lpstr>Eraldo Amorim dos Santos Neto</vt:lpstr>
      <vt:lpstr>Evelyn</vt:lpstr>
      <vt:lpstr>Fabricio Porto M. Filho</vt:lpstr>
      <vt:lpstr>Felipe Schuler</vt:lpstr>
      <vt:lpstr>Felipe Linhares</vt:lpstr>
      <vt:lpstr>Felipe Presidio</vt:lpstr>
      <vt:lpstr>Felipe Vieira Lopes Chaui</vt:lpstr>
      <vt:lpstr>Fernanda Anchieta</vt:lpstr>
      <vt:lpstr>Fernanda - Victoria</vt:lpstr>
      <vt:lpstr>Fernanda Azevedo Santana Santos</vt:lpstr>
      <vt:lpstr>Fernanda Carvalho C. Biscaia</vt:lpstr>
      <vt:lpstr>Fernanda Cohem Neder</vt:lpstr>
      <vt:lpstr>Fernanda Johnson</vt:lpstr>
      <vt:lpstr>Fernanda Góis de Oliveira</vt:lpstr>
      <vt:lpstr>Fernanda Silva Lemos</vt:lpstr>
      <vt:lpstr>Luiza Presidio</vt:lpstr>
      <vt:lpstr>Luisa Kirchhof</vt:lpstr>
      <vt:lpstr>Fernando Steiger</vt:lpstr>
      <vt:lpstr>Fernanda Oyama</vt:lpstr>
      <vt:lpstr>Fernando Silva Telles</vt:lpstr>
      <vt:lpstr>Filipe Garboggini Celuque</vt:lpstr>
      <vt:lpstr>Filipe Silva Pimentel Lima</vt:lpstr>
      <vt:lpstr>Filomena Santos da Silva</vt:lpstr>
      <vt:lpstr>Gabriel Augustus Braga</vt:lpstr>
      <vt:lpstr>Gabriel Lavigne Paixão</vt:lpstr>
      <vt:lpstr>Flora</vt:lpstr>
      <vt:lpstr>Gabriel Aguiar</vt:lpstr>
      <vt:lpstr>Gabriel - Diego</vt:lpstr>
      <vt:lpstr>Gabriel Torres</vt:lpstr>
      <vt:lpstr>Gabriela Anchieta</vt:lpstr>
      <vt:lpstr>Gabriela Costa Pithon Quadro </vt:lpstr>
      <vt:lpstr>Gabriela de Oliveira Figueiredo</vt:lpstr>
      <vt:lpstr>Giancarlo Borghese Filho</vt:lpstr>
      <vt:lpstr>Gioavana Freire</vt:lpstr>
      <vt:lpstr>Giulia Biglia</vt:lpstr>
      <vt:lpstr>Giovanna Rossi</vt:lpstr>
      <vt:lpstr>Guilherme Bacelar Pedreira de C</vt:lpstr>
      <vt:lpstr>Guilherme Dantas</vt:lpstr>
      <vt:lpstr>Guilherme Carvalho</vt:lpstr>
      <vt:lpstr>Guilherme Lavigne Paixão</vt:lpstr>
      <vt:lpstr>Guilherme Lessa</vt:lpstr>
      <vt:lpstr>Guilherme Ramalho de Freitas</vt:lpstr>
      <vt:lpstr>Gustavo Farias</vt:lpstr>
      <vt:lpstr>Gustavo - Rapha</vt:lpstr>
      <vt:lpstr>Gustavo -LUCIANA</vt:lpstr>
      <vt:lpstr>Gustavo Barreto</vt:lpstr>
      <vt:lpstr>Gustavo Brito Nogueira da Silva</vt:lpstr>
      <vt:lpstr>Gustavo Melo da Silva</vt:lpstr>
      <vt:lpstr>Gustavo Mendes de Andrade</vt:lpstr>
      <vt:lpstr>Gustavo Onofre Santos</vt:lpstr>
      <vt:lpstr>Heitor R Vieira</vt:lpstr>
      <vt:lpstr>Helena Hatje</vt:lpstr>
      <vt:lpstr>Helena Weckerle</vt:lpstr>
      <vt:lpstr>Heloisa - Rafa</vt:lpstr>
      <vt:lpstr>Henrique Fabian</vt:lpstr>
      <vt:lpstr>Henrique Müller</vt:lpstr>
      <vt:lpstr>Hugo</vt:lpstr>
      <vt:lpstr>Iasmin Burgos</vt:lpstr>
      <vt:lpstr>Iasmim Marques Pires</vt:lpstr>
      <vt:lpstr>Igor José Lemos Marques</vt:lpstr>
      <vt:lpstr>Ingra Aisha de O. Barreto</vt:lpstr>
      <vt:lpstr>Ingrid Aisha de O. Barreto</vt:lpstr>
      <vt:lpstr>Izabela Costa Gidi</vt:lpstr>
      <vt:lpstr>Isabella Martins</vt:lpstr>
      <vt:lpstr>Isabella P.Oliveira de Carvalho</vt:lpstr>
      <vt:lpstr>Irapuan</vt:lpstr>
      <vt:lpstr>Jacques Renan de A.B.Neto</vt:lpstr>
      <vt:lpstr>João Gabriel C. Mattos</vt:lpstr>
      <vt:lpstr>João Gabriel Weckerle Sobreira</vt:lpstr>
      <vt:lpstr>João Guilherme Brige O.Alves</vt:lpstr>
      <vt:lpstr>João Martins Pontes M. Moreira</vt:lpstr>
      <vt:lpstr>João Mauricio Guerra Dória</vt:lpstr>
      <vt:lpstr>João Carlos Monteiro</vt:lpstr>
      <vt:lpstr>João Pedro Cohim A. R. Silva</vt:lpstr>
      <vt:lpstr>João Pedro Maluf Balbi</vt:lpstr>
      <vt:lpstr>João Paulo Batista</vt:lpstr>
      <vt:lpstr>João Ratton</vt:lpstr>
      <vt:lpstr>João Victor B.C.Silva</vt:lpstr>
      <vt:lpstr>João Victor Oliveira Rocha</vt:lpstr>
      <vt:lpstr>João Vitor Diniz</vt:lpstr>
      <vt:lpstr>João Vitor Filho</vt:lpstr>
      <vt:lpstr>João Vitor G. B. de Azevedo</vt:lpstr>
      <vt:lpstr>João Vitor de Jesus Souza</vt:lpstr>
      <vt:lpstr>João Vitor Torres Santana</vt:lpstr>
      <vt:lpstr>Joaquim</vt:lpstr>
      <vt:lpstr>José Carlos Laerte A.Gomes</vt:lpstr>
      <vt:lpstr>José Luiz Tourinho B.Costa</vt:lpstr>
      <vt:lpstr>Julia Castro Freita</vt:lpstr>
      <vt:lpstr>Julia Larocca</vt:lpstr>
      <vt:lpstr>Júlia Maia</vt:lpstr>
      <vt:lpstr>Júlia Neves Ulm</vt:lpstr>
      <vt:lpstr>Júlia Nunes Bittencourt Piñeiro</vt:lpstr>
      <vt:lpstr>Julia Outeiro</vt:lpstr>
      <vt:lpstr>Julia Vale</vt:lpstr>
      <vt:lpstr>Julia Varandas</vt:lpstr>
      <vt:lpstr>Julia Viterbo</vt:lpstr>
      <vt:lpstr>Juliana</vt:lpstr>
      <vt:lpstr>Julianna Achay</vt:lpstr>
      <vt:lpstr>Juliana Costa dos Santos</vt:lpstr>
      <vt:lpstr>Kamili</vt:lpstr>
      <vt:lpstr>Laiza Ariel S. de A. Vitória</vt:lpstr>
      <vt:lpstr>Lara Anchieta</vt:lpstr>
      <vt:lpstr>Lara Isabel Leal Domingues</vt:lpstr>
      <vt:lpstr>Lara - Victoria</vt:lpstr>
      <vt:lpstr>Lara Liberato</vt:lpstr>
      <vt:lpstr>Lara Lisboa</vt:lpstr>
      <vt:lpstr>Lara Martins F.L.D'Albuquerque </vt:lpstr>
      <vt:lpstr>Lara Santo Sé Rossi</vt:lpstr>
      <vt:lpstr>Leonardo Araujo França</vt:lpstr>
      <vt:lpstr>Laura La Fuente </vt:lpstr>
      <vt:lpstr>Leonardo</vt:lpstr>
      <vt:lpstr>Letícia Saldanha Campos</vt:lpstr>
      <vt:lpstr>Letícia Kelman de M. Ferreira </vt:lpstr>
      <vt:lpstr>Leticia Ster</vt:lpstr>
      <vt:lpstr>Lívia Oliveira Serrão</vt:lpstr>
      <vt:lpstr>Livia Salles Magalhães</vt:lpstr>
      <vt:lpstr>Lorena Barnuevo</vt:lpstr>
      <vt:lpstr>Lorenzo de Oliveira Perolio</vt:lpstr>
      <vt:lpstr>Lua Nascimento Sampaio</vt:lpstr>
      <vt:lpstr>Luana Rey de Moraes</vt:lpstr>
      <vt:lpstr>Lucas Bolaños</vt:lpstr>
      <vt:lpstr>Lucas de Cerqueira F. Almeida</vt:lpstr>
      <vt:lpstr>Lucas Harth Balazero</vt:lpstr>
      <vt:lpstr>Lucas Meireles</vt:lpstr>
      <vt:lpstr>Lucas Santos Porto Magalhães</vt:lpstr>
      <vt:lpstr>Lucas Siquara</vt:lpstr>
      <vt:lpstr>Lucca - Ian</vt:lpstr>
      <vt:lpstr>Luca Anchieta</vt:lpstr>
      <vt:lpstr>Lucca Barretto Ulm</vt:lpstr>
      <vt:lpstr>Lucca Giannini G.Snoeck</vt:lpstr>
      <vt:lpstr>Luciana Pires Tavares</vt:lpstr>
      <vt:lpstr>Luciano Lorenzo</vt:lpstr>
      <vt:lpstr>Luis Gustavo Malvar Macêdo</vt:lpstr>
      <vt:lpstr>Luisa Gonçalves Carvalho</vt:lpstr>
      <vt:lpstr>Luisa H. Pimenta</vt:lpstr>
      <vt:lpstr>Luisa Rossi</vt:lpstr>
      <vt:lpstr>Luiz Felipe Gordiano</vt:lpstr>
      <vt:lpstr>Luiz Carlos de Souza Soares</vt:lpstr>
      <vt:lpstr>Luiza Costa Abbehusen</vt:lpstr>
      <vt:lpstr>Luiza Fipaldi</vt:lpstr>
      <vt:lpstr>Luiza Fonseca Saback</vt:lpstr>
      <vt:lpstr>Luna Melo Ponzo Ferreira</vt:lpstr>
      <vt:lpstr>Maira Esquerre</vt:lpstr>
      <vt:lpstr>Malu ( Anchieta )</vt:lpstr>
      <vt:lpstr>Mano Hugo de Oliveira Ferignac</vt:lpstr>
      <vt:lpstr>Manuel Augusto O. C. Figueredo</vt:lpstr>
      <vt:lpstr>Marcela Piñón Braga</vt:lpstr>
      <vt:lpstr>Marcela Salles</vt:lpstr>
      <vt:lpstr>Marcels Magalhaes</vt:lpstr>
      <vt:lpstr>Marcelo Mota</vt:lpstr>
      <vt:lpstr>Marcelo Ramalho Hage</vt:lpstr>
      <vt:lpstr>Marcelle</vt:lpstr>
      <vt:lpstr>Marcos Paulo B. A. de Souza</vt:lpstr>
      <vt:lpstr>Maria Clara Lopes</vt:lpstr>
      <vt:lpstr>Maria Clara A. J. Brandão</vt:lpstr>
      <vt:lpstr>Maria Clara Braga G. Negreiros</vt:lpstr>
      <vt:lpstr>Maria Clara Dourado Chompanidis</vt:lpstr>
      <vt:lpstr>Maria Clara Pereira Barbosa</vt:lpstr>
      <vt:lpstr>Maria Eduarda Sandes</vt:lpstr>
      <vt:lpstr>Maria Eduarda Alves Pelosi</vt:lpstr>
      <vt:lpstr>Maria Eduarda Bispo Garcia</vt:lpstr>
      <vt:lpstr>Maria Esquerre</vt:lpstr>
      <vt:lpstr>Maria de Fátima Salles Levita </vt:lpstr>
      <vt:lpstr>Maria Fernanda L. Cohim Ribeiro</vt:lpstr>
      <vt:lpstr>Maria Fernanda</vt:lpstr>
      <vt:lpstr>Maria Luiza</vt:lpstr>
      <vt:lpstr>Maria Marback Cesare</vt:lpstr>
      <vt:lpstr>Maria Meira Brito</vt:lpstr>
      <vt:lpstr>Maria Mussi</vt:lpstr>
      <vt:lpstr>Maria Nogueira D. Marques</vt:lpstr>
      <vt:lpstr>Maria Paula Andrade Monteiro</vt:lpstr>
      <vt:lpstr>Maria Rocha Ledo</vt:lpstr>
      <vt:lpstr>Maria de Souza Coelho</vt:lpstr>
      <vt:lpstr>Maria Vilaboim</vt:lpstr>
      <vt:lpstr>Maria Vitoria</vt:lpstr>
      <vt:lpstr>Mariana Abreu C. de C. y Costa </vt:lpstr>
      <vt:lpstr>Mariana Britto Mesquita</vt:lpstr>
      <vt:lpstr>Marina Aguiar Pallotta</vt:lpstr>
      <vt:lpstr>Marina Carvalho Reis Rocha</vt:lpstr>
      <vt:lpstr>Mariana Lisboa</vt:lpstr>
      <vt:lpstr>Mariana Tachird</vt:lpstr>
      <vt:lpstr>Marina (ivonélia)</vt:lpstr>
      <vt:lpstr>Matheus Carvalho</vt:lpstr>
      <vt:lpstr>Matheus de Cerqueira F. Almeida</vt:lpstr>
      <vt:lpstr>Matheus Dumet</vt:lpstr>
      <vt:lpstr>Matheus Loureiro Campos</vt:lpstr>
      <vt:lpstr>Matheus Viana</vt:lpstr>
      <vt:lpstr>Miguel Abud</vt:lpstr>
      <vt:lpstr>Miguel Texeira</vt:lpstr>
      <vt:lpstr>Natália Luiza Lima Souza</vt:lpstr>
      <vt:lpstr>Moisés</vt:lpstr>
      <vt:lpstr>Natália Sampaio Vilaboim</vt:lpstr>
      <vt:lpstr>Natan</vt:lpstr>
      <vt:lpstr>Nina Campos Ramos</vt:lpstr>
      <vt:lpstr>Paulo Souto</vt:lpstr>
      <vt:lpstr>Pedro Britto Cardoso</vt:lpstr>
      <vt:lpstr>Paula Oliveira</vt:lpstr>
      <vt:lpstr>Paula Pinheiro</vt:lpstr>
      <vt:lpstr>Paloma Pereira Brito</vt:lpstr>
      <vt:lpstr>Pedro Henrique Carvalho</vt:lpstr>
      <vt:lpstr>Pedro</vt:lpstr>
      <vt:lpstr>Pedro Gusmão</vt:lpstr>
      <vt:lpstr>Pedro H. de Almeida Dias </vt:lpstr>
      <vt:lpstr>Pedro Henrique Moreira Rios</vt:lpstr>
      <vt:lpstr>Pedro Henrique P.R. Nascimento</vt:lpstr>
      <vt:lpstr>Pedro Lacerda d'Afonsêca Santan</vt:lpstr>
      <vt:lpstr>Pedro Paulo Coelho</vt:lpstr>
      <vt:lpstr>Pedro Piñón</vt:lpstr>
      <vt:lpstr>Pedro Sandes</vt:lpstr>
      <vt:lpstr>Pedro Vitor D.L.Arcoverde</vt:lpstr>
      <vt:lpstr>Rafael Hugo</vt:lpstr>
      <vt:lpstr>Rafael Palmeira</vt:lpstr>
      <vt:lpstr>Rafael Porto</vt:lpstr>
      <vt:lpstr>Planilha4</vt:lpstr>
      <vt:lpstr>Rafael Balazeiro</vt:lpstr>
      <vt:lpstr>Rafael Gordilho</vt:lpstr>
      <vt:lpstr>Rafaela Fonseca Macedo Santos</vt:lpstr>
      <vt:lpstr>Rafaela isba</vt:lpstr>
      <vt:lpstr>Rafaela Gonzaga</vt:lpstr>
      <vt:lpstr>Rafaela Perlingeiro N. dos S.</vt:lpstr>
      <vt:lpstr>Rafaela Vazquez S.Solis</vt:lpstr>
      <vt:lpstr>Raíssa Dantas M.Cerqueira</vt:lpstr>
      <vt:lpstr>Raíssa Rocha Nicacio</vt:lpstr>
      <vt:lpstr>Raphael S. Mendonça Azevedo</vt:lpstr>
      <vt:lpstr>Raquel Rodrigues L.de M.Reis</vt:lpstr>
      <vt:lpstr>Rebeca</vt:lpstr>
      <vt:lpstr>Rebeca Tavares</vt:lpstr>
      <vt:lpstr>Renato Fraga</vt:lpstr>
      <vt:lpstr>Rian Lima</vt:lpstr>
      <vt:lpstr>Ricardo de Souza Coutinho</vt:lpstr>
      <vt:lpstr>Ricardo Pastori</vt:lpstr>
      <vt:lpstr>Rodrigo Lyrio</vt:lpstr>
      <vt:lpstr>Rodrigo Sandes de Araújo</vt:lpstr>
      <vt:lpstr>Ruth Maria P.Figueredo</vt:lpstr>
      <vt:lpstr>Sara Monteiro</vt:lpstr>
      <vt:lpstr>Sérgio Lamberti</vt:lpstr>
      <vt:lpstr>Sofia Almeida Correia de Araújo</vt:lpstr>
      <vt:lpstr>Sofia Ferreira C.Oliveira</vt:lpstr>
      <vt:lpstr>Sofia Gallo P.Nachef</vt:lpstr>
      <vt:lpstr>Sofia Nascimento Bittencout</vt:lpstr>
      <vt:lpstr>Sofia Sarmento Barbosa</vt:lpstr>
      <vt:lpstr>Sophia Izelli Domiciano</vt:lpstr>
      <vt:lpstr>Sophia Suzarte Edington</vt:lpstr>
      <vt:lpstr>Sophia Fahel</vt:lpstr>
      <vt:lpstr>Sophia Valadares Barnuevo</vt:lpstr>
      <vt:lpstr>Tabatha</vt:lpstr>
      <vt:lpstr>Taiana Silva Liguori de Aragão</vt:lpstr>
      <vt:lpstr>Tainá Andrade</vt:lpstr>
      <vt:lpstr>Planilha2</vt:lpstr>
      <vt:lpstr>Tiago Gil Braz Souza</vt:lpstr>
      <vt:lpstr>Theo</vt:lpstr>
      <vt:lpstr>Tati</vt:lpstr>
      <vt:lpstr>Thiago Pimenta</vt:lpstr>
      <vt:lpstr>Valentina Deltoro</vt:lpstr>
      <vt:lpstr>Valentina Souto</vt:lpstr>
      <vt:lpstr>Victor Leal</vt:lpstr>
      <vt:lpstr>Vinicius da H.Guerrieri Paula </vt:lpstr>
      <vt:lpstr>Victor Cancio Villas Boas</vt:lpstr>
      <vt:lpstr>Vito Antoniazzi Diniz</vt:lpstr>
      <vt:lpstr>Vitor Aniz Cabral Almeida</vt:lpstr>
      <vt:lpstr>Vitor Gordilho</vt:lpstr>
      <vt:lpstr>Vitor Rodrigues Brandão</vt:lpstr>
      <vt:lpstr>Vitor Vieira Chalhub</vt:lpstr>
      <vt:lpstr>Vitória Neese</vt:lpstr>
      <vt:lpstr>Yasmim Barrero</vt:lpstr>
      <vt:lpstr>Victoria Valadares</vt:lpstr>
      <vt:lpstr>Yasmin Gordilho</vt:lpstr>
      <vt:lpstr>Yohanna</vt:lpstr>
      <vt:lpstr>Zenildo Perez Uanus Rodrigues</vt:lpstr>
      <vt:lpstr>Consolidado!Area_de_impressao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Gilberto</dc:creator>
  <cp:lastModifiedBy>Microsoft Office User</cp:lastModifiedBy>
  <cp:lastPrinted>2020-07-01T16:16:47Z</cp:lastPrinted>
  <dcterms:created xsi:type="dcterms:W3CDTF">2019-04-20T03:33:57Z</dcterms:created>
  <dcterms:modified xsi:type="dcterms:W3CDTF">2022-04-15T19:04:39Z</dcterms:modified>
</cp:coreProperties>
</file>