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lauert/Documents/01_Studium/00_INRM/05_MaThesis/MaThesisWriting/table/"/>
    </mc:Choice>
  </mc:AlternateContent>
  <xr:revisionPtr revIDLastSave="0" documentId="13_ncr:1_{DD7BA1F6-14CD-0A48-BE55-CF77149F19B6}" xr6:coauthVersionLast="47" xr6:coauthVersionMax="47" xr10:uidLastSave="{00000000-0000-0000-0000-000000000000}"/>
  <bookViews>
    <workbookView xWindow="5580" yWindow="2340" windowWidth="27640" windowHeight="16860" activeTab="1" xr2:uid="{2E227995-E040-3344-AC22-DC05A41BEEAF}"/>
  </bookViews>
  <sheets>
    <sheet name="samples" sheetId="1" r:id="rId1"/>
    <sheet name="comparis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" l="1"/>
  <c r="I15" i="3"/>
  <c r="H15" i="3"/>
  <c r="L15" i="3" s="1"/>
  <c r="J14" i="3"/>
  <c r="N14" i="3" s="1"/>
  <c r="I14" i="3"/>
  <c r="M14" i="3" s="1"/>
  <c r="H14" i="3"/>
  <c r="L14" i="3" s="1"/>
  <c r="J13" i="3"/>
  <c r="N13" i="3" s="1"/>
  <c r="I13" i="3"/>
  <c r="H13" i="3"/>
  <c r="J12" i="3"/>
  <c r="I12" i="3"/>
  <c r="H12" i="3"/>
  <c r="L12" i="3" s="1"/>
  <c r="J11" i="3"/>
  <c r="N11" i="3" s="1"/>
  <c r="I11" i="3"/>
  <c r="M11" i="3" s="1"/>
  <c r="H11" i="3"/>
  <c r="S11" i="3" s="1"/>
  <c r="J10" i="3"/>
  <c r="I10" i="3"/>
  <c r="H10" i="3"/>
  <c r="J9" i="3"/>
  <c r="N9" i="3" s="1"/>
  <c r="I9" i="3"/>
  <c r="M9" i="3" s="1"/>
  <c r="H9" i="3"/>
  <c r="L9" i="3" s="1"/>
  <c r="J8" i="3"/>
  <c r="N8" i="3" s="1"/>
  <c r="I8" i="3"/>
  <c r="M8" i="3" s="1"/>
  <c r="H8" i="3"/>
  <c r="J7" i="3"/>
  <c r="I7" i="3"/>
  <c r="H7" i="3"/>
  <c r="L7" i="3" s="1"/>
  <c r="J6" i="3"/>
  <c r="N6" i="3" s="1"/>
  <c r="I6" i="3"/>
  <c r="M6" i="3" s="1"/>
  <c r="H6" i="3"/>
  <c r="J5" i="3"/>
  <c r="N5" i="3" s="1"/>
  <c r="I5" i="3"/>
  <c r="H5" i="3"/>
  <c r="J4" i="3"/>
  <c r="I4" i="3"/>
  <c r="M4" i="3" s="1"/>
  <c r="H4" i="3"/>
  <c r="D4" i="3"/>
  <c r="F15" i="3"/>
  <c r="E15" i="3"/>
  <c r="D15" i="3"/>
  <c r="F14" i="3"/>
  <c r="E14" i="3"/>
  <c r="D14" i="3"/>
  <c r="F13" i="3"/>
  <c r="E13" i="3"/>
  <c r="D13" i="3"/>
  <c r="R13" i="3" s="1"/>
  <c r="F12" i="3"/>
  <c r="E12" i="3"/>
  <c r="D12" i="3"/>
  <c r="F11" i="3"/>
  <c r="E11" i="3"/>
  <c r="D11" i="3"/>
  <c r="F10" i="3"/>
  <c r="E10" i="3"/>
  <c r="D10" i="3"/>
  <c r="R10" i="3" s="1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R5" i="3" s="1"/>
  <c r="F4" i="3"/>
  <c r="E4" i="3"/>
  <c r="N12" i="3" l="1"/>
  <c r="L5" i="3"/>
  <c r="N15" i="3"/>
  <c r="L4" i="3"/>
  <c r="N4" i="3"/>
  <c r="M7" i="3"/>
  <c r="L10" i="3"/>
  <c r="T10" i="3" s="1"/>
  <c r="M15" i="3"/>
  <c r="T15" i="3" s="1"/>
  <c r="R12" i="3"/>
  <c r="N7" i="3"/>
  <c r="M10" i="3"/>
  <c r="L13" i="3"/>
  <c r="T13" i="3" s="1"/>
  <c r="R4" i="3"/>
  <c r="M5" i="3"/>
  <c r="T5" i="3" s="1"/>
  <c r="L8" i="3"/>
  <c r="T8" i="3" s="1"/>
  <c r="N10" i="3"/>
  <c r="M13" i="3"/>
  <c r="S12" i="3"/>
  <c r="L11" i="3"/>
  <c r="S14" i="3"/>
  <c r="M12" i="3"/>
  <c r="S6" i="3"/>
  <c r="S9" i="3"/>
  <c r="S7" i="3"/>
  <c r="S15" i="3"/>
  <c r="L6" i="3"/>
  <c r="T14" i="3"/>
  <c r="R6" i="3"/>
  <c r="R14" i="3"/>
  <c r="S8" i="3"/>
  <c r="S4" i="3"/>
  <c r="R9" i="3"/>
  <c r="T11" i="3"/>
  <c r="S5" i="3"/>
  <c r="S13" i="3"/>
  <c r="T7" i="3"/>
  <c r="S10" i="3"/>
  <c r="T6" i="3"/>
  <c r="T9" i="3"/>
  <c r="T4" i="3"/>
  <c r="R8" i="3"/>
  <c r="R11" i="3"/>
  <c r="R7" i="3"/>
  <c r="R15" i="3"/>
  <c r="T12" i="3" l="1"/>
</calcChain>
</file>

<file path=xl/sharedStrings.xml><?xml version="1.0" encoding="utf-8"?>
<sst xmlns="http://schemas.openxmlformats.org/spreadsheetml/2006/main" count="111" uniqueCount="22">
  <si>
    <t>variable</t>
  </si>
  <si>
    <t>energy_carrier_group</t>
  </si>
  <si>
    <t>mean</t>
  </si>
  <si>
    <t>lower_bound</t>
  </si>
  <si>
    <t>upper_bound</t>
  </si>
  <si>
    <t>Consumption</t>
  </si>
  <si>
    <t>Gas</t>
  </si>
  <si>
    <t>Oil</t>
  </si>
  <si>
    <t>District heating</t>
  </si>
  <si>
    <t>Price</t>
  </si>
  <si>
    <t>Degree_days</t>
  </si>
  <si>
    <t>Heating_surface</t>
  </si>
  <si>
    <t>Full sample</t>
  </si>
  <si>
    <t>Subsample</t>
  </si>
  <si>
    <t>Full sample (N = 2,719,270)</t>
  </si>
  <si>
    <t>Sub-sample (N = 4,410)</t>
  </si>
  <si>
    <t>Variable</t>
  </si>
  <si>
    <t>Energy carrier group</t>
  </si>
  <si>
    <t>Mean</t>
  </si>
  <si>
    <t>lb_ci_90</t>
  </si>
  <si>
    <t>ub_ci_90</t>
  </si>
  <si>
    <t>Difference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</si>
</sst>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2" borderId="0" xfId="0" applyFill="1"/>
    <xf numFmtId="2" fontId="0" fillId="2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71D8-9EAA-0E47-8E42-08B009DCD563}">
  <dimension ref="A1:L15"/>
  <sheetViews>
    <sheetView workbookViewId="0">
      <selection activeCell="G1" sqref="G1:G1048576"/>
    </sheetView>
  </sheetViews>
  <sheetFormatPr baseColWidth="10" defaultRowHeight="16" x14ac:dyDescent="0.2"/>
  <sheetData>
    <row r="1" spans="1:12" x14ac:dyDescent="0.2">
      <c r="A1" t="s">
        <v>12</v>
      </c>
      <c r="H1" t="s">
        <v>13</v>
      </c>
    </row>
    <row r="3" spans="1:12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4</v>
      </c>
    </row>
    <row r="4" spans="1:12" x14ac:dyDescent="0.2">
      <c r="A4" s="4" t="s">
        <v>5</v>
      </c>
      <c r="B4" s="4" t="s">
        <v>6</v>
      </c>
      <c r="C4" s="5">
        <v>122.49796052823299</v>
      </c>
      <c r="D4" s="5">
        <v>56.399196125482497</v>
      </c>
      <c r="E4" s="5">
        <v>209.32580522657801</v>
      </c>
      <c r="H4" s="4" t="s">
        <v>5</v>
      </c>
      <c r="I4" s="4" t="s">
        <v>6</v>
      </c>
      <c r="J4" s="5">
        <v>121.394435068704</v>
      </c>
      <c r="K4" s="5">
        <v>55.399650889946997</v>
      </c>
      <c r="L4" s="5">
        <v>211.31725964383301</v>
      </c>
    </row>
    <row r="5" spans="1:12" x14ac:dyDescent="0.2">
      <c r="A5" s="4" t="s">
        <v>5</v>
      </c>
      <c r="B5" s="4" t="s">
        <v>7</v>
      </c>
      <c r="C5" s="5">
        <v>122.360332015073</v>
      </c>
      <c r="D5" s="5">
        <v>58.671134320471801</v>
      </c>
      <c r="E5" s="5">
        <v>204</v>
      </c>
      <c r="H5" s="4" t="s">
        <v>5</v>
      </c>
      <c r="I5" s="4" t="s">
        <v>7</v>
      </c>
      <c r="J5" s="5">
        <v>116.97156437673399</v>
      </c>
      <c r="K5" s="5">
        <v>53.568782206018</v>
      </c>
      <c r="L5" s="5">
        <v>198.166597910468</v>
      </c>
    </row>
    <row r="6" spans="1:12" x14ac:dyDescent="0.2">
      <c r="A6" s="4" t="s">
        <v>5</v>
      </c>
      <c r="B6" s="4" t="s">
        <v>8</v>
      </c>
      <c r="C6" s="5">
        <v>89.3833016399728</v>
      </c>
      <c r="D6" s="5">
        <v>43.231312835265697</v>
      </c>
      <c r="E6" s="5">
        <v>156.88103230832999</v>
      </c>
      <c r="H6" s="4" t="s">
        <v>5</v>
      </c>
      <c r="I6" s="4" t="s">
        <v>8</v>
      </c>
      <c r="J6" s="5">
        <v>83.980751770153105</v>
      </c>
      <c r="K6" s="5">
        <v>41.916931289176702</v>
      </c>
      <c r="L6" s="5">
        <v>141.00635472054799</v>
      </c>
    </row>
    <row r="7" spans="1:12" x14ac:dyDescent="0.2">
      <c r="A7" s="4" t="s">
        <v>9</v>
      </c>
      <c r="B7" s="4" t="s">
        <v>6</v>
      </c>
      <c r="C7" s="5">
        <v>6.2750486979843698</v>
      </c>
      <c r="D7" s="5">
        <v>4.5647758228777899</v>
      </c>
      <c r="E7" s="5">
        <v>8.1383537003020994</v>
      </c>
      <c r="H7" s="4" t="s">
        <v>9</v>
      </c>
      <c r="I7" s="4" t="s">
        <v>6</v>
      </c>
      <c r="J7" s="5">
        <v>6.2180673963563002</v>
      </c>
      <c r="K7" s="5">
        <v>4.5926227455859303</v>
      </c>
      <c r="L7" s="5">
        <v>8.0407488626629995</v>
      </c>
    </row>
    <row r="8" spans="1:12" x14ac:dyDescent="0.2">
      <c r="A8" s="4" t="s">
        <v>9</v>
      </c>
      <c r="B8" s="4" t="s">
        <v>7</v>
      </c>
      <c r="C8" s="5">
        <v>7.1414873655107103</v>
      </c>
      <c r="D8" s="5">
        <v>5.0983398356817897</v>
      </c>
      <c r="E8" s="5">
        <v>9.1750703654215808</v>
      </c>
      <c r="H8" s="4" t="s">
        <v>9</v>
      </c>
      <c r="I8" s="4" t="s">
        <v>7</v>
      </c>
      <c r="J8" s="5">
        <v>7.2062409103681597</v>
      </c>
      <c r="K8" s="5">
        <v>5.2000463516561801</v>
      </c>
      <c r="L8" s="5">
        <v>9.2252169975332894</v>
      </c>
    </row>
    <row r="9" spans="1:12" x14ac:dyDescent="0.2">
      <c r="A9" s="4" t="s">
        <v>9</v>
      </c>
      <c r="B9" s="4" t="s">
        <v>8</v>
      </c>
      <c r="C9" s="5">
        <v>10.446936856450799</v>
      </c>
      <c r="D9" s="5">
        <v>6.85892170664565</v>
      </c>
      <c r="E9" s="5">
        <v>15.071963283469</v>
      </c>
      <c r="H9" s="4" t="s">
        <v>9</v>
      </c>
      <c r="I9" s="4" t="s">
        <v>8</v>
      </c>
      <c r="J9" s="5">
        <v>10.760562403698801</v>
      </c>
      <c r="K9" s="5">
        <v>7.1655054267817597</v>
      </c>
      <c r="L9" s="5">
        <v>16.1519173748027</v>
      </c>
    </row>
    <row r="10" spans="1:12" x14ac:dyDescent="0.2">
      <c r="A10" s="4" t="s">
        <v>10</v>
      </c>
      <c r="B10" s="4" t="s">
        <v>6</v>
      </c>
      <c r="C10" s="5">
        <v>3467.5963411676198</v>
      </c>
      <c r="D10" s="5">
        <v>2921.1423354160002</v>
      </c>
      <c r="E10" s="5">
        <v>4180.4244228799998</v>
      </c>
      <c r="H10" s="4" t="s">
        <v>10</v>
      </c>
      <c r="I10" s="4" t="s">
        <v>6</v>
      </c>
      <c r="J10" s="5">
        <v>3461.1428318712401</v>
      </c>
      <c r="K10" s="5">
        <v>2914.5636345162502</v>
      </c>
      <c r="L10" s="5">
        <v>4180.3955045149996</v>
      </c>
    </row>
    <row r="11" spans="1:12" x14ac:dyDescent="0.2">
      <c r="A11" s="4" t="s">
        <v>10</v>
      </c>
      <c r="B11" s="4" t="s">
        <v>7</v>
      </c>
      <c r="C11" s="5">
        <v>3568.1267287153401</v>
      </c>
      <c r="D11" s="5">
        <v>2971.6952419139998</v>
      </c>
      <c r="E11" s="5">
        <v>4269.1866659400002</v>
      </c>
      <c r="H11" s="4" t="s">
        <v>10</v>
      </c>
      <c r="I11" s="4" t="s">
        <v>7</v>
      </c>
      <c r="J11" s="5">
        <v>3582.4770997389101</v>
      </c>
      <c r="K11" s="5">
        <v>2946.1890532419502</v>
      </c>
      <c r="L11" s="5">
        <v>4318.4219928000002</v>
      </c>
    </row>
    <row r="12" spans="1:12" x14ac:dyDescent="0.2">
      <c r="A12" s="4" t="s">
        <v>10</v>
      </c>
      <c r="B12" s="4" t="s">
        <v>8</v>
      </c>
      <c r="C12" s="5">
        <v>3441.1011850405398</v>
      </c>
      <c r="D12" s="5">
        <v>2924.6425650630499</v>
      </c>
      <c r="E12" s="5">
        <v>4137.6061911500001</v>
      </c>
      <c r="H12" s="4" t="s">
        <v>10</v>
      </c>
      <c r="I12" s="4" t="s">
        <v>8</v>
      </c>
      <c r="J12" s="5">
        <v>3447.9722803992299</v>
      </c>
      <c r="K12" s="5">
        <v>2948.9163021491499</v>
      </c>
      <c r="L12" s="5">
        <v>4180.1080385835003</v>
      </c>
    </row>
    <row r="13" spans="1:12" x14ac:dyDescent="0.2">
      <c r="A13" s="4" t="s">
        <v>11</v>
      </c>
      <c r="B13" s="4" t="s">
        <v>6</v>
      </c>
      <c r="C13" s="5">
        <v>648.83843417821004</v>
      </c>
      <c r="D13" s="5">
        <v>163</v>
      </c>
      <c r="E13" s="5">
        <v>1849.4</v>
      </c>
      <c r="H13" s="4" t="s">
        <v>11</v>
      </c>
      <c r="I13" s="4" t="s">
        <v>6</v>
      </c>
      <c r="J13" s="5">
        <v>727.47272077922105</v>
      </c>
      <c r="K13" s="5">
        <v>168.04</v>
      </c>
      <c r="L13" s="5">
        <v>1817</v>
      </c>
    </row>
    <row r="14" spans="1:12" x14ac:dyDescent="0.2">
      <c r="A14" s="4" t="s">
        <v>11</v>
      </c>
      <c r="B14" s="4" t="s">
        <v>7</v>
      </c>
      <c r="C14" s="5">
        <v>452.82264437333299</v>
      </c>
      <c r="D14" s="5">
        <v>160</v>
      </c>
      <c r="E14" s="5">
        <v>1195.5999999999999</v>
      </c>
      <c r="H14" s="4" t="s">
        <v>11</v>
      </c>
      <c r="I14" s="4" t="s">
        <v>7</v>
      </c>
      <c r="J14" s="5">
        <v>489.54955922865003</v>
      </c>
      <c r="K14" s="5">
        <v>167.1</v>
      </c>
      <c r="L14" s="5">
        <v>1362.8</v>
      </c>
    </row>
    <row r="15" spans="1:12" x14ac:dyDescent="0.2">
      <c r="A15" s="4" t="s">
        <v>11</v>
      </c>
      <c r="B15" s="4" t="s">
        <v>8</v>
      </c>
      <c r="C15" s="5">
        <v>1714.0889308507201</v>
      </c>
      <c r="D15" s="5">
        <v>255</v>
      </c>
      <c r="E15" s="5">
        <v>5030.1849999999804</v>
      </c>
      <c r="H15" s="4" t="s">
        <v>11</v>
      </c>
      <c r="I15" s="4" t="s">
        <v>8</v>
      </c>
      <c r="J15" s="5">
        <v>2034.54985190409</v>
      </c>
      <c r="K15" s="5">
        <v>297.524</v>
      </c>
      <c r="L15" s="5">
        <v>6968.9829999999902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030E-8929-4F4A-B37B-06584E568DE7}">
  <dimension ref="A2:T15"/>
  <sheetViews>
    <sheetView tabSelected="1" topLeftCell="E1" workbookViewId="0">
      <selection activeCell="T9" sqref="T9"/>
    </sheetView>
  </sheetViews>
  <sheetFormatPr baseColWidth="10" defaultRowHeight="16" x14ac:dyDescent="0.2"/>
  <cols>
    <col min="1" max="1" width="14.5" bestFit="1" customWidth="1"/>
    <col min="2" max="2" width="18.83203125" bestFit="1" customWidth="1"/>
    <col min="3" max="3" width="1.1640625" customWidth="1"/>
    <col min="4" max="4" width="7.6640625" bestFit="1" customWidth="1"/>
    <col min="5" max="5" width="11.83203125" bestFit="1" customWidth="1"/>
    <col min="6" max="6" width="12" customWidth="1"/>
    <col min="7" max="7" width="1.1640625" customWidth="1"/>
    <col min="10" max="10" width="8.33203125" customWidth="1"/>
    <col min="11" max="11" width="1.1640625" customWidth="1"/>
    <col min="16" max="16" width="14.5" bestFit="1" customWidth="1"/>
    <col min="17" max="17" width="17.83203125" bestFit="1" customWidth="1"/>
    <col min="18" max="18" width="24.1640625" bestFit="1" customWidth="1"/>
    <col min="19" max="19" width="23.83203125" bestFit="1" customWidth="1"/>
    <col min="20" max="20" width="18.6640625" bestFit="1" customWidth="1"/>
  </cols>
  <sheetData>
    <row r="2" spans="1:20" x14ac:dyDescent="0.2">
      <c r="D2" t="s">
        <v>14</v>
      </c>
      <c r="H2" t="s">
        <v>15</v>
      </c>
      <c r="L2" t="s">
        <v>21</v>
      </c>
    </row>
    <row r="3" spans="1:20" x14ac:dyDescent="0.2">
      <c r="A3" t="s">
        <v>16</v>
      </c>
      <c r="B3" t="s">
        <v>17</v>
      </c>
      <c r="D3" t="s">
        <v>18</v>
      </c>
      <c r="E3" t="s">
        <v>19</v>
      </c>
      <c r="F3" t="s">
        <v>20</v>
      </c>
      <c r="H3" t="s">
        <v>18</v>
      </c>
      <c r="I3" t="s">
        <v>19</v>
      </c>
      <c r="J3" t="s">
        <v>20</v>
      </c>
      <c r="L3" t="s">
        <v>18</v>
      </c>
      <c r="M3" t="s">
        <v>19</v>
      </c>
      <c r="N3" t="s">
        <v>20</v>
      </c>
      <c r="P3" t="s">
        <v>16</v>
      </c>
      <c r="Q3" t="s">
        <v>17</v>
      </c>
      <c r="R3" t="s">
        <v>14</v>
      </c>
      <c r="S3" t="s">
        <v>15</v>
      </c>
      <c r="T3" t="s">
        <v>21</v>
      </c>
    </row>
    <row r="4" spans="1:20" x14ac:dyDescent="0.2">
      <c r="A4" t="s">
        <v>5</v>
      </c>
      <c r="B4" t="s">
        <v>6</v>
      </c>
      <c r="D4" s="1">
        <f>ROUND(samples!C4, 2)</f>
        <v>122.5</v>
      </c>
      <c r="E4" s="1">
        <f>ROUND(samples!D4, 2)</f>
        <v>56.4</v>
      </c>
      <c r="F4" s="1">
        <f>ROUND(samples!E4, 2)</f>
        <v>209.33</v>
      </c>
      <c r="H4" s="1">
        <f>ROUND(samples!J4, 2)</f>
        <v>121.39</v>
      </c>
      <c r="I4" s="1">
        <f>ROUND(samples!K4, 2)</f>
        <v>55.4</v>
      </c>
      <c r="J4" s="1">
        <f>ROUND(samples!L4, 2)</f>
        <v>211.32</v>
      </c>
      <c r="L4" s="3">
        <f>ROUND((1-(D4/H4))*100,2)</f>
        <v>-0.91</v>
      </c>
      <c r="M4" s="3">
        <f t="shared" ref="M4:M15" si="0">ROUND((1-(E4/I4))*100,2)</f>
        <v>-1.81</v>
      </c>
      <c r="N4" s="3">
        <f t="shared" ref="N4:N15" si="1">ROUND((1-(F4/J4))*100,2)</f>
        <v>0.94</v>
      </c>
      <c r="P4" t="s">
        <v>5</v>
      </c>
      <c r="Q4" t="s">
        <v>6</v>
      </c>
      <c r="R4" t="str">
        <f t="shared" ref="R4:R15" si="2">CONCATENATE(D4, " [",E4,"; ",F4,"]")</f>
        <v>122,5 [56,4; 209,33]</v>
      </c>
      <c r="S4" t="str">
        <f t="shared" ref="S4:S15" si="3">CONCATENATE(H4, " [",I4,"; ",J4,"]")</f>
        <v>121,39 [55,4; 211,32]</v>
      </c>
      <c r="T4" s="2" t="str">
        <f t="shared" ref="T4:T15" si="4">CONCATENATE(L4, " [",M4,"; ",N4,"]")</f>
        <v>-0,91 [-1,81; 0,94]</v>
      </c>
    </row>
    <row r="5" spans="1:20" x14ac:dyDescent="0.2">
      <c r="B5" t="s">
        <v>7</v>
      </c>
      <c r="D5" s="1">
        <f>ROUND(samples!C5, 2)</f>
        <v>122.36</v>
      </c>
      <c r="E5" s="1">
        <f>ROUND(samples!D5, 2)</f>
        <v>58.67</v>
      </c>
      <c r="F5" s="1">
        <f>ROUND(samples!E5, 2)</f>
        <v>204</v>
      </c>
      <c r="H5" s="1">
        <f>ROUND(samples!J5, 2)</f>
        <v>116.97</v>
      </c>
      <c r="I5" s="1">
        <f>ROUND(samples!K5, 2)</f>
        <v>53.57</v>
      </c>
      <c r="J5" s="1">
        <f>ROUND(samples!L5, 2)</f>
        <v>198.17</v>
      </c>
      <c r="L5" s="3">
        <f t="shared" ref="L5:L15" si="5">ROUND((1-(D5/H5))*100,2)</f>
        <v>-4.6100000000000003</v>
      </c>
      <c r="M5" s="3">
        <f t="shared" si="0"/>
        <v>-9.52</v>
      </c>
      <c r="N5" s="3">
        <f t="shared" si="1"/>
        <v>-2.94</v>
      </c>
      <c r="Q5" t="s">
        <v>7</v>
      </c>
      <c r="R5" t="str">
        <f t="shared" si="2"/>
        <v>122,36 [58,67; 204]</v>
      </c>
      <c r="S5" t="str">
        <f t="shared" si="3"/>
        <v>116,97 [53,57; 198,17]</v>
      </c>
      <c r="T5" t="str">
        <f t="shared" si="4"/>
        <v>-4,61 [-9,52; -2,94]</v>
      </c>
    </row>
    <row r="6" spans="1:20" x14ac:dyDescent="0.2">
      <c r="B6" t="s">
        <v>8</v>
      </c>
      <c r="D6" s="1">
        <f>ROUND(samples!C6, 2)</f>
        <v>89.38</v>
      </c>
      <c r="E6" s="1">
        <f>ROUND(samples!D6, 2)</f>
        <v>43.23</v>
      </c>
      <c r="F6" s="1">
        <f>ROUND(samples!E6, 2)</f>
        <v>156.88</v>
      </c>
      <c r="H6" s="1">
        <f>ROUND(samples!J6, 2)</f>
        <v>83.98</v>
      </c>
      <c r="I6" s="1">
        <f>ROUND(samples!K6, 2)</f>
        <v>41.92</v>
      </c>
      <c r="J6" s="1">
        <f>ROUND(samples!L6, 2)</f>
        <v>141.01</v>
      </c>
      <c r="L6" s="3">
        <f>ROUND((1-(D6/H6))*100,2)</f>
        <v>-6.43</v>
      </c>
      <c r="M6" s="3">
        <f t="shared" si="0"/>
        <v>-3.12</v>
      </c>
      <c r="N6" s="3">
        <f t="shared" si="1"/>
        <v>-11.25</v>
      </c>
      <c r="Q6" t="s">
        <v>8</v>
      </c>
      <c r="R6" t="str">
        <f t="shared" si="2"/>
        <v>89,38 [43,23; 156,88]</v>
      </c>
      <c r="S6" t="str">
        <f t="shared" si="3"/>
        <v>83,98 [41,92; 141,01]</v>
      </c>
      <c r="T6" t="str">
        <f t="shared" si="4"/>
        <v>-6,43 [-3,12; -11,25]</v>
      </c>
    </row>
    <row r="7" spans="1:20" x14ac:dyDescent="0.2">
      <c r="A7" t="s">
        <v>9</v>
      </c>
      <c r="B7" t="s">
        <v>6</v>
      </c>
      <c r="D7" s="1">
        <f>ROUND(samples!C7, 2)</f>
        <v>6.28</v>
      </c>
      <c r="E7" s="1">
        <f>ROUND(samples!D7, 2)</f>
        <v>4.5599999999999996</v>
      </c>
      <c r="F7" s="1">
        <f>ROUND(samples!E7, 2)</f>
        <v>8.14</v>
      </c>
      <c r="H7" s="1">
        <f>ROUND(samples!J7, 2)</f>
        <v>6.22</v>
      </c>
      <c r="I7" s="1">
        <f>ROUND(samples!K7, 2)</f>
        <v>4.59</v>
      </c>
      <c r="J7" s="1">
        <f>ROUND(samples!L7, 2)</f>
        <v>8.0399999999999991</v>
      </c>
      <c r="L7" s="3">
        <f t="shared" si="5"/>
        <v>-0.96</v>
      </c>
      <c r="M7" s="3">
        <f t="shared" si="0"/>
        <v>0.65</v>
      </c>
      <c r="N7" s="3">
        <f t="shared" si="1"/>
        <v>-1.24</v>
      </c>
      <c r="P7" t="s">
        <v>9</v>
      </c>
      <c r="Q7" t="s">
        <v>6</v>
      </c>
      <c r="R7" t="str">
        <f t="shared" si="2"/>
        <v>6,28 [4,56; 8,14]</v>
      </c>
      <c r="S7" t="str">
        <f t="shared" si="3"/>
        <v>6,22 [4,59; 8,04]</v>
      </c>
      <c r="T7" t="str">
        <f t="shared" si="4"/>
        <v>-0,96 [0,65; -1,24]</v>
      </c>
    </row>
    <row r="8" spans="1:20" x14ac:dyDescent="0.2">
      <c r="B8" t="s">
        <v>7</v>
      </c>
      <c r="D8" s="1">
        <f>ROUND(samples!C8, 2)</f>
        <v>7.14</v>
      </c>
      <c r="E8" s="1">
        <f>ROUND(samples!D8, 2)</f>
        <v>5.0999999999999996</v>
      </c>
      <c r="F8" s="1">
        <f>ROUND(samples!E8, 2)</f>
        <v>9.18</v>
      </c>
      <c r="H8" s="1">
        <f>ROUND(samples!J8, 2)</f>
        <v>7.21</v>
      </c>
      <c r="I8" s="1">
        <f>ROUND(samples!K8, 2)</f>
        <v>5.2</v>
      </c>
      <c r="J8" s="1">
        <f>ROUND(samples!L8, 2)</f>
        <v>9.23</v>
      </c>
      <c r="L8" s="3">
        <f t="shared" si="5"/>
        <v>0.97</v>
      </c>
      <c r="M8" s="3">
        <f t="shared" si="0"/>
        <v>1.92</v>
      </c>
      <c r="N8" s="3">
        <f t="shared" si="1"/>
        <v>0.54</v>
      </c>
      <c r="Q8" t="s">
        <v>7</v>
      </c>
      <c r="R8" t="str">
        <f t="shared" si="2"/>
        <v>7,14 [5,1; 9,18]</v>
      </c>
      <c r="S8" t="str">
        <f t="shared" si="3"/>
        <v>7,21 [5,2; 9,23]</v>
      </c>
      <c r="T8" t="str">
        <f t="shared" si="4"/>
        <v>0,97 [1,92; 0,54]</v>
      </c>
    </row>
    <row r="9" spans="1:20" x14ac:dyDescent="0.2">
      <c r="B9" t="s">
        <v>8</v>
      </c>
      <c r="D9" s="1">
        <f>ROUND(samples!C9, 2)</f>
        <v>10.45</v>
      </c>
      <c r="E9" s="1">
        <f>ROUND(samples!D9, 2)</f>
        <v>6.86</v>
      </c>
      <c r="F9" s="1">
        <f>ROUND(samples!E9, 2)</f>
        <v>15.07</v>
      </c>
      <c r="H9" s="1">
        <f>ROUND(samples!J9, 2)</f>
        <v>10.76</v>
      </c>
      <c r="I9" s="1">
        <f>ROUND(samples!K9, 2)</f>
        <v>7.17</v>
      </c>
      <c r="J9" s="1">
        <f>ROUND(samples!L9, 2)</f>
        <v>16.149999999999999</v>
      </c>
      <c r="L9" s="3">
        <f t="shared" si="5"/>
        <v>2.88</v>
      </c>
      <c r="M9" s="3">
        <f t="shared" si="0"/>
        <v>4.32</v>
      </c>
      <c r="N9" s="3">
        <f t="shared" si="1"/>
        <v>6.69</v>
      </c>
      <c r="Q9" t="s">
        <v>8</v>
      </c>
      <c r="R9" t="str">
        <f t="shared" si="2"/>
        <v>10,45 [6,86; 15,07]</v>
      </c>
      <c r="S9" t="str">
        <f t="shared" si="3"/>
        <v>10,76 [7,17; 16,15]</v>
      </c>
      <c r="T9" t="str">
        <f t="shared" si="4"/>
        <v>2,88 [4,32; 6,69]</v>
      </c>
    </row>
    <row r="10" spans="1:20" x14ac:dyDescent="0.2">
      <c r="A10" t="s">
        <v>10</v>
      </c>
      <c r="B10" t="s">
        <v>6</v>
      </c>
      <c r="D10" s="1">
        <f>ROUND(samples!C10, 2)</f>
        <v>3467.6</v>
      </c>
      <c r="E10" s="1">
        <f>ROUND(samples!D10, 2)</f>
        <v>2921.14</v>
      </c>
      <c r="F10" s="1">
        <f>ROUND(samples!E10, 2)</f>
        <v>4180.42</v>
      </c>
      <c r="H10" s="1">
        <f>ROUND(samples!J10, 2)</f>
        <v>3461.14</v>
      </c>
      <c r="I10" s="1">
        <f>ROUND(samples!K10, 2)</f>
        <v>2914.56</v>
      </c>
      <c r="J10" s="1">
        <f>ROUND(samples!L10, 2)</f>
        <v>4180.3999999999996</v>
      </c>
      <c r="L10" s="3">
        <f t="shared" si="5"/>
        <v>-0.19</v>
      </c>
      <c r="M10" s="3">
        <f t="shared" si="0"/>
        <v>-0.23</v>
      </c>
      <c r="N10" s="3">
        <f t="shared" si="1"/>
        <v>0</v>
      </c>
      <c r="P10" t="s">
        <v>10</v>
      </c>
      <c r="Q10" t="s">
        <v>6</v>
      </c>
      <c r="R10" t="str">
        <f t="shared" si="2"/>
        <v>3467,6 [2921,14; 4180,42]</v>
      </c>
      <c r="S10" t="str">
        <f t="shared" si="3"/>
        <v>3461,14 [2914,56; 4180,4]</v>
      </c>
      <c r="T10" t="str">
        <f t="shared" si="4"/>
        <v>-0,19 [-0,23; 0]</v>
      </c>
    </row>
    <row r="11" spans="1:20" x14ac:dyDescent="0.2">
      <c r="B11" t="s">
        <v>7</v>
      </c>
      <c r="D11" s="1">
        <f>ROUND(samples!C11, 2)</f>
        <v>3568.13</v>
      </c>
      <c r="E11" s="1">
        <f>ROUND(samples!D11, 2)</f>
        <v>2971.7</v>
      </c>
      <c r="F11" s="1">
        <f>ROUND(samples!E11, 2)</f>
        <v>4269.1899999999996</v>
      </c>
      <c r="H11" s="1">
        <f>ROUND(samples!J11, 2)</f>
        <v>3582.48</v>
      </c>
      <c r="I11" s="1">
        <f>ROUND(samples!K11, 2)</f>
        <v>2946.19</v>
      </c>
      <c r="J11" s="1">
        <f>ROUND(samples!L11, 2)</f>
        <v>4318.42</v>
      </c>
      <c r="L11" s="3">
        <f t="shared" si="5"/>
        <v>0.4</v>
      </c>
      <c r="M11" s="3">
        <f t="shared" si="0"/>
        <v>-0.87</v>
      </c>
      <c r="N11" s="3">
        <f t="shared" si="1"/>
        <v>1.1399999999999999</v>
      </c>
      <c r="Q11" t="s">
        <v>7</v>
      </c>
      <c r="R11" t="str">
        <f t="shared" si="2"/>
        <v>3568,13 [2971,7; 4269,19]</v>
      </c>
      <c r="S11" t="str">
        <f t="shared" si="3"/>
        <v>3582,48 [2946,19; 4318,42]</v>
      </c>
      <c r="T11" t="str">
        <f t="shared" si="4"/>
        <v>0,4 [-0,87; 1,14]</v>
      </c>
    </row>
    <row r="12" spans="1:20" x14ac:dyDescent="0.2">
      <c r="B12" t="s">
        <v>8</v>
      </c>
      <c r="D12" s="1">
        <f>ROUND(samples!C12, 2)</f>
        <v>3441.1</v>
      </c>
      <c r="E12" s="1">
        <f>ROUND(samples!D12, 2)</f>
        <v>2924.64</v>
      </c>
      <c r="F12" s="1">
        <f>ROUND(samples!E12, 2)</f>
        <v>4137.6099999999997</v>
      </c>
      <c r="H12" s="1">
        <f>ROUND(samples!J12, 2)</f>
        <v>3447.97</v>
      </c>
      <c r="I12" s="1">
        <f>ROUND(samples!K12, 2)</f>
        <v>2948.92</v>
      </c>
      <c r="J12" s="1">
        <f>ROUND(samples!L12, 2)</f>
        <v>4180.1099999999997</v>
      </c>
      <c r="L12" s="3">
        <f t="shared" si="5"/>
        <v>0.2</v>
      </c>
      <c r="M12" s="3">
        <f t="shared" si="0"/>
        <v>0.82</v>
      </c>
      <c r="N12" s="3">
        <f t="shared" si="1"/>
        <v>1.02</v>
      </c>
      <c r="Q12" t="s">
        <v>8</v>
      </c>
      <c r="R12" t="str">
        <f t="shared" si="2"/>
        <v>3441,1 [2924,64; 4137,61]</v>
      </c>
      <c r="S12" t="str">
        <f t="shared" si="3"/>
        <v>3447,97 [2948,92; 4180,11]</v>
      </c>
      <c r="T12" t="str">
        <f t="shared" si="4"/>
        <v>0,2 [0,82; 1,02]</v>
      </c>
    </row>
    <row r="13" spans="1:20" x14ac:dyDescent="0.2">
      <c r="A13" t="s">
        <v>11</v>
      </c>
      <c r="B13" t="s">
        <v>6</v>
      </c>
      <c r="D13" s="1">
        <f>ROUND(samples!C13, 2)</f>
        <v>648.84</v>
      </c>
      <c r="E13" s="1">
        <f>ROUND(samples!D13, 2)</f>
        <v>163</v>
      </c>
      <c r="F13" s="1">
        <f>ROUND(samples!E13, 2)</f>
        <v>1849.4</v>
      </c>
      <c r="H13" s="1">
        <f>ROUND(samples!J13, 2)</f>
        <v>727.47</v>
      </c>
      <c r="I13" s="1">
        <f>ROUND(samples!K13, 2)</f>
        <v>168.04</v>
      </c>
      <c r="J13" s="1">
        <f>ROUND(samples!L13, 2)</f>
        <v>1817</v>
      </c>
      <c r="L13" s="3">
        <f t="shared" si="5"/>
        <v>10.81</v>
      </c>
      <c r="M13" s="3">
        <f t="shared" si="0"/>
        <v>3</v>
      </c>
      <c r="N13" s="3">
        <f t="shared" si="1"/>
        <v>-1.78</v>
      </c>
      <c r="P13" t="s">
        <v>11</v>
      </c>
      <c r="Q13" t="s">
        <v>6</v>
      </c>
      <c r="R13" t="str">
        <f t="shared" si="2"/>
        <v>648,84 [163; 1849,4]</v>
      </c>
      <c r="S13" t="str">
        <f t="shared" si="3"/>
        <v>727,47 [168,04; 1817]</v>
      </c>
      <c r="T13" t="str">
        <f t="shared" si="4"/>
        <v>10,81 [3; -1,78]</v>
      </c>
    </row>
    <row r="14" spans="1:20" x14ac:dyDescent="0.2">
      <c r="B14" t="s">
        <v>7</v>
      </c>
      <c r="D14" s="1">
        <f>ROUND(samples!C14, 2)</f>
        <v>452.82</v>
      </c>
      <c r="E14" s="1">
        <f>ROUND(samples!D14, 2)</f>
        <v>160</v>
      </c>
      <c r="F14" s="1">
        <f>ROUND(samples!E14, 2)</f>
        <v>1195.5999999999999</v>
      </c>
      <c r="H14" s="1">
        <f>ROUND(samples!J14, 2)</f>
        <v>489.55</v>
      </c>
      <c r="I14" s="1">
        <f>ROUND(samples!K14, 2)</f>
        <v>167.1</v>
      </c>
      <c r="J14" s="1">
        <f>ROUND(samples!L14, 2)</f>
        <v>1362.8</v>
      </c>
      <c r="L14" s="3">
        <f t="shared" si="5"/>
        <v>7.5</v>
      </c>
      <c r="M14" s="3">
        <f t="shared" si="0"/>
        <v>4.25</v>
      </c>
      <c r="N14" s="3">
        <f t="shared" si="1"/>
        <v>12.27</v>
      </c>
      <c r="Q14" t="s">
        <v>7</v>
      </c>
      <c r="R14" t="str">
        <f t="shared" si="2"/>
        <v>452,82 [160; 1195,6]</v>
      </c>
      <c r="S14" t="str">
        <f t="shared" si="3"/>
        <v>489,55 [167,1; 1362,8]</v>
      </c>
      <c r="T14" t="str">
        <f t="shared" si="4"/>
        <v>7,5 [4,25; 12,27]</v>
      </c>
    </row>
    <row r="15" spans="1:20" x14ac:dyDescent="0.2">
      <c r="B15" t="s">
        <v>8</v>
      </c>
      <c r="D15" s="1">
        <f>ROUND(samples!C15, 2)</f>
        <v>1714.09</v>
      </c>
      <c r="E15" s="1">
        <f>ROUND(samples!D15, 2)</f>
        <v>255</v>
      </c>
      <c r="F15" s="1">
        <f>ROUND(samples!E15, 2)</f>
        <v>5030.18</v>
      </c>
      <c r="H15" s="1">
        <f>ROUND(samples!J15, 2)</f>
        <v>2034.55</v>
      </c>
      <c r="I15" s="1">
        <f>ROUND(samples!K15, 2)</f>
        <v>297.52</v>
      </c>
      <c r="J15" s="1">
        <f>ROUND(samples!L15, 2)</f>
        <v>6968.98</v>
      </c>
      <c r="L15" s="3">
        <f t="shared" si="5"/>
        <v>15.75</v>
      </c>
      <c r="M15" s="3">
        <f t="shared" si="0"/>
        <v>14.29</v>
      </c>
      <c r="N15" s="3">
        <f t="shared" si="1"/>
        <v>27.82</v>
      </c>
      <c r="Q15" t="s">
        <v>8</v>
      </c>
      <c r="R15" t="str">
        <f t="shared" si="2"/>
        <v>1714,09 [255; 5030,18]</v>
      </c>
      <c r="S15" t="str">
        <f t="shared" si="3"/>
        <v>2034,55 [297,52; 6968,98]</v>
      </c>
      <c r="T15" t="str">
        <f t="shared" si="4"/>
        <v>15,75 [14,29; 27,82]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samples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Blauert</dc:creator>
  <cp:lastModifiedBy>Marc Blauert</cp:lastModifiedBy>
  <dcterms:created xsi:type="dcterms:W3CDTF">2022-01-27T13:16:24Z</dcterms:created>
  <dcterms:modified xsi:type="dcterms:W3CDTF">2022-01-27T14:10:48Z</dcterms:modified>
</cp:coreProperties>
</file>