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d\OneDrive\Área de Trabalho\DIO\"/>
    </mc:Choice>
  </mc:AlternateContent>
  <xr:revisionPtr revIDLastSave="0" documentId="8_{C3D99761-A66E-4C0C-A443-BD822D605E76}" xr6:coauthVersionLast="47" xr6:coauthVersionMax="47" xr10:uidLastSave="{00000000-0000-0000-0000-000000000000}"/>
  <bookViews>
    <workbookView xWindow="0" yWindow="0" windowWidth="20490" windowHeight="10770" firstSheet="2" activeTab="2" xr2:uid="{5796BED7-7E80-4581-97A4-BA98597851E8}"/>
  </bookViews>
  <sheets>
    <sheet name="DADOS" sheetId="1" state="hidden" r:id="rId1"/>
    <sheet name="CONTROLE" sheetId="2" state="hidden" r:id="rId2"/>
    <sheet name="DASHBOARD" sheetId="3" r:id="rId3"/>
    <sheet name="CAIXINHA" sheetId="4" state="hidden" r:id="rId4"/>
  </sheets>
  <definedNames>
    <definedName name="SegmentaçãodeDados_MÊS">#N/A</definedName>
    <definedName name="SegmentaçãodeDados_MÊS1">#N/A</definedName>
  </definedNames>
  <calcPr calcId="191029"/>
  <pivotCaches>
    <pivotCache cacheId="10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D49" i="4" l="1"/>
  <c r="D3" i="4" s="1"/>
</calcChain>
</file>

<file path=xl/sharedStrings.xml><?xml version="1.0" encoding="utf-8"?>
<sst xmlns="http://schemas.openxmlformats.org/spreadsheetml/2006/main" count="574" uniqueCount="68">
  <si>
    <t>DATA</t>
  </si>
  <si>
    <t xml:space="preserve">TIPO </t>
  </si>
  <si>
    <t>DESCRIÇÃO</t>
  </si>
  <si>
    <t>CATEGORIA</t>
  </si>
  <si>
    <t>VALOR</t>
  </si>
  <si>
    <t>OP.BANCARIA</t>
  </si>
  <si>
    <t>STATUS</t>
  </si>
  <si>
    <t>ENTRADA</t>
  </si>
  <si>
    <t>RENDA FIXA</t>
  </si>
  <si>
    <t>CRED. CONTA</t>
  </si>
  <si>
    <t>RECEBIDO</t>
  </si>
  <si>
    <t>SAIDA</t>
  </si>
  <si>
    <t>CONSIGNADO</t>
  </si>
  <si>
    <t>EMPRESTIMO</t>
  </si>
  <si>
    <t>DEB. CONTA</t>
  </si>
  <si>
    <t>PAGO</t>
  </si>
  <si>
    <t>FUNCEF</t>
  </si>
  <si>
    <t>VA/VR</t>
  </si>
  <si>
    <t xml:space="preserve">CARTÃO </t>
  </si>
  <si>
    <t>ALIMENTAÇÃO</t>
  </si>
  <si>
    <t>SUPERMERCADO</t>
  </si>
  <si>
    <t>ALUGUEL</t>
  </si>
  <si>
    <t>SAUDE</t>
  </si>
  <si>
    <t>FARMACIA</t>
  </si>
  <si>
    <t>PLANO DE SAUDE</t>
  </si>
  <si>
    <t>TRANSPORTE</t>
  </si>
  <si>
    <t>POSTO DE COMBUSTIVEL</t>
  </si>
  <si>
    <t>COMUNICAÇÃO</t>
  </si>
  <si>
    <t>CELULAR</t>
  </si>
  <si>
    <t>SERVIÇOS</t>
  </si>
  <si>
    <t>LUZ</t>
  </si>
  <si>
    <t>AGUA</t>
  </si>
  <si>
    <t>LAZER</t>
  </si>
  <si>
    <t>CINEMA</t>
  </si>
  <si>
    <t>ODONTOLOGIA</t>
  </si>
  <si>
    <t>PIZZARIA</t>
  </si>
  <si>
    <t>Rótulos de Linha</t>
  </si>
  <si>
    <t>Total Geral</t>
  </si>
  <si>
    <t>Soma de VALOR</t>
  </si>
  <si>
    <t>(Tudo)</t>
  </si>
  <si>
    <t>CELULAR ESPOSA</t>
  </si>
  <si>
    <t>TV ASSINATURA</t>
  </si>
  <si>
    <t>PARQUE</t>
  </si>
  <si>
    <t>DESP. DOMESTICAS</t>
  </si>
  <si>
    <t>MAQ DE LAVAR</t>
  </si>
  <si>
    <t>CARRO</t>
  </si>
  <si>
    <t>DESP. EXTRAS</t>
  </si>
  <si>
    <t>VESTUARIO</t>
  </si>
  <si>
    <t>CAMISAS</t>
  </si>
  <si>
    <t>SHOPPING</t>
  </si>
  <si>
    <t>SALARIO</t>
  </si>
  <si>
    <t>INVESTIMENTOS</t>
  </si>
  <si>
    <t>CRED.CONTA</t>
  </si>
  <si>
    <t>VALE ALIMENTAÇÃO</t>
  </si>
  <si>
    <t>OUTRAS FONTES</t>
  </si>
  <si>
    <t>BANCOS</t>
  </si>
  <si>
    <t>MÊS</t>
  </si>
  <si>
    <t>MICRO ONDAS</t>
  </si>
  <si>
    <t>COSTUREIRA</t>
  </si>
  <si>
    <t>PRAIA</t>
  </si>
  <si>
    <t>LIVROS</t>
  </si>
  <si>
    <t>TINTAS</t>
  </si>
  <si>
    <t>PET</t>
  </si>
  <si>
    <t>BERMUDAS</t>
  </si>
  <si>
    <t>DATA DE LANÇAMENTO</t>
  </si>
  <si>
    <t>DEPOSITO RESERVADO</t>
  </si>
  <si>
    <t>TOTAL RESERVADO</t>
  </si>
  <si>
    <t xml:space="preserve">META DE RESERVA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</si>
</sst>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5BB2B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A353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3" xfId="0" applyFont="1" applyBorder="1"/>
    <xf numFmtId="0" fontId="0" fillId="0" borderId="4" xfId="0" applyFont="1" applyBorder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44" fontId="0" fillId="0" borderId="0" xfId="1" applyFont="1" applyAlignment="1">
      <alignment horizontal="center"/>
    </xf>
    <xf numFmtId="44" fontId="0" fillId="0" borderId="0" xfId="1" applyFont="1"/>
    <xf numFmtId="44" fontId="0" fillId="0" borderId="1" xfId="1" applyFont="1" applyBorder="1"/>
    <xf numFmtId="44" fontId="0" fillId="0" borderId="3" xfId="1" applyFont="1" applyBorder="1"/>
    <xf numFmtId="1" fontId="0" fillId="0" borderId="0" xfId="0" applyNumberFormat="1" applyAlignment="1">
      <alignment horizontal="center"/>
    </xf>
    <xf numFmtId="1" fontId="0" fillId="0" borderId="0" xfId="0" applyNumberFormat="1"/>
    <xf numFmtId="0" fontId="2" fillId="0" borderId="0" xfId="0" applyFont="1" applyFill="1"/>
  </cellXfs>
  <cellStyles count="2">
    <cellStyle name="Moeda" xfId="1" builtinId="4"/>
    <cellStyle name="Normal" xfId="0" builtinId="0"/>
  </cellStyles>
  <dxfs count="6"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D89D0A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MEUESTILO" pivot="0" table="0" count="10" xr9:uid="{DAD45B6D-CF81-44F5-9939-FBC4B7DE5C81}">
      <tableStyleElement type="wholeTable" dxfId="1"/>
      <tableStyleElement type="headerRow" dxfId="0"/>
    </tableStyle>
    <tableStyle name="SlicerStyleLight2 2" pivot="0" table="0" count="10" xr9:uid="{44832F55-EF4F-48CC-8DAB-74BE6B575C68}">
      <tableStyleElement type="wholeTable" dxfId="3"/>
      <tableStyleElement type="headerRow" dxfId="2"/>
    </tableStyle>
  </tableStyles>
  <colors>
    <mruColors>
      <color rgb="FFBC6D16"/>
      <color rgb="FFEBA353"/>
      <color rgb="FFD89D0A"/>
      <color rgb="FFF5BB2B"/>
      <color rgb="FFFFFFFF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EUESTIL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Light2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ECONOMIA.xlsx]CONTROLE!Tabela dinâmica1</c:name>
    <c:fmtId val="0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CONTROLE!$G$11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CONTROLE!$F$12:$F$18</c:f>
              <c:strCache>
                <c:ptCount val="6"/>
                <c:pt idx="0">
                  <c:v>ALIMENTAÇÃO</c:v>
                </c:pt>
                <c:pt idx="1">
                  <c:v>COMUNICAÇÃO</c:v>
                </c:pt>
                <c:pt idx="2">
                  <c:v>EMPRESTIMO</c:v>
                </c:pt>
                <c:pt idx="3">
                  <c:v>SAUDE</c:v>
                </c:pt>
                <c:pt idx="4">
                  <c:v>SERVIÇOS</c:v>
                </c:pt>
                <c:pt idx="5">
                  <c:v>TRANSPORTE</c:v>
                </c:pt>
              </c:strCache>
            </c:strRef>
          </c:cat>
          <c:val>
            <c:numRef>
              <c:f>CONTROLE!$G$12:$G$18</c:f>
              <c:numCache>
                <c:formatCode>"R$"\ #,##0.00</c:formatCode>
                <c:ptCount val="6"/>
                <c:pt idx="0">
                  <c:v>1550</c:v>
                </c:pt>
                <c:pt idx="1">
                  <c:v>530</c:v>
                </c:pt>
                <c:pt idx="2">
                  <c:v>2769</c:v>
                </c:pt>
                <c:pt idx="3">
                  <c:v>1194</c:v>
                </c:pt>
                <c:pt idx="4">
                  <c:v>330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8-4B14-A0F5-C20D1FB9B5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30204608"/>
        <c:axId val="1130199808"/>
      </c:barChart>
      <c:catAx>
        <c:axId val="11302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199808"/>
        <c:crosses val="autoZero"/>
        <c:auto val="1"/>
        <c:lblAlgn val="ctr"/>
        <c:lblOffset val="100"/>
        <c:noMultiLvlLbl val="0"/>
      </c:catAx>
      <c:valAx>
        <c:axId val="1130199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R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2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ECONOMIA.xlsx]CONTROLE!Tabela dinâmica2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473723525363135"/>
          <c:y val="7.4343430795668616E-2"/>
          <c:w val="0.68725487957499232"/>
          <c:h val="0.79042908818440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CONTROLE!$Q$9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CONTROLE!$P$10:$P$14</c:f>
              <c:strCache>
                <c:ptCount val="4"/>
                <c:pt idx="0">
                  <c:v>RENDA FIXA</c:v>
                </c:pt>
                <c:pt idx="1">
                  <c:v>VALE ALIMENTAÇÃO</c:v>
                </c:pt>
                <c:pt idx="2">
                  <c:v>OUTRAS FONTES</c:v>
                </c:pt>
                <c:pt idx="3">
                  <c:v>BANCOS</c:v>
                </c:pt>
              </c:strCache>
            </c:strRef>
          </c:cat>
          <c:val>
            <c:numRef>
              <c:f>CONTROLE!$Q$10:$Q$14</c:f>
              <c:numCache>
                <c:formatCode>"R$"\ #,##0.00</c:formatCode>
                <c:ptCount val="4"/>
                <c:pt idx="0">
                  <c:v>12512</c:v>
                </c:pt>
                <c:pt idx="1">
                  <c:v>1914</c:v>
                </c:pt>
                <c:pt idx="2">
                  <c:v>1900</c:v>
                </c:pt>
                <c:pt idx="3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1-43D6-BC99-601372CEB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798463"/>
        <c:axId val="331801343"/>
      </c:barChart>
      <c:catAx>
        <c:axId val="33179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801343"/>
        <c:crosses val="autoZero"/>
        <c:auto val="1"/>
        <c:lblAlgn val="ctr"/>
        <c:lblOffset val="100"/>
        <c:noMultiLvlLbl val="0"/>
      </c:catAx>
      <c:valAx>
        <c:axId val="331801343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79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ECONOMIA.xlsx]CONTROLE!Tabela dinâmica2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251374506449529"/>
          <c:y val="4.4426500944128339E-2"/>
          <c:w val="0.83319229757504698"/>
          <c:h val="0.726101121507378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CONTROLE!$Q$9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CONTROLE!$P$10:$P$14</c:f>
              <c:strCache>
                <c:ptCount val="4"/>
                <c:pt idx="0">
                  <c:v>RENDA FIXA</c:v>
                </c:pt>
                <c:pt idx="1">
                  <c:v>VALE ALIMENTAÇÃO</c:v>
                </c:pt>
                <c:pt idx="2">
                  <c:v>OUTRAS FONTES</c:v>
                </c:pt>
                <c:pt idx="3">
                  <c:v>BANCOS</c:v>
                </c:pt>
              </c:strCache>
            </c:strRef>
          </c:cat>
          <c:val>
            <c:numRef>
              <c:f>CONTROLE!$Q$10:$Q$14</c:f>
              <c:numCache>
                <c:formatCode>"R$"\ #,##0.00</c:formatCode>
                <c:ptCount val="4"/>
                <c:pt idx="0">
                  <c:v>12512</c:v>
                </c:pt>
                <c:pt idx="1">
                  <c:v>1914</c:v>
                </c:pt>
                <c:pt idx="2">
                  <c:v>1900</c:v>
                </c:pt>
                <c:pt idx="3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2-4501-85AA-DB8D8D56A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798463"/>
        <c:axId val="331801343"/>
      </c:barChart>
      <c:catAx>
        <c:axId val="33179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801343"/>
        <c:crosses val="autoZero"/>
        <c:auto val="1"/>
        <c:lblAlgn val="ctr"/>
        <c:lblOffset val="100"/>
        <c:noMultiLvlLbl val="0"/>
      </c:catAx>
      <c:valAx>
        <c:axId val="331801343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79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ECONOMIA.xlsx]CONTROLE!Tabela dinâmica1</c:name>
    <c:fmtId val="4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73209877858637"/>
          <c:y val="7.4571215510812833E-2"/>
          <c:w val="0.84418310194310964"/>
          <c:h val="0.459570657694633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CONTROLE!$G$11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CONTROLE!$F$12:$F$18</c:f>
              <c:strCache>
                <c:ptCount val="6"/>
                <c:pt idx="0">
                  <c:v>ALIMENTAÇÃO</c:v>
                </c:pt>
                <c:pt idx="1">
                  <c:v>COMUNICAÇÃO</c:v>
                </c:pt>
                <c:pt idx="2">
                  <c:v>EMPRESTIMO</c:v>
                </c:pt>
                <c:pt idx="3">
                  <c:v>SAUDE</c:v>
                </c:pt>
                <c:pt idx="4">
                  <c:v>SERVIÇOS</c:v>
                </c:pt>
                <c:pt idx="5">
                  <c:v>TRANSPORTE</c:v>
                </c:pt>
              </c:strCache>
            </c:strRef>
          </c:cat>
          <c:val>
            <c:numRef>
              <c:f>CONTROLE!$G$12:$G$18</c:f>
              <c:numCache>
                <c:formatCode>"R$"\ #,##0.00</c:formatCode>
                <c:ptCount val="6"/>
                <c:pt idx="0">
                  <c:v>1550</c:v>
                </c:pt>
                <c:pt idx="1">
                  <c:v>530</c:v>
                </c:pt>
                <c:pt idx="2">
                  <c:v>2769</c:v>
                </c:pt>
                <c:pt idx="3">
                  <c:v>1194</c:v>
                </c:pt>
                <c:pt idx="4">
                  <c:v>330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5-4640-88C6-37B10B863E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30204608"/>
        <c:axId val="1130199808"/>
      </c:barChart>
      <c:catAx>
        <c:axId val="11302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199808"/>
        <c:crosses val="autoZero"/>
        <c:auto val="1"/>
        <c:lblAlgn val="ctr"/>
        <c:lblOffset val="100"/>
        <c:noMultiLvlLbl val="0"/>
      </c:catAx>
      <c:valAx>
        <c:axId val="1130199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R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2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162079510703363E-2"/>
          <c:y val="7.3920073920073923E-2"/>
          <c:w val="0.9388379204892966"/>
          <c:h val="0.85090481153473274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 </c:v>
                </c:pt>
              </c:strCache>
            </c:strRef>
          </c:tx>
          <c:spPr>
            <a:gradFill flip="none" rotWithShape="1">
              <a:gsLst>
                <a:gs pos="0">
                  <a:schemeClr val="bg1">
                    <a:lumMod val="85000"/>
                    <a:shade val="30000"/>
                    <a:satMod val="115000"/>
                  </a:schemeClr>
                </a:gs>
                <a:gs pos="50000">
                  <a:schemeClr val="bg1">
                    <a:lumMod val="85000"/>
                    <a:shade val="67500"/>
                    <a:satMod val="115000"/>
                  </a:schemeClr>
                </a:gs>
                <a:gs pos="100000">
                  <a:schemeClr val="bg1">
                    <a:lumMod val="85000"/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98-415C-A460-DA9788F3E1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509972736"/>
        <c:axId val="1509988096"/>
      </c:barChart>
      <c:barChart>
        <c:barDir val="col"/>
        <c:grouping val="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>
              <a:gsLst>
                <a:gs pos="37000">
                  <a:schemeClr val="accent1">
                    <a:lumMod val="5000"/>
                    <a:lumOff val="95000"/>
                    <a:alpha val="88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BC6D16">
                      <a:shade val="30000"/>
                      <a:satMod val="115000"/>
                    </a:srgbClr>
                  </a:gs>
                  <a:gs pos="50000">
                    <a:srgbClr val="BC6D16">
                      <a:shade val="67500"/>
                      <a:satMod val="115000"/>
                    </a:srgbClr>
                  </a:gs>
                  <a:gs pos="100000">
                    <a:srgbClr val="BC6D16">
                      <a:shade val="100000"/>
                      <a:satMod val="115000"/>
                    </a:srgbClr>
                  </a:gs>
                </a:gsLst>
                <a:lin ang="189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598-415C-A460-DA9788F3E1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8-415C-A460-DA9788F3E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1448451072"/>
        <c:axId val="1448446272"/>
      </c:barChart>
      <c:catAx>
        <c:axId val="150997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9988096"/>
        <c:crosses val="autoZero"/>
        <c:auto val="1"/>
        <c:lblAlgn val="ctr"/>
        <c:lblOffset val="100"/>
        <c:noMultiLvlLbl val="0"/>
      </c:catAx>
      <c:valAx>
        <c:axId val="150998809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09972736"/>
        <c:crosses val="autoZero"/>
        <c:crossBetween val="between"/>
      </c:valAx>
      <c:valAx>
        <c:axId val="1448446272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448451072"/>
        <c:crosses val="max"/>
        <c:crossBetween val="between"/>
      </c:valAx>
      <c:catAx>
        <c:axId val="144845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4484462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7-44E8-8164-F4B0483D34BF}"/>
            </c:ext>
          </c:extLst>
        </c:ser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7-44E8-8164-F4B0483D34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509972736"/>
        <c:axId val="1509988096"/>
      </c:barChart>
      <c:catAx>
        <c:axId val="150997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9988096"/>
        <c:crosses val="autoZero"/>
        <c:auto val="1"/>
        <c:lblAlgn val="ctr"/>
        <c:lblOffset val="100"/>
        <c:noMultiLvlLbl val="0"/>
      </c:catAx>
      <c:valAx>
        <c:axId val="150998809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0997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DOS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5.xml"/><Relationship Id="rId10" Type="http://schemas.openxmlformats.org/officeDocument/2006/relationships/image" Target="../media/image7.png"/><Relationship Id="rId4" Type="http://schemas.openxmlformats.org/officeDocument/2006/relationships/chart" Target="../charts/chart4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478403</xdr:colOff>
      <xdr:row>36</xdr:row>
      <xdr:rowOff>170457</xdr:rowOff>
    </xdr:from>
    <xdr:to>
      <xdr:col>18</xdr:col>
      <xdr:colOff>267695</xdr:colOff>
      <xdr:row>45</xdr:row>
      <xdr:rowOff>149088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0C75DD-6C9F-D57D-B380-7E78B924E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439641</xdr:colOff>
      <xdr:row>35</xdr:row>
      <xdr:rowOff>88623</xdr:rowOff>
    </xdr:from>
    <xdr:to>
      <xdr:col>10</xdr:col>
      <xdr:colOff>449581</xdr:colOff>
      <xdr:row>50</xdr:row>
      <xdr:rowOff>88623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2B2464-DB3E-1B3B-4258-551C86220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130310</xdr:colOff>
      <xdr:row>12</xdr:row>
      <xdr:rowOff>21747</xdr:rowOff>
    </xdr:from>
    <xdr:to>
      <xdr:col>10</xdr:col>
      <xdr:colOff>136988</xdr:colOff>
      <xdr:row>23</xdr:row>
      <xdr:rowOff>42809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ÊS">
              <a:extLst>
                <a:ext uri="{FF2B5EF4-FFF2-40B4-BE49-F238E27FC236}">
                  <a16:creationId xmlns:a16="http://schemas.microsoft.com/office/drawing/2014/main" id="{81C74C8F-5397-5B3F-D8D6-218D1A255A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4008" y="2201195"/>
              <a:ext cx="1829142" cy="20280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284424</xdr:colOff>
      <xdr:row>16</xdr:row>
      <xdr:rowOff>73119</xdr:rowOff>
    </xdr:from>
    <xdr:to>
      <xdr:col>16</xdr:col>
      <xdr:colOff>906010</xdr:colOff>
      <xdr:row>25</xdr:row>
      <xdr:rowOff>145551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ÊS 2">
              <a:extLst>
                <a:ext uri="{FF2B5EF4-FFF2-40B4-BE49-F238E27FC236}">
                  <a16:creationId xmlns:a16="http://schemas.microsoft.com/office/drawing/2014/main" id="{AA9E383D-F67E-84A6-5640-B876628D90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8346" y="2984130"/>
              <a:ext cx="1814523" cy="17079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205911</xdr:colOff>
      <xdr:row>11</xdr:row>
      <xdr:rowOff>48228</xdr:rowOff>
    </xdr:from>
    <xdr:to>
      <xdr:col>11</xdr:col>
      <xdr:colOff>228600</xdr:colOff>
      <xdr:row>34</xdr:row>
      <xdr:rowOff>45720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F42F37B3-5958-A2D7-2CD4-54A333A06FD1}"/>
            </a:ext>
          </a:extLst>
        </xdr:cNvPr>
        <xdr:cNvGrpSpPr/>
      </xdr:nvGrpSpPr>
      <xdr:grpSpPr>
        <a:xfrm>
          <a:off x="2343321" y="2145633"/>
          <a:ext cx="6114879" cy="4378992"/>
          <a:chOff x="1419682" y="231494"/>
          <a:chExt cx="6234078" cy="2450184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30F0DC59-E72E-325C-34CF-545B3DAC175E}"/>
              </a:ext>
            </a:extLst>
          </xdr:cNvPr>
          <xdr:cNvGrpSpPr/>
        </xdr:nvGrpSpPr>
        <xdr:grpSpPr>
          <a:xfrm>
            <a:off x="1419682" y="250785"/>
            <a:ext cx="6234078" cy="2430893"/>
            <a:chOff x="1477659" y="250785"/>
            <a:chExt cx="6234078" cy="2430893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20B95A88-B82C-9AF2-96EA-BBCD5CDE2075}"/>
                </a:ext>
              </a:extLst>
            </xdr:cNvPr>
            <xdr:cNvSpPr/>
          </xdr:nvSpPr>
          <xdr:spPr>
            <a:xfrm>
              <a:off x="1477659" y="640905"/>
              <a:ext cx="6234078" cy="204077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6" name="Retângulo: Cantos Superiores Arredondados 5">
              <a:extLst>
                <a:ext uri="{FF2B5EF4-FFF2-40B4-BE49-F238E27FC236}">
                  <a16:creationId xmlns:a16="http://schemas.microsoft.com/office/drawing/2014/main" id="{5B8E6278-4E51-52C2-87D8-4F45C5FAA303}"/>
                </a:ext>
              </a:extLst>
            </xdr:cNvPr>
            <xdr:cNvSpPr/>
          </xdr:nvSpPr>
          <xdr:spPr>
            <a:xfrm>
              <a:off x="1485418" y="250785"/>
              <a:ext cx="6221392" cy="694481"/>
            </a:xfrm>
            <a:prstGeom prst="round2SameRect">
              <a:avLst>
                <a:gd name="adj1" fmla="val 38889"/>
                <a:gd name="adj2" fmla="val 0"/>
              </a:avLst>
            </a:prstGeom>
            <a:solidFill>
              <a:srgbClr val="EBA353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5717A26-9A5D-4D02-A675-C9441B3EB764}"/>
                </a:ext>
              </a:extLst>
            </xdr:cNvPr>
            <xdr:cNvGraphicFramePr>
              <a:graphicFrameLocks/>
            </xdr:cNvGraphicFramePr>
          </xdr:nvGraphicFramePr>
          <xdr:xfrm>
            <a:off x="1949350" y="977138"/>
            <a:ext cx="5554903" cy="159141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F1739904-AA6C-DFC8-8C92-F2C946891CAC}"/>
                </a:ext>
              </a:extLst>
            </xdr:cNvPr>
            <xdr:cNvSpPr txBox="1"/>
          </xdr:nvSpPr>
          <xdr:spPr>
            <a:xfrm>
              <a:off x="1861594" y="414759"/>
              <a:ext cx="1755494" cy="4147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Amasis MT Pro Black" panose="020F0502020204030204" pitchFamily="18" charset="0"/>
                </a:rPr>
                <a:t>ENTRADAS</a:t>
              </a:r>
            </a:p>
          </xdr:txBody>
        </xdr:sp>
      </xdr:grpSp>
      <xdr:pic>
        <xdr:nvPicPr>
          <xdr:cNvPr id="16" name="Gráfico 15" descr="Registrar com preenchimento sólido">
            <a:extLst>
              <a:ext uri="{FF2B5EF4-FFF2-40B4-BE49-F238E27FC236}">
                <a16:creationId xmlns:a16="http://schemas.microsoft.com/office/drawing/2014/main" id="{C6B1D7BC-414B-21A2-A7B8-0CC1768C1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964328" y="231494"/>
            <a:ext cx="723418" cy="723418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223631</xdr:colOff>
      <xdr:row>36</xdr:row>
      <xdr:rowOff>97666</xdr:rowOff>
    </xdr:from>
    <xdr:to>
      <xdr:col>20</xdr:col>
      <xdr:colOff>354419</xdr:colOff>
      <xdr:row>60</xdr:row>
      <xdr:rowOff>17721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85B0509B-AC35-6BAE-EDB5-A8BEE001AC0B}"/>
            </a:ext>
          </a:extLst>
        </xdr:cNvPr>
        <xdr:cNvGrpSpPr/>
      </xdr:nvGrpSpPr>
      <xdr:grpSpPr>
        <a:xfrm>
          <a:off x="2355326" y="6951856"/>
          <a:ext cx="11718903" cy="4499675"/>
          <a:chOff x="1419682" y="3065361"/>
          <a:chExt cx="6248546" cy="2963120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9C539DFD-4FC4-BCC3-CAE7-80F5F079045E}"/>
              </a:ext>
            </a:extLst>
          </xdr:cNvPr>
          <xdr:cNvGrpSpPr/>
        </xdr:nvGrpSpPr>
        <xdr:grpSpPr>
          <a:xfrm>
            <a:off x="1419682" y="3065361"/>
            <a:ext cx="6248546" cy="2963120"/>
            <a:chOff x="1419682" y="4039564"/>
            <a:chExt cx="6248546" cy="296312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136071B0-0CF5-4F2A-ADDD-371A709ADC93}"/>
                </a:ext>
              </a:extLst>
            </xdr:cNvPr>
            <xdr:cNvSpPr/>
          </xdr:nvSpPr>
          <xdr:spPr>
            <a:xfrm>
              <a:off x="1419682" y="4398381"/>
              <a:ext cx="6248546" cy="260430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71F2B3D8-F7E4-47B0-B145-8DD005739561}"/>
                </a:ext>
              </a:extLst>
            </xdr:cNvPr>
            <xdr:cNvSpPr/>
          </xdr:nvSpPr>
          <xdr:spPr>
            <a:xfrm>
              <a:off x="1425616" y="4039564"/>
              <a:ext cx="6221392" cy="694481"/>
            </a:xfrm>
            <a:prstGeom prst="round2SameRect">
              <a:avLst>
                <a:gd name="adj1" fmla="val 38889"/>
                <a:gd name="adj2" fmla="val 0"/>
              </a:avLst>
            </a:prstGeom>
            <a:solidFill>
              <a:srgbClr val="EBA353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A28D5BDD-5D95-40A3-B0FA-4FFFF236128A}"/>
                </a:ext>
              </a:extLst>
            </xdr:cNvPr>
            <xdr:cNvGraphicFramePr>
              <a:graphicFrameLocks/>
            </xdr:cNvGraphicFramePr>
          </xdr:nvGraphicFramePr>
          <xdr:xfrm>
            <a:off x="1784011" y="4941363"/>
            <a:ext cx="5578758" cy="171250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36EFC12E-F300-4C0A-A648-2E9E5EC6E7AD}"/>
                </a:ext>
              </a:extLst>
            </xdr:cNvPr>
            <xdr:cNvSpPr txBox="1"/>
          </xdr:nvSpPr>
          <xdr:spPr>
            <a:xfrm>
              <a:off x="1871240" y="4215114"/>
              <a:ext cx="1755494" cy="4147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Amasis MT Pro Black" panose="020F0502020204030204" pitchFamily="18" charset="0"/>
                </a:rPr>
                <a:t>SAÍDAS</a:t>
              </a:r>
            </a:p>
          </xdr:txBody>
        </xdr:sp>
      </xdr:grpSp>
      <xdr:pic>
        <xdr:nvPicPr>
          <xdr:cNvPr id="18" name="Gráfico 17" descr="Dinheiro voador com preenchimento sólido">
            <a:extLst>
              <a:ext uri="{FF2B5EF4-FFF2-40B4-BE49-F238E27FC236}">
                <a16:creationId xmlns:a16="http://schemas.microsoft.com/office/drawing/2014/main" id="{B8531766-EDCB-E6ED-EE32-59430DF256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964329" y="3115520"/>
            <a:ext cx="607671" cy="60767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141768</xdr:colOff>
      <xdr:row>21</xdr:row>
      <xdr:rowOff>9645</xdr:rowOff>
    </xdr:from>
    <xdr:to>
      <xdr:col>0</xdr:col>
      <xdr:colOff>2020186</xdr:colOff>
      <xdr:row>32</xdr:row>
      <xdr:rowOff>106326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MÊS 1">
              <a:extLst>
                <a:ext uri="{FF2B5EF4-FFF2-40B4-BE49-F238E27FC236}">
                  <a16:creationId xmlns:a16="http://schemas.microsoft.com/office/drawing/2014/main" id="{3CC3A38E-CE19-419D-855A-6930684806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863" y="4012050"/>
              <a:ext cx="1880323" cy="21883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288246</xdr:colOff>
      <xdr:row>1</xdr:row>
      <xdr:rowOff>53164</xdr:rowOff>
    </xdr:from>
    <xdr:to>
      <xdr:col>11</xdr:col>
      <xdr:colOff>248092</xdr:colOff>
      <xdr:row>9</xdr:row>
      <xdr:rowOff>159489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40717510-876A-4320-9BF9-ECFAA89B4D53}"/>
            </a:ext>
          </a:extLst>
        </xdr:cNvPr>
        <xdr:cNvSpPr/>
      </xdr:nvSpPr>
      <xdr:spPr>
        <a:xfrm>
          <a:off x="3300804" y="230373"/>
          <a:ext cx="4177428" cy="1524000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>
            <a:noFill/>
          </a:endParaRPr>
        </a:p>
      </xdr:txBody>
    </xdr:sp>
    <xdr:clientData/>
  </xdr:twoCellAnchor>
  <xdr:twoCellAnchor>
    <xdr:from>
      <xdr:col>1</xdr:col>
      <xdr:colOff>265815</xdr:colOff>
      <xdr:row>1</xdr:row>
      <xdr:rowOff>70885</xdr:rowOff>
    </xdr:from>
    <xdr:to>
      <xdr:col>4</xdr:col>
      <xdr:colOff>53164</xdr:colOff>
      <xdr:row>10</xdr:row>
      <xdr:rowOff>1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F232E08A-65EF-4337-BFB0-3DC6DB73E0BD}"/>
            </a:ext>
          </a:extLst>
        </xdr:cNvPr>
        <xdr:cNvSpPr/>
      </xdr:nvSpPr>
      <xdr:spPr>
        <a:xfrm>
          <a:off x="1470838" y="248094"/>
          <a:ext cx="1594884" cy="1524000"/>
        </a:xfrm>
        <a:prstGeom prst="roundRect">
          <a:avLst>
            <a:gd name="adj" fmla="val 0"/>
          </a:avLst>
        </a:prstGeom>
        <a:solidFill>
          <a:srgbClr val="D89D0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4</xdr:col>
      <xdr:colOff>372139</xdr:colOff>
      <xdr:row>1</xdr:row>
      <xdr:rowOff>141768</xdr:rowOff>
    </xdr:from>
    <xdr:to>
      <xdr:col>8</xdr:col>
      <xdr:colOff>425302</xdr:colOff>
      <xdr:row>5</xdr:row>
      <xdr:rowOff>106325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1202B91F-BF44-9349-D4A9-9FC1A34F504D}"/>
            </a:ext>
          </a:extLst>
        </xdr:cNvPr>
        <xdr:cNvSpPr txBox="1"/>
      </xdr:nvSpPr>
      <xdr:spPr>
        <a:xfrm>
          <a:off x="3384697" y="318977"/>
          <a:ext cx="2463210" cy="6733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 kern="1200"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Olá Marcos</a:t>
          </a:r>
        </a:p>
      </xdr:txBody>
    </xdr:sp>
    <xdr:clientData/>
  </xdr:twoCellAnchor>
  <xdr:twoCellAnchor>
    <xdr:from>
      <xdr:col>4</xdr:col>
      <xdr:colOff>341409</xdr:colOff>
      <xdr:row>5</xdr:row>
      <xdr:rowOff>141767</xdr:rowOff>
    </xdr:from>
    <xdr:to>
      <xdr:col>11</xdr:col>
      <xdr:colOff>212651</xdr:colOff>
      <xdr:row>9</xdr:row>
      <xdr:rowOff>106325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BE03AE9E-35F9-4FB7-B73A-C07414C29B7A}"/>
            </a:ext>
          </a:extLst>
        </xdr:cNvPr>
        <xdr:cNvSpPr txBox="1"/>
      </xdr:nvSpPr>
      <xdr:spPr>
        <a:xfrm>
          <a:off x="3353967" y="1027814"/>
          <a:ext cx="4088824" cy="6733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500" kern="1200"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Para</a:t>
          </a:r>
          <a:r>
            <a:rPr lang="pt-BR" sz="2500" kern="1200" baseline="0"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 acompanhamento</a:t>
          </a:r>
          <a:endParaRPr lang="pt-BR" sz="2500" kern="1200">
            <a:latin typeface="ADLaM Display" panose="020F0502020204030204" pitchFamily="2" charset="0"/>
            <a:ea typeface="ADLaM Display" panose="020F0502020204030204" pitchFamily="2" charset="0"/>
            <a:cs typeface="ADLaM Display" panose="020F0502020204030204" pitchFamily="2" charset="0"/>
          </a:endParaRPr>
        </a:p>
      </xdr:txBody>
    </xdr:sp>
    <xdr:clientData/>
  </xdr:twoCellAnchor>
  <xdr:twoCellAnchor>
    <xdr:from>
      <xdr:col>12</xdr:col>
      <xdr:colOff>0</xdr:colOff>
      <xdr:row>1</xdr:row>
      <xdr:rowOff>53163</xdr:rowOff>
    </xdr:from>
    <xdr:to>
      <xdr:col>20</xdr:col>
      <xdr:colOff>283535</xdr:colOff>
      <xdr:row>9</xdr:row>
      <xdr:rowOff>159488</xdr:rowOff>
    </xdr:to>
    <xdr:grpSp>
      <xdr:nvGrpSpPr>
        <xdr:cNvPr id="33" name="Agrupar 3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CA1527F-B4A5-1837-861E-6E351F19F12B}"/>
            </a:ext>
          </a:extLst>
        </xdr:cNvPr>
        <xdr:cNvGrpSpPr/>
      </xdr:nvGrpSpPr>
      <xdr:grpSpPr>
        <a:xfrm>
          <a:off x="8839200" y="247473"/>
          <a:ext cx="5164145" cy="1628420"/>
          <a:chOff x="7832651" y="230372"/>
          <a:chExt cx="5103628" cy="1524000"/>
        </a:xfrm>
      </xdr:grpSpPr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662953D7-0475-4343-9018-C9C5E030A0D7}"/>
              </a:ext>
            </a:extLst>
          </xdr:cNvPr>
          <xdr:cNvSpPr/>
        </xdr:nvSpPr>
        <xdr:spPr>
          <a:xfrm>
            <a:off x="7832651" y="230372"/>
            <a:ext cx="5103628" cy="1524000"/>
          </a:xfrm>
          <a:prstGeom prst="roundRect">
            <a:avLst>
              <a:gd name="adj" fmla="val 0"/>
            </a:avLst>
          </a:prstGeom>
          <a:solidFill>
            <a:schemeClr val="tx2">
              <a:lumMod val="25000"/>
              <a:lumOff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A6686050-2638-B29F-9531-2BF6347027CA}"/>
              </a:ext>
            </a:extLst>
          </xdr:cNvPr>
          <xdr:cNvSpPr txBox="1"/>
        </xdr:nvSpPr>
        <xdr:spPr>
          <a:xfrm>
            <a:off x="8027581" y="779721"/>
            <a:ext cx="3668233" cy="3898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/>
              <a:t>PESQUISA DE DADOS</a:t>
            </a:r>
          </a:p>
        </xdr:txBody>
      </xdr:sp>
    </xdr:grpSp>
    <xdr:clientData/>
  </xdr:twoCellAnchor>
  <xdr:twoCellAnchor editAs="oneCell">
    <xdr:from>
      <xdr:col>19</xdr:col>
      <xdr:colOff>17719</xdr:colOff>
      <xdr:row>3</xdr:row>
      <xdr:rowOff>88604</xdr:rowOff>
    </xdr:from>
    <xdr:to>
      <xdr:col>20</xdr:col>
      <xdr:colOff>283533</xdr:colOff>
      <xdr:row>8</xdr:row>
      <xdr:rowOff>70884</xdr:rowOff>
    </xdr:to>
    <xdr:pic>
      <xdr:nvPicPr>
        <xdr:cNvPr id="30" name="Gráfico 29" descr="Lupa estrutura de tópicos">
          <a:extLst>
            <a:ext uri="{FF2B5EF4-FFF2-40B4-BE49-F238E27FC236}">
              <a16:creationId xmlns:a16="http://schemas.microsoft.com/office/drawing/2014/main" id="{7703959A-CD5E-CE3C-B676-FCE59A41F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2067952" y="620232"/>
          <a:ext cx="868326" cy="868326"/>
        </a:xfrm>
        <a:prstGeom prst="rect">
          <a:avLst/>
        </a:prstGeom>
      </xdr:spPr>
    </xdr:pic>
    <xdr:clientData/>
  </xdr:twoCellAnchor>
  <xdr:twoCellAnchor editAs="oneCell">
    <xdr:from>
      <xdr:col>1</xdr:col>
      <xdr:colOff>372140</xdr:colOff>
      <xdr:row>1</xdr:row>
      <xdr:rowOff>70884</xdr:rowOff>
    </xdr:from>
    <xdr:to>
      <xdr:col>3</xdr:col>
      <xdr:colOff>560541</xdr:colOff>
      <xdr:row>9</xdr:row>
      <xdr:rowOff>124046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271C883B-932B-32B0-E5F5-2D0760F07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77163" y="248093"/>
          <a:ext cx="1393424" cy="1470837"/>
        </a:xfrm>
        <a:prstGeom prst="rect">
          <a:avLst/>
        </a:prstGeom>
      </xdr:spPr>
    </xdr:pic>
    <xdr:clientData/>
  </xdr:twoCellAnchor>
  <xdr:twoCellAnchor>
    <xdr:from>
      <xdr:col>0</xdr:col>
      <xdr:colOff>47192</xdr:colOff>
      <xdr:row>1</xdr:row>
      <xdr:rowOff>124047</xdr:rowOff>
    </xdr:from>
    <xdr:to>
      <xdr:col>0</xdr:col>
      <xdr:colOff>1907889</xdr:colOff>
      <xdr:row>8</xdr:row>
      <xdr:rowOff>141768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380E98E6-66E1-CB5C-F0F1-5EF770D4559C}"/>
            </a:ext>
          </a:extLst>
        </xdr:cNvPr>
        <xdr:cNvSpPr/>
      </xdr:nvSpPr>
      <xdr:spPr>
        <a:xfrm>
          <a:off x="47192" y="306264"/>
          <a:ext cx="1860697" cy="1293243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332075</xdr:colOff>
      <xdr:row>2</xdr:row>
      <xdr:rowOff>177402</xdr:rowOff>
    </xdr:from>
    <xdr:to>
      <xdr:col>0</xdr:col>
      <xdr:colOff>1652381</xdr:colOff>
      <xdr:row>4</xdr:row>
      <xdr:rowOff>124240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091A2D72-3F0F-F1D6-7598-A7532B2C745B}"/>
            </a:ext>
          </a:extLst>
        </xdr:cNvPr>
        <xdr:cNvSpPr txBox="1"/>
      </xdr:nvSpPr>
      <xdr:spPr>
        <a:xfrm rot="10800000" flipV="1">
          <a:off x="332075" y="541837"/>
          <a:ext cx="1320306" cy="311273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kern="1200">
              <a:solidFill>
                <a:schemeClr val="bg1"/>
              </a:solidFill>
              <a:latin typeface="+mn-lt"/>
            </a:rPr>
            <a:t>Money</a:t>
          </a:r>
          <a:r>
            <a:rPr lang="pt-BR" sz="2000" kern="1200" baseline="0">
              <a:solidFill>
                <a:schemeClr val="bg1"/>
              </a:solidFill>
              <a:latin typeface="+mn-lt"/>
            </a:rPr>
            <a:t> App</a:t>
          </a:r>
          <a:endParaRPr lang="pt-BR" sz="2000" kern="1200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oneCell">
    <xdr:from>
      <xdr:col>0</xdr:col>
      <xdr:colOff>513522</xdr:colOff>
      <xdr:row>4</xdr:row>
      <xdr:rowOff>37271</xdr:rowOff>
    </xdr:from>
    <xdr:to>
      <xdr:col>0</xdr:col>
      <xdr:colOff>1427922</xdr:colOff>
      <xdr:row>9</xdr:row>
      <xdr:rowOff>40584</xdr:rowOff>
    </xdr:to>
    <xdr:pic>
      <xdr:nvPicPr>
        <xdr:cNvPr id="41" name="Gráfico 40" descr="Moedas estrutura de tópicos">
          <a:extLst>
            <a:ext uri="{FF2B5EF4-FFF2-40B4-BE49-F238E27FC236}">
              <a16:creationId xmlns:a16="http://schemas.microsoft.com/office/drawing/2014/main" id="{31EFA9AC-59A7-BCA4-C69E-9FDD736BF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513522" y="766141"/>
          <a:ext cx="914400" cy="914400"/>
        </a:xfrm>
        <a:prstGeom prst="rect">
          <a:avLst/>
        </a:prstGeom>
      </xdr:spPr>
    </xdr:pic>
    <xdr:clientData/>
  </xdr:twoCellAnchor>
  <xdr:twoCellAnchor>
    <xdr:from>
      <xdr:col>11</xdr:col>
      <xdr:colOff>411480</xdr:colOff>
      <xdr:row>11</xdr:row>
      <xdr:rowOff>94057</xdr:rowOff>
    </xdr:from>
    <xdr:to>
      <xdr:col>21</xdr:col>
      <xdr:colOff>0</xdr:colOff>
      <xdr:row>34</xdr:row>
      <xdr:rowOff>58452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F4730197-8146-4742-ABB3-E50475EF66A2}"/>
            </a:ext>
          </a:extLst>
        </xdr:cNvPr>
        <xdr:cNvGrpSpPr/>
      </xdr:nvGrpSpPr>
      <xdr:grpSpPr>
        <a:xfrm>
          <a:off x="8639175" y="2193367"/>
          <a:ext cx="5686425" cy="4338275"/>
          <a:chOff x="1419682" y="250785"/>
          <a:chExt cx="6234078" cy="2430893"/>
        </a:xfrm>
      </xdr:grpSpPr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0F9237DE-1620-2D75-2A1C-B36CCC44C1BE}"/>
              </a:ext>
            </a:extLst>
          </xdr:cNvPr>
          <xdr:cNvGrpSpPr/>
        </xdr:nvGrpSpPr>
        <xdr:grpSpPr>
          <a:xfrm>
            <a:off x="1419682" y="250785"/>
            <a:ext cx="6234078" cy="2430893"/>
            <a:chOff x="1477659" y="250785"/>
            <a:chExt cx="6234078" cy="2430893"/>
          </a:xfrm>
        </xdr:grpSpPr>
        <xdr:sp macro="" textlink="">
          <xdr:nvSpPr>
            <xdr:cNvPr id="52" name="Retângulo: Cantos Arredondados 51">
              <a:extLst>
                <a:ext uri="{FF2B5EF4-FFF2-40B4-BE49-F238E27FC236}">
                  <a16:creationId xmlns:a16="http://schemas.microsoft.com/office/drawing/2014/main" id="{C05CCD16-4F41-4D66-42A2-7CC047C85FDA}"/>
                </a:ext>
              </a:extLst>
            </xdr:cNvPr>
            <xdr:cNvSpPr/>
          </xdr:nvSpPr>
          <xdr:spPr>
            <a:xfrm>
              <a:off x="1477659" y="640905"/>
              <a:ext cx="6234078" cy="204077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53" name="Retângulo: Cantos Superiores Arredondados 52">
              <a:extLst>
                <a:ext uri="{FF2B5EF4-FFF2-40B4-BE49-F238E27FC236}">
                  <a16:creationId xmlns:a16="http://schemas.microsoft.com/office/drawing/2014/main" id="{311260E2-02E8-A65E-D32C-5B414834953B}"/>
                </a:ext>
              </a:extLst>
            </xdr:cNvPr>
            <xdr:cNvSpPr/>
          </xdr:nvSpPr>
          <xdr:spPr>
            <a:xfrm>
              <a:off x="1485418" y="250785"/>
              <a:ext cx="6221392" cy="694481"/>
            </a:xfrm>
            <a:prstGeom prst="round2SameRect">
              <a:avLst>
                <a:gd name="adj1" fmla="val 38889"/>
                <a:gd name="adj2" fmla="val 0"/>
              </a:avLst>
            </a:prstGeom>
            <a:solidFill>
              <a:srgbClr val="EBA353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55" name="CaixaDeTexto 54">
              <a:extLst>
                <a:ext uri="{FF2B5EF4-FFF2-40B4-BE49-F238E27FC236}">
                  <a16:creationId xmlns:a16="http://schemas.microsoft.com/office/drawing/2014/main" id="{1C111E5E-B419-AAEC-4B50-125C001761DE}"/>
                </a:ext>
              </a:extLst>
            </xdr:cNvPr>
            <xdr:cNvSpPr txBox="1"/>
          </xdr:nvSpPr>
          <xdr:spPr>
            <a:xfrm>
              <a:off x="1861594" y="414759"/>
              <a:ext cx="1755494" cy="4147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Amasis MT Pro Black" panose="020F0502020204030204" pitchFamily="18" charset="0"/>
                </a:rPr>
                <a:t>Economias</a:t>
              </a:r>
            </a:p>
          </xdr:txBody>
        </xdr:sp>
      </xdr:grpSp>
      <xdr:pic>
        <xdr:nvPicPr>
          <xdr:cNvPr id="51" name="Gráfico 50" descr="Seguro estrutura de tópicos">
            <a:extLst>
              <a:ext uri="{FF2B5EF4-FFF2-40B4-BE49-F238E27FC236}">
                <a16:creationId xmlns:a16="http://schemas.microsoft.com/office/drawing/2014/main" id="{A039DE48-1C6B-72DB-D48D-B204D5067D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3964328" y="400963"/>
            <a:ext cx="723418" cy="384481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381000</xdr:colOff>
      <xdr:row>18</xdr:row>
      <xdr:rowOff>38100</xdr:rowOff>
    </xdr:from>
    <xdr:to>
      <xdr:col>20</xdr:col>
      <xdr:colOff>72390</xdr:colOff>
      <xdr:row>32</xdr:row>
      <xdr:rowOff>120015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CDAF415E-143F-4A4B-A9B8-DE8255ACB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3</xdr:row>
      <xdr:rowOff>136207</xdr:rowOff>
    </xdr:from>
    <xdr:to>
      <xdr:col>12</xdr:col>
      <xdr:colOff>331470</xdr:colOff>
      <xdr:row>18</xdr:row>
      <xdr:rowOff>162877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8201A5-8CBD-42DC-98D2-692B45E0F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 Àlves" refreshedDate="45672.969880671299" createdVersion="8" refreshedVersion="8" minRefreshableVersion="3" recordCount="108" xr:uid="{D81966A2-5B4D-4C31-ABBA-3A437A8C2DCA}">
  <cacheSource type="worksheet">
    <worksheetSource name="TabOper"/>
  </cacheSource>
  <cacheFields count="8">
    <cacheField name="DATA" numFmtId="14">
      <sharedItems containsSemiMixedTypes="0" containsNonDate="0" containsDate="1" containsString="0" minDate="2024-08-20T00:00:00" maxDate="2025-01-01T00:00:00"/>
    </cacheField>
    <cacheField name="MÊS" numFmtId="1">
      <sharedItems containsSemiMixedTypes="0" containsString="0" containsNumber="1" containsInteger="1" minValue="1" maxValue="12" count="6">
        <n v="8"/>
        <n v="9"/>
        <n v="10"/>
        <n v="11"/>
        <n v="12"/>
        <n v="1" u="1"/>
      </sharedItems>
    </cacheField>
    <cacheField name="TIPO " numFmtId="0">
      <sharedItems count="2">
        <s v="ENTRADA"/>
        <s v="SAIDA"/>
      </sharedItems>
    </cacheField>
    <cacheField name="CATEGORIA" numFmtId="0">
      <sharedItems count="14">
        <s v="RENDA FIXA"/>
        <s v="EMPRESTIMO"/>
        <s v="VALE ALIMENTAÇÃO"/>
        <s v="ALIMENTAÇÃO"/>
        <s v="OUTRAS FONTES"/>
        <s v="SAUDE"/>
        <s v="TRANSPORTE"/>
        <s v="COMUNICAÇÃO"/>
        <s v="SERVIÇOS"/>
        <s v="LAZER"/>
        <s v="DESP. DOMESTICAS"/>
        <s v="DESP. EXTRAS"/>
        <s v="VESTUARIO"/>
        <s v="BANC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75" maxValue="18512"/>
    </cacheField>
    <cacheField name="OP.BANCARIA" numFmtId="0">
      <sharedItems/>
    </cacheField>
    <cacheField name="STATUS" numFmtId="0">
      <sharedItems count="2">
        <s v="RECEBIDO"/>
        <s v="PAGO"/>
      </sharedItems>
    </cacheField>
  </cacheFields>
  <extLst>
    <ext xmlns:x14="http://schemas.microsoft.com/office/spreadsheetml/2009/9/main" uri="{725AE2AE-9491-48be-B2B4-4EB974FC3084}">
      <x14:pivotCacheDefinition pivotCacheId="20612129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d v="2024-08-20T00:00:00"/>
    <x v="0"/>
    <x v="0"/>
    <x v="0"/>
    <s v="SALARIO"/>
    <n v="12512"/>
    <s v="CRED. CONTA"/>
    <x v="0"/>
  </r>
  <r>
    <d v="2024-08-21T00:00:00"/>
    <x v="0"/>
    <x v="1"/>
    <x v="1"/>
    <s v="CONSIGNADO"/>
    <n v="1684"/>
    <s v="DEB. CONTA"/>
    <x v="1"/>
  </r>
  <r>
    <d v="2024-08-22T00:00:00"/>
    <x v="0"/>
    <x v="1"/>
    <x v="1"/>
    <s v="FUNCEF"/>
    <n v="1085"/>
    <s v="DEB. CONTA"/>
    <x v="1"/>
  </r>
  <r>
    <d v="2024-08-23T00:00:00"/>
    <x v="0"/>
    <x v="0"/>
    <x v="2"/>
    <s v="VA/VR"/>
    <n v="1914"/>
    <s v="CARTÃO "/>
    <x v="0"/>
  </r>
  <r>
    <d v="2024-08-24T00:00:00"/>
    <x v="0"/>
    <x v="1"/>
    <x v="3"/>
    <s v="SUPERMERCADO"/>
    <n v="1550"/>
    <s v="CARTÃO "/>
    <x v="1"/>
  </r>
  <r>
    <d v="2024-08-25T00:00:00"/>
    <x v="0"/>
    <x v="0"/>
    <x v="4"/>
    <s v="ALUGUEL"/>
    <n v="1900"/>
    <s v="CRED. CONTA"/>
    <x v="0"/>
  </r>
  <r>
    <d v="2024-08-26T00:00:00"/>
    <x v="0"/>
    <x v="1"/>
    <x v="5"/>
    <s v="FARMACIA"/>
    <n v="350"/>
    <s v="CARTÃO "/>
    <x v="1"/>
  </r>
  <r>
    <d v="2024-08-27T00:00:00"/>
    <x v="0"/>
    <x v="1"/>
    <x v="5"/>
    <s v="PLANO DE SAUDE"/>
    <n v="844"/>
    <s v="DEB. CONTA"/>
    <x v="1"/>
  </r>
  <r>
    <d v="2024-08-28T00:00:00"/>
    <x v="0"/>
    <x v="1"/>
    <x v="6"/>
    <s v="POSTO DE COMBUSTIVEL"/>
    <n v="1200"/>
    <s v="CARTÃO "/>
    <x v="1"/>
  </r>
  <r>
    <d v="2024-08-29T00:00:00"/>
    <x v="0"/>
    <x v="1"/>
    <x v="7"/>
    <s v="CELULAR"/>
    <n v="180"/>
    <s v="DEB. CONTA"/>
    <x v="1"/>
  </r>
  <r>
    <d v="2024-08-30T00:00:00"/>
    <x v="0"/>
    <x v="1"/>
    <x v="8"/>
    <s v="LUZ"/>
    <n v="250"/>
    <s v="DEB. CONTA"/>
    <x v="1"/>
  </r>
  <r>
    <d v="2024-08-30T00:00:00"/>
    <x v="0"/>
    <x v="1"/>
    <x v="7"/>
    <s v="CELULAR ESPOSA"/>
    <n v="100"/>
    <s v="DEB. CONTA"/>
    <x v="1"/>
  </r>
  <r>
    <d v="2024-08-31T00:00:00"/>
    <x v="0"/>
    <x v="1"/>
    <x v="7"/>
    <s v="TV ASSINATURA"/>
    <n v="250"/>
    <s v="DEB. CONTA"/>
    <x v="1"/>
  </r>
  <r>
    <d v="2024-08-31T00:00:00"/>
    <x v="0"/>
    <x v="1"/>
    <x v="8"/>
    <s v="AGUA"/>
    <n v="80"/>
    <s v="DEB. CONTA"/>
    <x v="1"/>
  </r>
  <r>
    <d v="2024-09-01T00:00:00"/>
    <x v="1"/>
    <x v="1"/>
    <x v="9"/>
    <s v="CINEMA"/>
    <n v="100"/>
    <s v="CARTÃO "/>
    <x v="1"/>
  </r>
  <r>
    <d v="2024-09-02T00:00:00"/>
    <x v="1"/>
    <x v="1"/>
    <x v="5"/>
    <s v="ODONTOLOGIA"/>
    <n v="250"/>
    <s v="CARTÃO "/>
    <x v="1"/>
  </r>
  <r>
    <d v="2024-09-03T00:00:00"/>
    <x v="1"/>
    <x v="1"/>
    <x v="3"/>
    <s v="PIZZARIA"/>
    <n v="150"/>
    <s v="CARTÃO "/>
    <x v="1"/>
  </r>
  <r>
    <d v="2024-09-04T00:00:00"/>
    <x v="1"/>
    <x v="1"/>
    <x v="9"/>
    <s v="PARQUE"/>
    <n v="250"/>
    <s v="CARTÃO "/>
    <x v="1"/>
  </r>
  <r>
    <d v="2024-09-05T00:00:00"/>
    <x v="1"/>
    <x v="1"/>
    <x v="10"/>
    <s v="MAQ DE LAVAR"/>
    <n v="380"/>
    <s v="CARTÃO "/>
    <x v="1"/>
  </r>
  <r>
    <d v="2024-09-06T00:00:00"/>
    <x v="1"/>
    <x v="1"/>
    <x v="11"/>
    <s v="CARRO"/>
    <n v="480"/>
    <s v="CARTÃO "/>
    <x v="1"/>
  </r>
  <r>
    <d v="2024-09-07T00:00:00"/>
    <x v="1"/>
    <x v="1"/>
    <x v="12"/>
    <s v="CAMISAS"/>
    <n v="650"/>
    <s v="CARTÃO "/>
    <x v="1"/>
  </r>
  <r>
    <d v="2024-09-08T00:00:00"/>
    <x v="1"/>
    <x v="1"/>
    <x v="9"/>
    <s v="SHOPPING"/>
    <n v="350"/>
    <s v="CARTÃO "/>
    <x v="1"/>
  </r>
  <r>
    <d v="2024-09-09T00:00:00"/>
    <x v="1"/>
    <x v="1"/>
    <x v="3"/>
    <s v="SUPERMERCADO"/>
    <n v="650"/>
    <s v="CARTÃO "/>
    <x v="1"/>
  </r>
  <r>
    <d v="2024-09-10T00:00:00"/>
    <x v="1"/>
    <x v="0"/>
    <x v="13"/>
    <s v="INVESTIMENTOS"/>
    <n v="500"/>
    <s v="CRED.CONTA"/>
    <x v="0"/>
  </r>
  <r>
    <d v="2024-09-20T00:00:00"/>
    <x v="1"/>
    <x v="0"/>
    <x v="0"/>
    <s v="SALARIO"/>
    <n v="12512"/>
    <s v="CRED. CONTA"/>
    <x v="0"/>
  </r>
  <r>
    <d v="2024-09-21T00:00:00"/>
    <x v="1"/>
    <x v="1"/>
    <x v="1"/>
    <s v="CONSIGNADO"/>
    <n v="1684"/>
    <s v="DEB. CONTA"/>
    <x v="1"/>
  </r>
  <r>
    <d v="2024-09-22T00:00:00"/>
    <x v="1"/>
    <x v="1"/>
    <x v="1"/>
    <s v="FUNCEF"/>
    <n v="1085"/>
    <s v="DEB. CONTA"/>
    <x v="1"/>
  </r>
  <r>
    <d v="2024-09-23T00:00:00"/>
    <x v="1"/>
    <x v="0"/>
    <x v="2"/>
    <s v="VA/VR"/>
    <n v="1914"/>
    <s v="CARTÃO "/>
    <x v="0"/>
  </r>
  <r>
    <d v="2024-09-24T00:00:00"/>
    <x v="1"/>
    <x v="1"/>
    <x v="3"/>
    <s v="SUPERMERCADO"/>
    <n v="1380"/>
    <s v="CARTÃO "/>
    <x v="1"/>
  </r>
  <r>
    <d v="2024-09-25T00:00:00"/>
    <x v="1"/>
    <x v="0"/>
    <x v="4"/>
    <s v="ALUGUEL"/>
    <n v="1900"/>
    <s v="CRED. CONTA"/>
    <x v="0"/>
  </r>
  <r>
    <d v="2024-09-26T00:00:00"/>
    <x v="1"/>
    <x v="1"/>
    <x v="5"/>
    <s v="FARMACIA"/>
    <n v="250"/>
    <s v="CARTÃO "/>
    <x v="1"/>
  </r>
  <r>
    <d v="2024-09-27T00:00:00"/>
    <x v="1"/>
    <x v="1"/>
    <x v="5"/>
    <s v="PLANO DE SAUDE"/>
    <n v="844"/>
    <s v="DEB. CONTA"/>
    <x v="1"/>
  </r>
  <r>
    <d v="2024-09-28T00:00:00"/>
    <x v="1"/>
    <x v="1"/>
    <x v="6"/>
    <s v="POSTO DE COMBUSTIVEL"/>
    <n v="1340"/>
    <s v="CARTÃO "/>
    <x v="1"/>
  </r>
  <r>
    <d v="2024-09-29T00:00:00"/>
    <x v="1"/>
    <x v="1"/>
    <x v="7"/>
    <s v="CELULAR"/>
    <n v="195"/>
    <s v="DEB. CONTA"/>
    <x v="1"/>
  </r>
  <r>
    <d v="2024-09-30T00:00:00"/>
    <x v="1"/>
    <x v="1"/>
    <x v="8"/>
    <s v="LUZ"/>
    <n v="350"/>
    <s v="DEB. CONTA"/>
    <x v="1"/>
  </r>
  <r>
    <d v="2024-10-01T00:00:00"/>
    <x v="2"/>
    <x v="1"/>
    <x v="7"/>
    <s v="CELULAR ESPOSA"/>
    <n v="95"/>
    <s v="DEB. CONTA"/>
    <x v="1"/>
  </r>
  <r>
    <d v="2024-10-02T00:00:00"/>
    <x v="2"/>
    <x v="1"/>
    <x v="7"/>
    <s v="TV ASSINATURA"/>
    <n v="255"/>
    <s v="DEB. CONTA"/>
    <x v="1"/>
  </r>
  <r>
    <d v="2024-10-03T00:00:00"/>
    <x v="2"/>
    <x v="1"/>
    <x v="8"/>
    <s v="AGUA"/>
    <n v="90"/>
    <s v="DEB. CONTA"/>
    <x v="1"/>
  </r>
  <r>
    <d v="2024-10-04T00:00:00"/>
    <x v="2"/>
    <x v="1"/>
    <x v="9"/>
    <s v="CINEMA"/>
    <n v="200"/>
    <s v="CARTÃO "/>
    <x v="1"/>
  </r>
  <r>
    <d v="2024-10-05T00:00:00"/>
    <x v="2"/>
    <x v="1"/>
    <x v="5"/>
    <s v="ODONTOLOGIA"/>
    <n v="600"/>
    <s v="CARTÃO "/>
    <x v="1"/>
  </r>
  <r>
    <d v="2024-10-06T00:00:00"/>
    <x v="2"/>
    <x v="1"/>
    <x v="3"/>
    <s v="PIZZARIA"/>
    <n v="250"/>
    <s v="CARTÃO "/>
    <x v="1"/>
  </r>
  <r>
    <d v="2024-10-07T00:00:00"/>
    <x v="2"/>
    <x v="1"/>
    <x v="9"/>
    <s v="PARQUE"/>
    <n v="500"/>
    <s v="CARTÃO "/>
    <x v="1"/>
  </r>
  <r>
    <d v="2024-10-08T00:00:00"/>
    <x v="2"/>
    <x v="1"/>
    <x v="10"/>
    <s v="MAQ DE LAVAR"/>
    <n v="650"/>
    <s v="CARTÃO "/>
    <x v="1"/>
  </r>
  <r>
    <d v="2024-10-09T00:00:00"/>
    <x v="2"/>
    <x v="1"/>
    <x v="11"/>
    <s v="CARRO"/>
    <n v="600"/>
    <s v="CARTÃO "/>
    <x v="1"/>
  </r>
  <r>
    <d v="2024-10-10T00:00:00"/>
    <x v="2"/>
    <x v="1"/>
    <x v="12"/>
    <s v="CAMISAS"/>
    <n v="1200"/>
    <s v="CARTÃO "/>
    <x v="1"/>
  </r>
  <r>
    <d v="2024-10-11T00:00:00"/>
    <x v="2"/>
    <x v="1"/>
    <x v="9"/>
    <s v="SHOPPING"/>
    <n v="250"/>
    <s v="CARTÃO "/>
    <x v="1"/>
  </r>
  <r>
    <d v="2024-10-12T00:00:00"/>
    <x v="2"/>
    <x v="1"/>
    <x v="3"/>
    <s v="SUPERMERCADO"/>
    <n v="780"/>
    <s v="CARTÃO "/>
    <x v="1"/>
  </r>
  <r>
    <d v="2024-10-13T00:00:00"/>
    <x v="2"/>
    <x v="0"/>
    <x v="13"/>
    <s v="INVESTIMENTOS"/>
    <n v="510"/>
    <s v="CRED.CONTA"/>
    <x v="0"/>
  </r>
  <r>
    <d v="2024-10-20T00:00:00"/>
    <x v="2"/>
    <x v="0"/>
    <x v="0"/>
    <s v="SALARIO"/>
    <n v="12512"/>
    <s v="CRED. CONTA"/>
    <x v="0"/>
  </r>
  <r>
    <d v="2024-10-21T00:00:00"/>
    <x v="2"/>
    <x v="1"/>
    <x v="1"/>
    <s v="CONSIGNADO"/>
    <n v="1684"/>
    <s v="DEB. CONTA"/>
    <x v="1"/>
  </r>
  <r>
    <d v="2024-10-22T00:00:00"/>
    <x v="2"/>
    <x v="1"/>
    <x v="1"/>
    <s v="FUNCEF"/>
    <n v="1085"/>
    <s v="DEB. CONTA"/>
    <x v="1"/>
  </r>
  <r>
    <d v="2024-10-23T00:00:00"/>
    <x v="2"/>
    <x v="0"/>
    <x v="2"/>
    <s v="VA/VR"/>
    <n v="1914"/>
    <s v="CARTÃO "/>
    <x v="0"/>
  </r>
  <r>
    <d v="2024-10-24T00:00:00"/>
    <x v="2"/>
    <x v="1"/>
    <x v="3"/>
    <s v="SUPERMERCADO"/>
    <n v="1800"/>
    <s v="CARTÃO "/>
    <x v="1"/>
  </r>
  <r>
    <d v="2024-10-25T00:00:00"/>
    <x v="2"/>
    <x v="0"/>
    <x v="4"/>
    <s v="ALUGUEL"/>
    <n v="1900"/>
    <s v="CRED. CONTA"/>
    <x v="0"/>
  </r>
  <r>
    <d v="2024-10-26T00:00:00"/>
    <x v="2"/>
    <x v="1"/>
    <x v="5"/>
    <s v="FARMACIA"/>
    <n v="450"/>
    <s v="CARTÃO "/>
    <x v="1"/>
  </r>
  <r>
    <d v="2024-10-27T00:00:00"/>
    <x v="2"/>
    <x v="1"/>
    <x v="5"/>
    <s v="PLANO DE SAUDE"/>
    <n v="844"/>
    <s v="DEB. CONTA"/>
    <x v="1"/>
  </r>
  <r>
    <d v="2024-10-28T00:00:00"/>
    <x v="2"/>
    <x v="1"/>
    <x v="6"/>
    <s v="POSTO DE COMBUSTIVEL"/>
    <n v="1000"/>
    <s v="CARTÃO "/>
    <x v="1"/>
  </r>
  <r>
    <d v="2024-10-29T00:00:00"/>
    <x v="2"/>
    <x v="1"/>
    <x v="7"/>
    <s v="CELULAR"/>
    <n v="300"/>
    <s v="DEB. CONTA"/>
    <x v="1"/>
  </r>
  <r>
    <d v="2024-10-30T00:00:00"/>
    <x v="2"/>
    <x v="1"/>
    <x v="8"/>
    <s v="LUZ"/>
    <n v="250"/>
    <s v="DEB. CONTA"/>
    <x v="1"/>
  </r>
  <r>
    <d v="2024-10-31T00:00:00"/>
    <x v="2"/>
    <x v="1"/>
    <x v="7"/>
    <s v="CELULAR ESPOSA"/>
    <n v="90"/>
    <s v="DEB. CONTA"/>
    <x v="1"/>
  </r>
  <r>
    <d v="2024-11-01T00:00:00"/>
    <x v="3"/>
    <x v="1"/>
    <x v="7"/>
    <s v="TV ASSINATURA"/>
    <n v="154"/>
    <s v="DEB. CONTA"/>
    <x v="1"/>
  </r>
  <r>
    <d v="2024-11-02T00:00:00"/>
    <x v="3"/>
    <x v="1"/>
    <x v="8"/>
    <s v="AGUA"/>
    <n v="75"/>
    <s v="DEB. CONTA"/>
    <x v="1"/>
  </r>
  <r>
    <d v="2024-11-03T00:00:00"/>
    <x v="3"/>
    <x v="1"/>
    <x v="9"/>
    <s v="CINEMA"/>
    <n v="120"/>
    <s v="CARTÃO "/>
    <x v="1"/>
  </r>
  <r>
    <d v="2024-11-04T00:00:00"/>
    <x v="3"/>
    <x v="1"/>
    <x v="5"/>
    <s v="ODONTOLOGIA"/>
    <n v="200"/>
    <s v="CARTÃO "/>
    <x v="1"/>
  </r>
  <r>
    <d v="2024-11-05T00:00:00"/>
    <x v="3"/>
    <x v="1"/>
    <x v="3"/>
    <s v="PIZZARIA"/>
    <n v="200"/>
    <s v="CARTÃO "/>
    <x v="1"/>
  </r>
  <r>
    <d v="2024-11-06T00:00:00"/>
    <x v="3"/>
    <x v="1"/>
    <x v="9"/>
    <s v="PARQUE"/>
    <n v="100"/>
    <s v="CARTÃO "/>
    <x v="1"/>
  </r>
  <r>
    <d v="2024-11-07T00:00:00"/>
    <x v="3"/>
    <x v="1"/>
    <x v="10"/>
    <s v="MICRO ONDAS"/>
    <n v="200"/>
    <s v="CARTÃO "/>
    <x v="1"/>
  </r>
  <r>
    <d v="2024-11-08T00:00:00"/>
    <x v="3"/>
    <x v="1"/>
    <x v="11"/>
    <s v="CARRO"/>
    <n v="1500"/>
    <s v="CARTÃO "/>
    <x v="1"/>
  </r>
  <r>
    <d v="2024-11-09T00:00:00"/>
    <x v="3"/>
    <x v="1"/>
    <x v="12"/>
    <s v="COSTUREIRA"/>
    <n v="300"/>
    <s v="CARTÃO "/>
    <x v="1"/>
  </r>
  <r>
    <d v="2024-11-10T00:00:00"/>
    <x v="3"/>
    <x v="1"/>
    <x v="9"/>
    <s v="PRAIA"/>
    <n v="500"/>
    <s v="CARTÃO "/>
    <x v="1"/>
  </r>
  <r>
    <d v="2024-11-11T00:00:00"/>
    <x v="3"/>
    <x v="1"/>
    <x v="3"/>
    <s v="SUPERMERCADO"/>
    <n v="700"/>
    <s v="CARTÃO "/>
    <x v="1"/>
  </r>
  <r>
    <d v="2024-11-12T00:00:00"/>
    <x v="3"/>
    <x v="0"/>
    <x v="13"/>
    <s v="INVESTIMENTOS"/>
    <n v="450"/>
    <s v="CRED.CONTA"/>
    <x v="0"/>
  </r>
  <r>
    <d v="2024-11-20T00:00:00"/>
    <x v="3"/>
    <x v="0"/>
    <x v="0"/>
    <s v="SALARIO"/>
    <n v="18512"/>
    <s v="CRED. CONTA"/>
    <x v="0"/>
  </r>
  <r>
    <d v="2024-11-21T00:00:00"/>
    <x v="3"/>
    <x v="1"/>
    <x v="1"/>
    <s v="CONSIGNADO"/>
    <n v="1684"/>
    <s v="DEB. CONTA"/>
    <x v="1"/>
  </r>
  <r>
    <d v="2024-11-22T00:00:00"/>
    <x v="3"/>
    <x v="1"/>
    <x v="1"/>
    <s v="FUNCEF"/>
    <n v="2100"/>
    <s v="DEB. CONTA"/>
    <x v="1"/>
  </r>
  <r>
    <d v="2024-11-23T00:00:00"/>
    <x v="3"/>
    <x v="0"/>
    <x v="2"/>
    <s v="VA/VR"/>
    <n v="2840"/>
    <s v="CARTÃO "/>
    <x v="0"/>
  </r>
  <r>
    <d v="2024-11-24T00:00:00"/>
    <x v="3"/>
    <x v="1"/>
    <x v="3"/>
    <s v="SUPERMERCADO"/>
    <n v="2100"/>
    <s v="CARTÃO "/>
    <x v="1"/>
  </r>
  <r>
    <d v="2024-11-25T00:00:00"/>
    <x v="3"/>
    <x v="0"/>
    <x v="4"/>
    <s v="ALUGUEL"/>
    <n v="1900"/>
    <s v="CRED. CONTA"/>
    <x v="0"/>
  </r>
  <r>
    <d v="2024-11-26T00:00:00"/>
    <x v="3"/>
    <x v="1"/>
    <x v="5"/>
    <s v="FARMACIA"/>
    <n v="430"/>
    <s v="CARTÃO "/>
    <x v="1"/>
  </r>
  <r>
    <d v="2024-11-27T00:00:00"/>
    <x v="3"/>
    <x v="1"/>
    <x v="5"/>
    <s v="PLANO DE SAUDE"/>
    <n v="844"/>
    <s v="DEB. CONTA"/>
    <x v="1"/>
  </r>
  <r>
    <d v="2024-11-28T00:00:00"/>
    <x v="3"/>
    <x v="1"/>
    <x v="6"/>
    <s v="POSTO DE COMBUSTIVEL"/>
    <n v="1000"/>
    <s v="CARTÃO "/>
    <x v="1"/>
  </r>
  <r>
    <d v="2024-11-29T00:00:00"/>
    <x v="3"/>
    <x v="1"/>
    <x v="7"/>
    <s v="CELULAR"/>
    <n v="150"/>
    <s v="DEB. CONTA"/>
    <x v="1"/>
  </r>
  <r>
    <d v="2024-11-30T00:00:00"/>
    <x v="3"/>
    <x v="1"/>
    <x v="8"/>
    <s v="LUZ"/>
    <n v="230"/>
    <s v="DEB. CONTA"/>
    <x v="1"/>
  </r>
  <r>
    <d v="2024-12-01T00:00:00"/>
    <x v="4"/>
    <x v="1"/>
    <x v="7"/>
    <s v="CELULAR ESPOSA"/>
    <n v="90"/>
    <s v="DEB. CONTA"/>
    <x v="1"/>
  </r>
  <r>
    <d v="2024-12-02T00:00:00"/>
    <x v="4"/>
    <x v="1"/>
    <x v="7"/>
    <s v="TV ASSINATURA"/>
    <n v="165"/>
    <s v="DEB. CONTA"/>
    <x v="1"/>
  </r>
  <r>
    <d v="2024-12-03T00:00:00"/>
    <x v="4"/>
    <x v="1"/>
    <x v="8"/>
    <s v="AGUA"/>
    <n v="75"/>
    <s v="DEB. CONTA"/>
    <x v="1"/>
  </r>
  <r>
    <d v="2024-12-04T00:00:00"/>
    <x v="4"/>
    <x v="1"/>
    <x v="9"/>
    <s v="CINEMA"/>
    <n v="200"/>
    <s v="CARTÃO "/>
    <x v="1"/>
  </r>
  <r>
    <d v="2024-12-05T00:00:00"/>
    <x v="4"/>
    <x v="1"/>
    <x v="5"/>
    <s v="ODONTOLOGIA"/>
    <n v="300"/>
    <s v="CARTÃO "/>
    <x v="1"/>
  </r>
  <r>
    <d v="2024-12-06T00:00:00"/>
    <x v="4"/>
    <x v="1"/>
    <x v="3"/>
    <s v="PIZZARIA"/>
    <n v="230"/>
    <s v="CARTÃO "/>
    <x v="1"/>
  </r>
  <r>
    <d v="2024-12-07T00:00:00"/>
    <x v="4"/>
    <x v="1"/>
    <x v="9"/>
    <s v="LIVROS"/>
    <n v="420"/>
    <s v="CARTÃO "/>
    <x v="1"/>
  </r>
  <r>
    <d v="2024-12-08T00:00:00"/>
    <x v="4"/>
    <x v="1"/>
    <x v="10"/>
    <s v="TINTAS"/>
    <n v="300"/>
    <s v="CARTÃO "/>
    <x v="1"/>
  </r>
  <r>
    <d v="2024-12-09T00:00:00"/>
    <x v="4"/>
    <x v="1"/>
    <x v="11"/>
    <s v="PET"/>
    <n v="200"/>
    <s v="CARTÃO "/>
    <x v="1"/>
  </r>
  <r>
    <d v="2024-12-10T00:00:00"/>
    <x v="4"/>
    <x v="1"/>
    <x v="12"/>
    <s v="BERMUDAS"/>
    <n v="250"/>
    <s v="CARTÃO "/>
    <x v="1"/>
  </r>
  <r>
    <d v="2024-12-11T00:00:00"/>
    <x v="4"/>
    <x v="1"/>
    <x v="9"/>
    <s v="SHOPPING"/>
    <n v="360"/>
    <s v="CARTÃO "/>
    <x v="1"/>
  </r>
  <r>
    <d v="2024-12-12T00:00:00"/>
    <x v="4"/>
    <x v="1"/>
    <x v="3"/>
    <s v="SUPERMERCADO"/>
    <n v="1000"/>
    <s v="CARTÃO "/>
    <x v="1"/>
  </r>
  <r>
    <d v="2024-12-13T00:00:00"/>
    <x v="4"/>
    <x v="0"/>
    <x v="13"/>
    <s v="INVESTIMENTOS"/>
    <n v="550"/>
    <s v="CRED.CONTA"/>
    <x v="0"/>
  </r>
  <r>
    <d v="2024-12-20T00:00:00"/>
    <x v="4"/>
    <x v="0"/>
    <x v="0"/>
    <s v="SALARIO"/>
    <n v="12512"/>
    <s v="CRED. CONTA"/>
    <x v="0"/>
  </r>
  <r>
    <d v="2024-12-21T00:00:00"/>
    <x v="4"/>
    <x v="1"/>
    <x v="1"/>
    <s v="CONSIGNADO"/>
    <n v="1684"/>
    <s v="DEB. CONTA"/>
    <x v="1"/>
  </r>
  <r>
    <d v="2024-12-22T00:00:00"/>
    <x v="4"/>
    <x v="1"/>
    <x v="1"/>
    <s v="FUNCEF"/>
    <n v="1085"/>
    <s v="DEB. CONTA"/>
    <x v="1"/>
  </r>
  <r>
    <d v="2024-12-23T00:00:00"/>
    <x v="4"/>
    <x v="0"/>
    <x v="2"/>
    <s v="VA/VR"/>
    <n v="1914"/>
    <s v="CARTÃO "/>
    <x v="0"/>
  </r>
  <r>
    <d v="2024-12-24T00:00:00"/>
    <x v="4"/>
    <x v="1"/>
    <x v="3"/>
    <s v="SUPERMERCADO"/>
    <n v="1120"/>
    <s v="CARTÃO "/>
    <x v="1"/>
  </r>
  <r>
    <d v="2024-12-25T00:00:00"/>
    <x v="4"/>
    <x v="0"/>
    <x v="4"/>
    <s v="ALUGUEL"/>
    <n v="1900"/>
    <s v="CRED. CONTA"/>
    <x v="0"/>
  </r>
  <r>
    <d v="2024-12-26T00:00:00"/>
    <x v="4"/>
    <x v="1"/>
    <x v="5"/>
    <s v="FARMACIA"/>
    <n v="210"/>
    <s v="CARTÃO "/>
    <x v="1"/>
  </r>
  <r>
    <d v="2024-12-27T00:00:00"/>
    <x v="4"/>
    <x v="1"/>
    <x v="5"/>
    <s v="PLANO DE SAUDE"/>
    <n v="844"/>
    <s v="DEB. CONTA"/>
    <x v="1"/>
  </r>
  <r>
    <d v="2024-12-28T00:00:00"/>
    <x v="4"/>
    <x v="1"/>
    <x v="6"/>
    <s v="POSTO DE COMBUSTIVEL"/>
    <n v="950"/>
    <s v="CARTÃO "/>
    <x v="1"/>
  </r>
  <r>
    <d v="2024-12-29T00:00:00"/>
    <x v="4"/>
    <x v="1"/>
    <x v="7"/>
    <s v="CELULAR"/>
    <n v="150"/>
    <s v="DEB. CONTA"/>
    <x v="1"/>
  </r>
  <r>
    <d v="2024-12-30T00:00:00"/>
    <x v="4"/>
    <x v="1"/>
    <x v="8"/>
    <s v="LUZ"/>
    <n v="265"/>
    <s v="DEB. CONTA"/>
    <x v="1"/>
  </r>
  <r>
    <d v="2024-12-31T00:00:00"/>
    <x v="4"/>
    <x v="1"/>
    <x v="7"/>
    <s v="CELULAR ESPOSA"/>
    <n v="100"/>
    <s v="DEB. CONT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716B5-9E41-4514-ABCC-CC3C3A5A8CA7}" name="Tabela dinâmica2" cacheId="10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P9:Q14" firstHeaderRow="1" firstDataRow="1" firstDataCol="1" rowPageCount="1" colPageCount="1"/>
  <pivotFields count="8">
    <pivotField numFmtId="14" showAll="0"/>
    <pivotField numFmtId="1" showAll="0">
      <items count="7">
        <item h="1" m="1" x="5"/>
        <item h="1" x="0"/>
        <item h="1" x="1"/>
        <item h="1" x="2"/>
        <item h="1" x="3"/>
        <item x="4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showAll="0">
      <items count="15">
        <item x="3"/>
        <item x="7"/>
        <item x="10"/>
        <item x="11"/>
        <item x="1"/>
        <item x="9"/>
        <item x="0"/>
        <item x="5"/>
        <item x="8"/>
        <item x="6"/>
        <item x="12"/>
        <item x="2"/>
        <item x="4"/>
        <item x="13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5">
    <i>
      <x v="6"/>
    </i>
    <i>
      <x v="11"/>
    </i>
    <i>
      <x v="12"/>
    </i>
    <i>
      <x v="13"/>
    </i>
    <i t="grand">
      <x/>
    </i>
  </rowItems>
  <colItems count="1">
    <i/>
  </colItems>
  <pageFields count="1">
    <pageField fld="2" hier="-1"/>
  </pageFields>
  <dataFields count="1">
    <dataField name="Soma de VALOR" fld="5" baseField="2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7AEBF-3269-4D6D-94B1-249A54CF3971}" name="Tabela dinâmica1" cacheId="10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F11:G18" firstHeaderRow="1" firstDataRow="1" firstDataCol="1" rowPageCount="2" colPageCount="1"/>
  <pivotFields count="8">
    <pivotField numFmtId="14" showAll="0"/>
    <pivotField numFmtId="1" showAll="0">
      <items count="7">
        <item h="1" m="1" x="5"/>
        <item x="0"/>
        <item h="1" x="1"/>
        <item h="1" x="2"/>
        <item h="1" x="3"/>
        <item h="1" x="4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5">
        <item x="3"/>
        <item x="7"/>
        <item x="1"/>
        <item x="9"/>
        <item x="0"/>
        <item x="5"/>
        <item x="8"/>
        <item x="6"/>
        <item x="10"/>
        <item x="11"/>
        <item x="12"/>
        <item x="2"/>
        <item x="4"/>
        <item x="13"/>
        <item t="default"/>
      </items>
    </pivotField>
    <pivotField showAll="0"/>
    <pivotField dataField="1" showAll="0"/>
    <pivotField showAll="0"/>
    <pivotField axis="axisPage" showAll="0">
      <items count="3">
        <item x="1"/>
        <item x="0"/>
        <item t="default"/>
      </items>
    </pivotField>
  </pivotFields>
  <rowFields count="1">
    <field x="3"/>
  </rowFields>
  <rowItems count="7">
    <i>
      <x/>
    </i>
    <i>
      <x v="1"/>
    </i>
    <i>
      <x v="2"/>
    </i>
    <i>
      <x v="5"/>
    </i>
    <i>
      <x v="6"/>
    </i>
    <i>
      <x v="7"/>
    </i>
    <i t="grand">
      <x/>
    </i>
  </rowItems>
  <colItems count="1">
    <i/>
  </colItems>
  <pageFields count="2">
    <pageField fld="2" hier="-1"/>
    <pageField fld="7" item="0" hier="-1"/>
  </pageFields>
  <dataFields count="1">
    <dataField name="Soma de VALOR" fld="5" baseField="6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EABCD74-D3BB-459B-AFAE-663D23B12725}" sourceName="MÊS">
  <pivotTables>
    <pivotTable tabId="2" name="Tabela dinâmica1"/>
  </pivotTables>
  <data>
    <tabular pivotCacheId="2061212909">
      <items count="6">
        <i x="0" s="1"/>
        <i x="1"/>
        <i x="2"/>
        <i x="3"/>
        <i x="4"/>
        <i x="5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A69FEF08-084F-482E-AA18-364D0F2E4553}" sourceName="MÊS">
  <pivotTables>
    <pivotTable tabId="2" name="Tabela dinâmica2"/>
  </pivotTables>
  <data>
    <tabular pivotCacheId="2061212909">
      <items count="6">
        <i x="0"/>
        <i x="1"/>
        <i x="2"/>
        <i x="3"/>
        <i x="4" s="1"/>
        <i x="5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26430CBF-FEE7-4D37-BA80-7991886DB090}" cache="SegmentaçãodeDados_MÊS" caption="MÊS" rowHeight="247650"/>
  <slicer name="MÊS 2" xr10:uid="{586C3D94-0673-4AC9-AABA-A6862D863C61}" cache="SegmentaçãodeDados_MÊS1" caption="MÊS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A4749C6D-FB7B-4155-98C0-BFC6D71D7361}" cache="SegmentaçãodeDados_MÊS" caption="MÊS" style="MEUESTILO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02129D-4E9E-4967-B0B3-3CD7F703438B}" name="TabOper" displayName="TabOper" ref="A1:H109" totalsRowShown="0" headerRowDxfId="5">
  <autoFilter ref="A1:H109" xr:uid="{F102129D-4E9E-4967-B0B3-3CD7F703438B}"/>
  <tableColumns count="8">
    <tableColumn id="1" xr3:uid="{C3CD8F8A-26E1-4E47-A581-5B1859B145F6}" name="DATA"/>
    <tableColumn id="8" xr3:uid="{4EFCF745-1DCF-4CF5-BC88-EBF766C0C0BC}" name="MÊS" dataDxfId="4">
      <calculatedColumnFormula>MONTH(TabOper[[#This Row],[DATA]])</calculatedColumnFormula>
    </tableColumn>
    <tableColumn id="2" xr3:uid="{24FCB719-AFB2-41FC-A4D7-4DEF447579D7}" name="TIPO "/>
    <tableColumn id="3" xr3:uid="{8AD8428D-72B0-4EEE-96C6-25AE80A0AEA7}" name="CATEGORIA"/>
    <tableColumn id="4" xr3:uid="{1033102C-3B19-4C26-AC94-346532DFD303}" name="DESCRIÇÃO"/>
    <tableColumn id="5" xr3:uid="{0663DFB4-4CB1-4B98-A0A1-37A8AB61D70E}" name="VALOR" dataCellStyle="Moeda"/>
    <tableColumn id="6" xr3:uid="{D862303E-EA89-493D-9B51-71A83F4DFB97}" name="OP.BANCARIA"/>
    <tableColumn id="7" xr3:uid="{668250D0-03C4-43B9-BB0B-4C7717405A93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46E27B-D6E4-444B-B036-76A31947071E}" name="Tabela3" displayName="Tabela3" ref="C6:D50" totalsRowShown="0">
  <autoFilter ref="C6:D50" xr:uid="{9146E27B-D6E4-444B-B036-76A31947071E}"/>
  <tableColumns count="2">
    <tableColumn id="1" xr3:uid="{397EC177-51D2-40D7-B95C-667DECC96B51}" name="DATA DE LANÇAMENTO"/>
    <tableColumn id="2" xr3:uid="{AFCED472-C9D2-46A9-BE66-0D0E7D057D87}" name="DEPOSITO RESERVADO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32E2-DD86-41D7-B075-1B0C7A9E5673}">
  <sheetPr>
    <tabColor theme="4" tint="0.39997558519241921"/>
  </sheetPr>
  <dimension ref="A1:H109"/>
  <sheetViews>
    <sheetView zoomScale="81" zoomScaleNormal="81" workbookViewId="0">
      <selection activeCell="M13" sqref="M13"/>
    </sheetView>
  </sheetViews>
  <sheetFormatPr defaultColWidth="12.33203125" defaultRowHeight="14.4" x14ac:dyDescent="0.3"/>
  <cols>
    <col min="2" max="2" width="12.33203125" style="17" customWidth="1"/>
    <col min="4" max="4" width="17" customWidth="1"/>
    <col min="5" max="5" width="21.21875" customWidth="1"/>
    <col min="6" max="6" width="13.33203125" style="13" customWidth="1"/>
    <col min="7" max="7" width="14" customWidth="1"/>
  </cols>
  <sheetData>
    <row r="1" spans="1:8" s="3" customFormat="1" x14ac:dyDescent="0.3">
      <c r="A1" s="3" t="s">
        <v>0</v>
      </c>
      <c r="B1" s="16" t="s">
        <v>56</v>
      </c>
      <c r="C1" s="3" t="s">
        <v>1</v>
      </c>
      <c r="D1" s="3" t="s">
        <v>3</v>
      </c>
      <c r="E1" s="3" t="s">
        <v>2</v>
      </c>
      <c r="F1" s="12" t="s">
        <v>4</v>
      </c>
      <c r="G1" s="3" t="s">
        <v>5</v>
      </c>
      <c r="H1" s="3" t="s">
        <v>6</v>
      </c>
    </row>
    <row r="2" spans="1:8" x14ac:dyDescent="0.3">
      <c r="A2" s="4">
        <v>45524</v>
      </c>
      <c r="B2" s="17">
        <f>MONTH(TabOper[[#This Row],[DATA]])</f>
        <v>8</v>
      </c>
      <c r="C2" t="s">
        <v>7</v>
      </c>
      <c r="D2" t="s">
        <v>8</v>
      </c>
      <c r="E2" t="s">
        <v>50</v>
      </c>
      <c r="F2" s="13">
        <v>12512</v>
      </c>
      <c r="G2" t="s">
        <v>9</v>
      </c>
      <c r="H2" t="s">
        <v>10</v>
      </c>
    </row>
    <row r="3" spans="1:8" x14ac:dyDescent="0.3">
      <c r="A3" s="4">
        <v>45525</v>
      </c>
      <c r="B3" s="17">
        <f>MONTH(TabOper[[#This Row],[DATA]])</f>
        <v>8</v>
      </c>
      <c r="C3" t="s">
        <v>11</v>
      </c>
      <c r="D3" t="s">
        <v>13</v>
      </c>
      <c r="E3" t="s">
        <v>12</v>
      </c>
      <c r="F3" s="13">
        <v>1684</v>
      </c>
      <c r="G3" t="s">
        <v>14</v>
      </c>
      <c r="H3" t="s">
        <v>15</v>
      </c>
    </row>
    <row r="4" spans="1:8" x14ac:dyDescent="0.3">
      <c r="A4" s="4">
        <v>45526</v>
      </c>
      <c r="B4" s="17">
        <f>MONTH(TabOper[[#This Row],[DATA]])</f>
        <v>8</v>
      </c>
      <c r="C4" t="s">
        <v>11</v>
      </c>
      <c r="D4" t="s">
        <v>13</v>
      </c>
      <c r="E4" t="s">
        <v>16</v>
      </c>
      <c r="F4" s="13">
        <v>1085</v>
      </c>
      <c r="G4" t="s">
        <v>14</v>
      </c>
      <c r="H4" t="s">
        <v>15</v>
      </c>
    </row>
    <row r="5" spans="1:8" x14ac:dyDescent="0.3">
      <c r="A5" s="4">
        <v>45527</v>
      </c>
      <c r="B5" s="17">
        <f>MONTH(TabOper[[#This Row],[DATA]])</f>
        <v>8</v>
      </c>
      <c r="C5" t="s">
        <v>7</v>
      </c>
      <c r="D5" t="s">
        <v>53</v>
      </c>
      <c r="E5" t="s">
        <v>17</v>
      </c>
      <c r="F5" s="13">
        <v>1914</v>
      </c>
      <c r="G5" t="s">
        <v>18</v>
      </c>
      <c r="H5" t="s">
        <v>10</v>
      </c>
    </row>
    <row r="6" spans="1:8" x14ac:dyDescent="0.3">
      <c r="A6" s="4">
        <v>45528</v>
      </c>
      <c r="B6" s="17">
        <f>MONTH(TabOper[[#This Row],[DATA]])</f>
        <v>8</v>
      </c>
      <c r="C6" t="s">
        <v>11</v>
      </c>
      <c r="D6" t="s">
        <v>19</v>
      </c>
      <c r="E6" t="s">
        <v>20</v>
      </c>
      <c r="F6" s="13">
        <v>1550</v>
      </c>
      <c r="G6" t="s">
        <v>18</v>
      </c>
      <c r="H6" t="s">
        <v>15</v>
      </c>
    </row>
    <row r="7" spans="1:8" x14ac:dyDescent="0.3">
      <c r="A7" s="4">
        <v>45529</v>
      </c>
      <c r="B7" s="17">
        <f>MONTH(TabOper[[#This Row],[DATA]])</f>
        <v>8</v>
      </c>
      <c r="C7" t="s">
        <v>7</v>
      </c>
      <c r="D7" t="s">
        <v>54</v>
      </c>
      <c r="E7" t="s">
        <v>21</v>
      </c>
      <c r="F7" s="13">
        <v>1900</v>
      </c>
      <c r="G7" t="s">
        <v>9</v>
      </c>
      <c r="H7" t="s">
        <v>10</v>
      </c>
    </row>
    <row r="8" spans="1:8" x14ac:dyDescent="0.3">
      <c r="A8" s="4">
        <v>45530</v>
      </c>
      <c r="B8" s="17">
        <f>MONTH(TabOper[[#This Row],[DATA]])</f>
        <v>8</v>
      </c>
      <c r="C8" t="s">
        <v>11</v>
      </c>
      <c r="D8" t="s">
        <v>22</v>
      </c>
      <c r="E8" t="s">
        <v>23</v>
      </c>
      <c r="F8" s="13">
        <v>350</v>
      </c>
      <c r="G8" t="s">
        <v>18</v>
      </c>
      <c r="H8" t="s">
        <v>15</v>
      </c>
    </row>
    <row r="9" spans="1:8" x14ac:dyDescent="0.3">
      <c r="A9" s="4">
        <v>45531</v>
      </c>
      <c r="B9" s="17">
        <f>MONTH(TabOper[[#This Row],[DATA]])</f>
        <v>8</v>
      </c>
      <c r="C9" t="s">
        <v>11</v>
      </c>
      <c r="D9" t="s">
        <v>22</v>
      </c>
      <c r="E9" t="s">
        <v>24</v>
      </c>
      <c r="F9" s="13">
        <v>844</v>
      </c>
      <c r="G9" t="s">
        <v>14</v>
      </c>
      <c r="H9" t="s">
        <v>15</v>
      </c>
    </row>
    <row r="10" spans="1:8" x14ac:dyDescent="0.3">
      <c r="A10" s="4">
        <v>45532</v>
      </c>
      <c r="B10" s="17">
        <f>MONTH(TabOper[[#This Row],[DATA]])</f>
        <v>8</v>
      </c>
      <c r="C10" t="s">
        <v>11</v>
      </c>
      <c r="D10" t="s">
        <v>25</v>
      </c>
      <c r="E10" t="s">
        <v>26</v>
      </c>
      <c r="F10" s="13">
        <v>1200</v>
      </c>
      <c r="G10" t="s">
        <v>18</v>
      </c>
      <c r="H10" t="s">
        <v>15</v>
      </c>
    </row>
    <row r="11" spans="1:8" x14ac:dyDescent="0.3">
      <c r="A11" s="4">
        <v>45533</v>
      </c>
      <c r="B11" s="17">
        <f>MONTH(TabOper[[#This Row],[DATA]])</f>
        <v>8</v>
      </c>
      <c r="C11" t="s">
        <v>11</v>
      </c>
      <c r="D11" t="s">
        <v>27</v>
      </c>
      <c r="E11" t="s">
        <v>28</v>
      </c>
      <c r="F11" s="13">
        <v>180</v>
      </c>
      <c r="G11" t="s">
        <v>14</v>
      </c>
      <c r="H11" t="s">
        <v>15</v>
      </c>
    </row>
    <row r="12" spans="1:8" x14ac:dyDescent="0.3">
      <c r="A12" s="4">
        <v>45534</v>
      </c>
      <c r="B12" s="17">
        <f>MONTH(TabOper[[#This Row],[DATA]])</f>
        <v>8</v>
      </c>
      <c r="C12" t="s">
        <v>11</v>
      </c>
      <c r="D12" t="s">
        <v>29</v>
      </c>
      <c r="E12" t="s">
        <v>30</v>
      </c>
      <c r="F12" s="13">
        <v>250</v>
      </c>
      <c r="G12" t="s">
        <v>14</v>
      </c>
      <c r="H12" t="s">
        <v>15</v>
      </c>
    </row>
    <row r="13" spans="1:8" x14ac:dyDescent="0.3">
      <c r="A13" s="4">
        <v>45534</v>
      </c>
      <c r="B13" s="17">
        <f>MONTH(TabOper[[#This Row],[DATA]])</f>
        <v>8</v>
      </c>
      <c r="C13" t="s">
        <v>11</v>
      </c>
      <c r="D13" t="s">
        <v>27</v>
      </c>
      <c r="E13" t="s">
        <v>40</v>
      </c>
      <c r="F13" s="13">
        <v>100</v>
      </c>
      <c r="G13" t="s">
        <v>14</v>
      </c>
      <c r="H13" t="s">
        <v>15</v>
      </c>
    </row>
    <row r="14" spans="1:8" x14ac:dyDescent="0.3">
      <c r="A14" s="4">
        <v>45535</v>
      </c>
      <c r="B14" s="17">
        <f>MONTH(TabOper[[#This Row],[DATA]])</f>
        <v>8</v>
      </c>
      <c r="C14" t="s">
        <v>11</v>
      </c>
      <c r="D14" t="s">
        <v>27</v>
      </c>
      <c r="E14" t="s">
        <v>41</v>
      </c>
      <c r="F14" s="13">
        <v>250</v>
      </c>
      <c r="G14" t="s">
        <v>14</v>
      </c>
      <c r="H14" t="s">
        <v>15</v>
      </c>
    </row>
    <row r="15" spans="1:8" x14ac:dyDescent="0.3">
      <c r="A15" s="4">
        <v>45535</v>
      </c>
      <c r="B15" s="17">
        <f>MONTH(TabOper[[#This Row],[DATA]])</f>
        <v>8</v>
      </c>
      <c r="C15" t="s">
        <v>11</v>
      </c>
      <c r="D15" t="s">
        <v>29</v>
      </c>
      <c r="E15" t="s">
        <v>31</v>
      </c>
      <c r="F15" s="13">
        <v>80</v>
      </c>
      <c r="G15" t="s">
        <v>14</v>
      </c>
      <c r="H15" t="s">
        <v>15</v>
      </c>
    </row>
    <row r="16" spans="1:8" x14ac:dyDescent="0.3">
      <c r="A16" s="4">
        <v>45536</v>
      </c>
      <c r="B16" s="17">
        <f>MONTH(TabOper[[#This Row],[DATA]])</f>
        <v>9</v>
      </c>
      <c r="C16" t="s">
        <v>11</v>
      </c>
      <c r="D16" t="s">
        <v>32</v>
      </c>
      <c r="E16" t="s">
        <v>33</v>
      </c>
      <c r="F16" s="13">
        <v>100</v>
      </c>
      <c r="G16" t="s">
        <v>18</v>
      </c>
      <c r="H16" t="s">
        <v>15</v>
      </c>
    </row>
    <row r="17" spans="1:8" x14ac:dyDescent="0.3">
      <c r="A17" s="4">
        <v>45537</v>
      </c>
      <c r="B17" s="17">
        <f>MONTH(TabOper[[#This Row],[DATA]])</f>
        <v>9</v>
      </c>
      <c r="C17" t="s">
        <v>11</v>
      </c>
      <c r="D17" t="s">
        <v>22</v>
      </c>
      <c r="E17" t="s">
        <v>34</v>
      </c>
      <c r="F17" s="13">
        <v>250</v>
      </c>
      <c r="G17" t="s">
        <v>18</v>
      </c>
      <c r="H17" t="s">
        <v>15</v>
      </c>
    </row>
    <row r="18" spans="1:8" x14ac:dyDescent="0.3">
      <c r="A18" s="4">
        <v>45538</v>
      </c>
      <c r="B18" s="17">
        <f>MONTH(TabOper[[#This Row],[DATA]])</f>
        <v>9</v>
      </c>
      <c r="C18" t="s">
        <v>11</v>
      </c>
      <c r="D18" t="s">
        <v>19</v>
      </c>
      <c r="E18" t="s">
        <v>35</v>
      </c>
      <c r="F18" s="13">
        <v>150</v>
      </c>
      <c r="G18" t="s">
        <v>18</v>
      </c>
      <c r="H18" t="s">
        <v>15</v>
      </c>
    </row>
    <row r="19" spans="1:8" x14ac:dyDescent="0.3">
      <c r="A19" s="4">
        <v>45539</v>
      </c>
      <c r="B19" s="17">
        <f>MONTH(TabOper[[#This Row],[DATA]])</f>
        <v>9</v>
      </c>
      <c r="C19" t="s">
        <v>11</v>
      </c>
      <c r="D19" t="s">
        <v>32</v>
      </c>
      <c r="E19" t="s">
        <v>42</v>
      </c>
      <c r="F19" s="13">
        <v>250</v>
      </c>
      <c r="G19" t="s">
        <v>18</v>
      </c>
      <c r="H19" t="s">
        <v>15</v>
      </c>
    </row>
    <row r="20" spans="1:8" x14ac:dyDescent="0.3">
      <c r="A20" s="4">
        <v>45540</v>
      </c>
      <c r="B20" s="17">
        <f>MONTH(TabOper[[#This Row],[DATA]])</f>
        <v>9</v>
      </c>
      <c r="C20" t="s">
        <v>11</v>
      </c>
      <c r="D20" t="s">
        <v>43</v>
      </c>
      <c r="E20" t="s">
        <v>44</v>
      </c>
      <c r="F20" s="13">
        <v>380</v>
      </c>
      <c r="G20" t="s">
        <v>18</v>
      </c>
      <c r="H20" t="s">
        <v>15</v>
      </c>
    </row>
    <row r="21" spans="1:8" x14ac:dyDescent="0.3">
      <c r="A21" s="4">
        <v>45541</v>
      </c>
      <c r="B21" s="17">
        <f>MONTH(TabOper[[#This Row],[DATA]])</f>
        <v>9</v>
      </c>
      <c r="C21" t="s">
        <v>11</v>
      </c>
      <c r="D21" t="s">
        <v>46</v>
      </c>
      <c r="E21" t="s">
        <v>45</v>
      </c>
      <c r="F21" s="13">
        <v>480</v>
      </c>
      <c r="G21" t="s">
        <v>18</v>
      </c>
      <c r="H21" t="s">
        <v>15</v>
      </c>
    </row>
    <row r="22" spans="1:8" x14ac:dyDescent="0.3">
      <c r="A22" s="4">
        <v>45542</v>
      </c>
      <c r="B22" s="17">
        <f>MONTH(TabOper[[#This Row],[DATA]])</f>
        <v>9</v>
      </c>
      <c r="C22" t="s">
        <v>11</v>
      </c>
      <c r="D22" t="s">
        <v>47</v>
      </c>
      <c r="E22" t="s">
        <v>48</v>
      </c>
      <c r="F22" s="13">
        <v>650</v>
      </c>
      <c r="G22" t="s">
        <v>18</v>
      </c>
      <c r="H22" t="s">
        <v>15</v>
      </c>
    </row>
    <row r="23" spans="1:8" x14ac:dyDescent="0.3">
      <c r="A23" s="4">
        <v>45543</v>
      </c>
      <c r="B23" s="17">
        <f>MONTH(TabOper[[#This Row],[DATA]])</f>
        <v>9</v>
      </c>
      <c r="C23" t="s">
        <v>11</v>
      </c>
      <c r="D23" t="s">
        <v>32</v>
      </c>
      <c r="E23" t="s">
        <v>49</v>
      </c>
      <c r="F23" s="13">
        <v>350</v>
      </c>
      <c r="G23" t="s">
        <v>18</v>
      </c>
      <c r="H23" t="s">
        <v>15</v>
      </c>
    </row>
    <row r="24" spans="1:8" x14ac:dyDescent="0.3">
      <c r="A24" s="4">
        <v>45544</v>
      </c>
      <c r="B24" s="17">
        <f>MONTH(TabOper[[#This Row],[DATA]])</f>
        <v>9</v>
      </c>
      <c r="C24" t="s">
        <v>11</v>
      </c>
      <c r="D24" t="s">
        <v>19</v>
      </c>
      <c r="E24" t="s">
        <v>20</v>
      </c>
      <c r="F24" s="13">
        <v>650</v>
      </c>
      <c r="G24" t="s">
        <v>18</v>
      </c>
      <c r="H24" t="s">
        <v>15</v>
      </c>
    </row>
    <row r="25" spans="1:8" x14ac:dyDescent="0.3">
      <c r="A25" s="4">
        <v>45545</v>
      </c>
      <c r="B25" s="17">
        <f>MONTH(TabOper[[#This Row],[DATA]])</f>
        <v>9</v>
      </c>
      <c r="C25" t="s">
        <v>7</v>
      </c>
      <c r="D25" t="s">
        <v>55</v>
      </c>
      <c r="E25" t="s">
        <v>51</v>
      </c>
      <c r="F25" s="13">
        <v>500</v>
      </c>
      <c r="G25" t="s">
        <v>52</v>
      </c>
      <c r="H25" t="s">
        <v>10</v>
      </c>
    </row>
    <row r="26" spans="1:8" x14ac:dyDescent="0.3">
      <c r="A26" s="4">
        <v>45555</v>
      </c>
      <c r="B26" s="17">
        <f>MONTH(TabOper[[#This Row],[DATA]])</f>
        <v>9</v>
      </c>
      <c r="C26" s="5" t="s">
        <v>7</v>
      </c>
      <c r="D26" s="5" t="s">
        <v>8</v>
      </c>
      <c r="E26" s="5" t="s">
        <v>50</v>
      </c>
      <c r="F26" s="14">
        <v>12512</v>
      </c>
      <c r="G26" s="5" t="s">
        <v>9</v>
      </c>
      <c r="H26" s="6" t="s">
        <v>10</v>
      </c>
    </row>
    <row r="27" spans="1:8" x14ac:dyDescent="0.3">
      <c r="A27" s="4">
        <v>45556</v>
      </c>
      <c r="B27" s="17">
        <f>MONTH(TabOper[[#This Row],[DATA]])</f>
        <v>9</v>
      </c>
      <c r="C27" s="5" t="s">
        <v>11</v>
      </c>
      <c r="D27" s="5" t="s">
        <v>13</v>
      </c>
      <c r="E27" s="5" t="s">
        <v>12</v>
      </c>
      <c r="F27" s="14">
        <v>1684</v>
      </c>
      <c r="G27" s="5" t="s">
        <v>14</v>
      </c>
      <c r="H27" s="6" t="s">
        <v>15</v>
      </c>
    </row>
    <row r="28" spans="1:8" x14ac:dyDescent="0.3">
      <c r="A28" s="4">
        <v>45557</v>
      </c>
      <c r="B28" s="17">
        <f>MONTH(TabOper[[#This Row],[DATA]])</f>
        <v>9</v>
      </c>
      <c r="C28" s="5" t="s">
        <v>11</v>
      </c>
      <c r="D28" s="5" t="s">
        <v>13</v>
      </c>
      <c r="E28" s="5" t="s">
        <v>16</v>
      </c>
      <c r="F28" s="14">
        <v>1085</v>
      </c>
      <c r="G28" s="5" t="s">
        <v>14</v>
      </c>
      <c r="H28" s="6" t="s">
        <v>15</v>
      </c>
    </row>
    <row r="29" spans="1:8" x14ac:dyDescent="0.3">
      <c r="A29" s="4">
        <v>45558</v>
      </c>
      <c r="B29" s="17">
        <f>MONTH(TabOper[[#This Row],[DATA]])</f>
        <v>9</v>
      </c>
      <c r="C29" s="5" t="s">
        <v>7</v>
      </c>
      <c r="D29" s="5" t="s">
        <v>53</v>
      </c>
      <c r="E29" s="5" t="s">
        <v>17</v>
      </c>
      <c r="F29" s="14">
        <v>1914</v>
      </c>
      <c r="G29" s="5" t="s">
        <v>18</v>
      </c>
      <c r="H29" s="6" t="s">
        <v>10</v>
      </c>
    </row>
    <row r="30" spans="1:8" x14ac:dyDescent="0.3">
      <c r="A30" s="4">
        <v>45559</v>
      </c>
      <c r="B30" s="17">
        <f>MONTH(TabOper[[#This Row],[DATA]])</f>
        <v>9</v>
      </c>
      <c r="C30" s="5" t="s">
        <v>11</v>
      </c>
      <c r="D30" s="5" t="s">
        <v>19</v>
      </c>
      <c r="E30" s="5" t="s">
        <v>20</v>
      </c>
      <c r="F30" s="14">
        <v>1380</v>
      </c>
      <c r="G30" s="5" t="s">
        <v>18</v>
      </c>
      <c r="H30" s="6" t="s">
        <v>15</v>
      </c>
    </row>
    <row r="31" spans="1:8" x14ac:dyDescent="0.3">
      <c r="A31" s="4">
        <v>45560</v>
      </c>
      <c r="B31" s="17">
        <f>MONTH(TabOper[[#This Row],[DATA]])</f>
        <v>9</v>
      </c>
      <c r="C31" s="5" t="s">
        <v>7</v>
      </c>
      <c r="D31" s="5" t="s">
        <v>54</v>
      </c>
      <c r="E31" s="5" t="s">
        <v>21</v>
      </c>
      <c r="F31" s="14">
        <v>1900</v>
      </c>
      <c r="G31" s="5" t="s">
        <v>9</v>
      </c>
      <c r="H31" s="6" t="s">
        <v>10</v>
      </c>
    </row>
    <row r="32" spans="1:8" x14ac:dyDescent="0.3">
      <c r="A32" s="4">
        <v>45561</v>
      </c>
      <c r="B32" s="17">
        <f>MONTH(TabOper[[#This Row],[DATA]])</f>
        <v>9</v>
      </c>
      <c r="C32" s="5" t="s">
        <v>11</v>
      </c>
      <c r="D32" s="5" t="s">
        <v>22</v>
      </c>
      <c r="E32" s="5" t="s">
        <v>23</v>
      </c>
      <c r="F32" s="14">
        <v>250</v>
      </c>
      <c r="G32" s="5" t="s">
        <v>18</v>
      </c>
      <c r="H32" s="6" t="s">
        <v>15</v>
      </c>
    </row>
    <row r="33" spans="1:8" x14ac:dyDescent="0.3">
      <c r="A33" s="4">
        <v>45562</v>
      </c>
      <c r="B33" s="17">
        <f>MONTH(TabOper[[#This Row],[DATA]])</f>
        <v>9</v>
      </c>
      <c r="C33" s="5" t="s">
        <v>11</v>
      </c>
      <c r="D33" s="5" t="s">
        <v>22</v>
      </c>
      <c r="E33" s="5" t="s">
        <v>24</v>
      </c>
      <c r="F33" s="14">
        <v>844</v>
      </c>
      <c r="G33" s="5" t="s">
        <v>14</v>
      </c>
      <c r="H33" s="6" t="s">
        <v>15</v>
      </c>
    </row>
    <row r="34" spans="1:8" x14ac:dyDescent="0.3">
      <c r="A34" s="4">
        <v>45563</v>
      </c>
      <c r="B34" s="17">
        <f>MONTH(TabOper[[#This Row],[DATA]])</f>
        <v>9</v>
      </c>
      <c r="C34" s="5" t="s">
        <v>11</v>
      </c>
      <c r="D34" s="5" t="s">
        <v>25</v>
      </c>
      <c r="E34" s="5" t="s">
        <v>26</v>
      </c>
      <c r="F34" s="14">
        <v>1340</v>
      </c>
      <c r="G34" s="5" t="s">
        <v>18</v>
      </c>
      <c r="H34" s="6" t="s">
        <v>15</v>
      </c>
    </row>
    <row r="35" spans="1:8" x14ac:dyDescent="0.3">
      <c r="A35" s="4">
        <v>45564</v>
      </c>
      <c r="B35" s="17">
        <f>MONTH(TabOper[[#This Row],[DATA]])</f>
        <v>9</v>
      </c>
      <c r="C35" s="5" t="s">
        <v>11</v>
      </c>
      <c r="D35" s="5" t="s">
        <v>27</v>
      </c>
      <c r="E35" s="5" t="s">
        <v>28</v>
      </c>
      <c r="F35" s="14">
        <v>195</v>
      </c>
      <c r="G35" s="5" t="s">
        <v>14</v>
      </c>
      <c r="H35" s="6" t="s">
        <v>15</v>
      </c>
    </row>
    <row r="36" spans="1:8" x14ac:dyDescent="0.3">
      <c r="A36" s="4">
        <v>45565</v>
      </c>
      <c r="B36" s="17">
        <f>MONTH(TabOper[[#This Row],[DATA]])</f>
        <v>9</v>
      </c>
      <c r="C36" s="5" t="s">
        <v>11</v>
      </c>
      <c r="D36" s="5" t="s">
        <v>29</v>
      </c>
      <c r="E36" s="5" t="s">
        <v>30</v>
      </c>
      <c r="F36" s="14">
        <v>350</v>
      </c>
      <c r="G36" s="5" t="s">
        <v>14</v>
      </c>
      <c r="H36" s="6" t="s">
        <v>15</v>
      </c>
    </row>
    <row r="37" spans="1:8" x14ac:dyDescent="0.3">
      <c r="A37" s="4">
        <v>45566</v>
      </c>
      <c r="B37" s="17">
        <f>MONTH(TabOper[[#This Row],[DATA]])</f>
        <v>10</v>
      </c>
      <c r="C37" s="5" t="s">
        <v>11</v>
      </c>
      <c r="D37" s="5" t="s">
        <v>27</v>
      </c>
      <c r="E37" s="5" t="s">
        <v>40</v>
      </c>
      <c r="F37" s="14">
        <v>95</v>
      </c>
      <c r="G37" s="5" t="s">
        <v>14</v>
      </c>
      <c r="H37" s="6" t="s">
        <v>15</v>
      </c>
    </row>
    <row r="38" spans="1:8" x14ac:dyDescent="0.3">
      <c r="A38" s="4">
        <v>45567</v>
      </c>
      <c r="B38" s="17">
        <f>MONTH(TabOper[[#This Row],[DATA]])</f>
        <v>10</v>
      </c>
      <c r="C38" s="5" t="s">
        <v>11</v>
      </c>
      <c r="D38" s="5" t="s">
        <v>27</v>
      </c>
      <c r="E38" s="5" t="s">
        <v>41</v>
      </c>
      <c r="F38" s="14">
        <v>255</v>
      </c>
      <c r="G38" s="5" t="s">
        <v>14</v>
      </c>
      <c r="H38" s="6" t="s">
        <v>15</v>
      </c>
    </row>
    <row r="39" spans="1:8" x14ac:dyDescent="0.3">
      <c r="A39" s="4">
        <v>45568</v>
      </c>
      <c r="B39" s="17">
        <f>MONTH(TabOper[[#This Row],[DATA]])</f>
        <v>10</v>
      </c>
      <c r="C39" s="5" t="s">
        <v>11</v>
      </c>
      <c r="D39" s="5" t="s">
        <v>29</v>
      </c>
      <c r="E39" s="5" t="s">
        <v>31</v>
      </c>
      <c r="F39" s="14">
        <v>90</v>
      </c>
      <c r="G39" s="5" t="s">
        <v>14</v>
      </c>
      <c r="H39" s="6" t="s">
        <v>15</v>
      </c>
    </row>
    <row r="40" spans="1:8" x14ac:dyDescent="0.3">
      <c r="A40" s="4">
        <v>45569</v>
      </c>
      <c r="B40" s="17">
        <f>MONTH(TabOper[[#This Row],[DATA]])</f>
        <v>10</v>
      </c>
      <c r="C40" s="5" t="s">
        <v>11</v>
      </c>
      <c r="D40" s="5" t="s">
        <v>32</v>
      </c>
      <c r="E40" s="5" t="s">
        <v>33</v>
      </c>
      <c r="F40" s="14">
        <v>200</v>
      </c>
      <c r="G40" s="5" t="s">
        <v>18</v>
      </c>
      <c r="H40" s="6" t="s">
        <v>15</v>
      </c>
    </row>
    <row r="41" spans="1:8" x14ac:dyDescent="0.3">
      <c r="A41" s="4">
        <v>45570</v>
      </c>
      <c r="B41" s="17">
        <f>MONTH(TabOper[[#This Row],[DATA]])</f>
        <v>10</v>
      </c>
      <c r="C41" s="5" t="s">
        <v>11</v>
      </c>
      <c r="D41" s="5" t="s">
        <v>22</v>
      </c>
      <c r="E41" s="5" t="s">
        <v>34</v>
      </c>
      <c r="F41" s="14">
        <v>600</v>
      </c>
      <c r="G41" s="5" t="s">
        <v>18</v>
      </c>
      <c r="H41" s="6" t="s">
        <v>15</v>
      </c>
    </row>
    <row r="42" spans="1:8" x14ac:dyDescent="0.3">
      <c r="A42" s="4">
        <v>45571</v>
      </c>
      <c r="B42" s="17">
        <f>MONTH(TabOper[[#This Row],[DATA]])</f>
        <v>10</v>
      </c>
      <c r="C42" s="5" t="s">
        <v>11</v>
      </c>
      <c r="D42" s="5" t="s">
        <v>19</v>
      </c>
      <c r="E42" s="5" t="s">
        <v>35</v>
      </c>
      <c r="F42" s="14">
        <v>250</v>
      </c>
      <c r="G42" s="5" t="s">
        <v>18</v>
      </c>
      <c r="H42" s="6" t="s">
        <v>15</v>
      </c>
    </row>
    <row r="43" spans="1:8" x14ac:dyDescent="0.3">
      <c r="A43" s="4">
        <v>45572</v>
      </c>
      <c r="B43" s="17">
        <f>MONTH(TabOper[[#This Row],[DATA]])</f>
        <v>10</v>
      </c>
      <c r="C43" s="5" t="s">
        <v>11</v>
      </c>
      <c r="D43" s="5" t="s">
        <v>32</v>
      </c>
      <c r="E43" s="5" t="s">
        <v>42</v>
      </c>
      <c r="F43" s="14">
        <v>500</v>
      </c>
      <c r="G43" s="5" t="s">
        <v>18</v>
      </c>
      <c r="H43" s="6" t="s">
        <v>15</v>
      </c>
    </row>
    <row r="44" spans="1:8" x14ac:dyDescent="0.3">
      <c r="A44" s="4">
        <v>45573</v>
      </c>
      <c r="B44" s="17">
        <f>MONTH(TabOper[[#This Row],[DATA]])</f>
        <v>10</v>
      </c>
      <c r="C44" s="5" t="s">
        <v>11</v>
      </c>
      <c r="D44" s="5" t="s">
        <v>43</v>
      </c>
      <c r="E44" s="5" t="s">
        <v>44</v>
      </c>
      <c r="F44" s="14">
        <v>650</v>
      </c>
      <c r="G44" s="5" t="s">
        <v>18</v>
      </c>
      <c r="H44" s="6" t="s">
        <v>15</v>
      </c>
    </row>
    <row r="45" spans="1:8" x14ac:dyDescent="0.3">
      <c r="A45" s="4">
        <v>45574</v>
      </c>
      <c r="B45" s="17">
        <f>MONTH(TabOper[[#This Row],[DATA]])</f>
        <v>10</v>
      </c>
      <c r="C45" s="5" t="s">
        <v>11</v>
      </c>
      <c r="D45" s="5" t="s">
        <v>46</v>
      </c>
      <c r="E45" s="5" t="s">
        <v>45</v>
      </c>
      <c r="F45" s="14">
        <v>600</v>
      </c>
      <c r="G45" s="5" t="s">
        <v>18</v>
      </c>
      <c r="H45" s="6" t="s">
        <v>15</v>
      </c>
    </row>
    <row r="46" spans="1:8" x14ac:dyDescent="0.3">
      <c r="A46" s="4">
        <v>45575</v>
      </c>
      <c r="B46" s="17">
        <f>MONTH(TabOper[[#This Row],[DATA]])</f>
        <v>10</v>
      </c>
      <c r="C46" s="5" t="s">
        <v>11</v>
      </c>
      <c r="D46" s="5" t="s">
        <v>47</v>
      </c>
      <c r="E46" s="5" t="s">
        <v>48</v>
      </c>
      <c r="F46" s="14">
        <v>1200</v>
      </c>
      <c r="G46" s="5" t="s">
        <v>18</v>
      </c>
      <c r="H46" s="6" t="s">
        <v>15</v>
      </c>
    </row>
    <row r="47" spans="1:8" x14ac:dyDescent="0.3">
      <c r="A47" s="4">
        <v>45576</v>
      </c>
      <c r="B47" s="17">
        <f>MONTH(TabOper[[#This Row],[DATA]])</f>
        <v>10</v>
      </c>
      <c r="C47" s="5" t="s">
        <v>11</v>
      </c>
      <c r="D47" s="5" t="s">
        <v>32</v>
      </c>
      <c r="E47" s="5" t="s">
        <v>49</v>
      </c>
      <c r="F47" s="14">
        <v>250</v>
      </c>
      <c r="G47" s="5" t="s">
        <v>18</v>
      </c>
      <c r="H47" s="6" t="s">
        <v>15</v>
      </c>
    </row>
    <row r="48" spans="1:8" x14ac:dyDescent="0.3">
      <c r="A48" s="4">
        <v>45577</v>
      </c>
      <c r="B48" s="17">
        <f>MONTH(TabOper[[#This Row],[DATA]])</f>
        <v>10</v>
      </c>
      <c r="C48" s="5" t="s">
        <v>11</v>
      </c>
      <c r="D48" s="5" t="s">
        <v>19</v>
      </c>
      <c r="E48" s="5" t="s">
        <v>20</v>
      </c>
      <c r="F48" s="14">
        <v>780</v>
      </c>
      <c r="G48" s="5" t="s">
        <v>18</v>
      </c>
      <c r="H48" s="6" t="s">
        <v>15</v>
      </c>
    </row>
    <row r="49" spans="1:8" x14ac:dyDescent="0.3">
      <c r="A49" s="4">
        <v>45578</v>
      </c>
      <c r="B49" s="17">
        <f>MONTH(TabOper[[#This Row],[DATA]])</f>
        <v>10</v>
      </c>
      <c r="C49" s="1" t="s">
        <v>7</v>
      </c>
      <c r="D49" s="1" t="s">
        <v>55</v>
      </c>
      <c r="E49" s="1" t="s">
        <v>51</v>
      </c>
      <c r="F49" s="15">
        <v>510</v>
      </c>
      <c r="G49" s="1" t="s">
        <v>52</v>
      </c>
      <c r="H49" s="2" t="s">
        <v>10</v>
      </c>
    </row>
    <row r="50" spans="1:8" x14ac:dyDescent="0.3">
      <c r="A50" s="4">
        <v>45585</v>
      </c>
      <c r="B50" s="17">
        <f>MONTH(TabOper[[#This Row],[DATA]])</f>
        <v>10</v>
      </c>
      <c r="C50" s="5" t="s">
        <v>7</v>
      </c>
      <c r="D50" s="5" t="s">
        <v>8</v>
      </c>
      <c r="E50" s="5" t="s">
        <v>50</v>
      </c>
      <c r="F50" s="14">
        <v>12512</v>
      </c>
      <c r="G50" s="5" t="s">
        <v>9</v>
      </c>
      <c r="H50" s="6" t="s">
        <v>10</v>
      </c>
    </row>
    <row r="51" spans="1:8" x14ac:dyDescent="0.3">
      <c r="A51" s="4">
        <v>45586</v>
      </c>
      <c r="B51" s="17">
        <f>MONTH(TabOper[[#This Row],[DATA]])</f>
        <v>10</v>
      </c>
      <c r="C51" s="5" t="s">
        <v>11</v>
      </c>
      <c r="D51" s="5" t="s">
        <v>13</v>
      </c>
      <c r="E51" s="5" t="s">
        <v>12</v>
      </c>
      <c r="F51" s="14">
        <v>1684</v>
      </c>
      <c r="G51" s="5" t="s">
        <v>14</v>
      </c>
      <c r="H51" s="6" t="s">
        <v>15</v>
      </c>
    </row>
    <row r="52" spans="1:8" x14ac:dyDescent="0.3">
      <c r="A52" s="4">
        <v>45587</v>
      </c>
      <c r="B52" s="17">
        <f>MONTH(TabOper[[#This Row],[DATA]])</f>
        <v>10</v>
      </c>
      <c r="C52" s="5" t="s">
        <v>11</v>
      </c>
      <c r="D52" s="5" t="s">
        <v>13</v>
      </c>
      <c r="E52" s="5" t="s">
        <v>16</v>
      </c>
      <c r="F52" s="14">
        <v>1085</v>
      </c>
      <c r="G52" s="5" t="s">
        <v>14</v>
      </c>
      <c r="H52" s="6" t="s">
        <v>15</v>
      </c>
    </row>
    <row r="53" spans="1:8" x14ac:dyDescent="0.3">
      <c r="A53" s="4">
        <v>45588</v>
      </c>
      <c r="B53" s="17">
        <f>MONTH(TabOper[[#This Row],[DATA]])</f>
        <v>10</v>
      </c>
      <c r="C53" s="5" t="s">
        <v>7</v>
      </c>
      <c r="D53" s="5" t="s">
        <v>53</v>
      </c>
      <c r="E53" s="5" t="s">
        <v>17</v>
      </c>
      <c r="F53" s="14">
        <v>1914</v>
      </c>
      <c r="G53" s="5" t="s">
        <v>18</v>
      </c>
      <c r="H53" s="6" t="s">
        <v>10</v>
      </c>
    </row>
    <row r="54" spans="1:8" x14ac:dyDescent="0.3">
      <c r="A54" s="4">
        <v>45589</v>
      </c>
      <c r="B54" s="17">
        <f>MONTH(TabOper[[#This Row],[DATA]])</f>
        <v>10</v>
      </c>
      <c r="C54" s="5" t="s">
        <v>11</v>
      </c>
      <c r="D54" s="5" t="s">
        <v>19</v>
      </c>
      <c r="E54" s="5" t="s">
        <v>20</v>
      </c>
      <c r="F54" s="14">
        <v>1800</v>
      </c>
      <c r="G54" s="5" t="s">
        <v>18</v>
      </c>
      <c r="H54" s="6" t="s">
        <v>15</v>
      </c>
    </row>
    <row r="55" spans="1:8" x14ac:dyDescent="0.3">
      <c r="A55" s="4">
        <v>45590</v>
      </c>
      <c r="B55" s="17">
        <f>MONTH(TabOper[[#This Row],[DATA]])</f>
        <v>10</v>
      </c>
      <c r="C55" s="5" t="s">
        <v>7</v>
      </c>
      <c r="D55" s="5" t="s">
        <v>54</v>
      </c>
      <c r="E55" s="5" t="s">
        <v>21</v>
      </c>
      <c r="F55" s="14">
        <v>1900</v>
      </c>
      <c r="G55" s="5" t="s">
        <v>9</v>
      </c>
      <c r="H55" s="6" t="s">
        <v>10</v>
      </c>
    </row>
    <row r="56" spans="1:8" x14ac:dyDescent="0.3">
      <c r="A56" s="4">
        <v>45591</v>
      </c>
      <c r="B56" s="17">
        <f>MONTH(TabOper[[#This Row],[DATA]])</f>
        <v>10</v>
      </c>
      <c r="C56" s="5" t="s">
        <v>11</v>
      </c>
      <c r="D56" s="5" t="s">
        <v>22</v>
      </c>
      <c r="E56" s="5" t="s">
        <v>23</v>
      </c>
      <c r="F56" s="14">
        <v>450</v>
      </c>
      <c r="G56" s="5" t="s">
        <v>18</v>
      </c>
      <c r="H56" s="6" t="s">
        <v>15</v>
      </c>
    </row>
    <row r="57" spans="1:8" x14ac:dyDescent="0.3">
      <c r="A57" s="4">
        <v>45592</v>
      </c>
      <c r="B57" s="17">
        <f>MONTH(TabOper[[#This Row],[DATA]])</f>
        <v>10</v>
      </c>
      <c r="C57" s="5" t="s">
        <v>11</v>
      </c>
      <c r="D57" s="5" t="s">
        <v>22</v>
      </c>
      <c r="E57" s="5" t="s">
        <v>24</v>
      </c>
      <c r="F57" s="14">
        <v>844</v>
      </c>
      <c r="G57" s="5" t="s">
        <v>14</v>
      </c>
      <c r="H57" s="6" t="s">
        <v>15</v>
      </c>
    </row>
    <row r="58" spans="1:8" x14ac:dyDescent="0.3">
      <c r="A58" s="4">
        <v>45593</v>
      </c>
      <c r="B58" s="17">
        <f>MONTH(TabOper[[#This Row],[DATA]])</f>
        <v>10</v>
      </c>
      <c r="C58" s="5" t="s">
        <v>11</v>
      </c>
      <c r="D58" s="5" t="s">
        <v>25</v>
      </c>
      <c r="E58" s="5" t="s">
        <v>26</v>
      </c>
      <c r="F58" s="14">
        <v>1000</v>
      </c>
      <c r="G58" s="5" t="s">
        <v>18</v>
      </c>
      <c r="H58" s="6" t="s">
        <v>15</v>
      </c>
    </row>
    <row r="59" spans="1:8" x14ac:dyDescent="0.3">
      <c r="A59" s="4">
        <v>45594</v>
      </c>
      <c r="B59" s="17">
        <f>MONTH(TabOper[[#This Row],[DATA]])</f>
        <v>10</v>
      </c>
      <c r="C59" s="5" t="s">
        <v>11</v>
      </c>
      <c r="D59" s="5" t="s">
        <v>27</v>
      </c>
      <c r="E59" s="5" t="s">
        <v>28</v>
      </c>
      <c r="F59" s="14">
        <v>300</v>
      </c>
      <c r="G59" s="5" t="s">
        <v>14</v>
      </c>
      <c r="H59" s="6" t="s">
        <v>15</v>
      </c>
    </row>
    <row r="60" spans="1:8" x14ac:dyDescent="0.3">
      <c r="A60" s="4">
        <v>45595</v>
      </c>
      <c r="B60" s="17">
        <f>MONTH(TabOper[[#This Row],[DATA]])</f>
        <v>10</v>
      </c>
      <c r="C60" s="5" t="s">
        <v>11</v>
      </c>
      <c r="D60" s="5" t="s">
        <v>29</v>
      </c>
      <c r="E60" s="5" t="s">
        <v>30</v>
      </c>
      <c r="F60" s="14">
        <v>250</v>
      </c>
      <c r="G60" s="5" t="s">
        <v>14</v>
      </c>
      <c r="H60" s="6" t="s">
        <v>15</v>
      </c>
    </row>
    <row r="61" spans="1:8" x14ac:dyDescent="0.3">
      <c r="A61" s="4">
        <v>45596</v>
      </c>
      <c r="B61" s="17">
        <f>MONTH(TabOper[[#This Row],[DATA]])</f>
        <v>10</v>
      </c>
      <c r="C61" s="5" t="s">
        <v>11</v>
      </c>
      <c r="D61" s="5" t="s">
        <v>27</v>
      </c>
      <c r="E61" s="5" t="s">
        <v>40</v>
      </c>
      <c r="F61" s="14">
        <v>90</v>
      </c>
      <c r="G61" s="5" t="s">
        <v>14</v>
      </c>
      <c r="H61" s="6" t="s">
        <v>15</v>
      </c>
    </row>
    <row r="62" spans="1:8" x14ac:dyDescent="0.3">
      <c r="A62" s="4">
        <v>45597</v>
      </c>
      <c r="B62" s="17">
        <f>MONTH(TabOper[[#This Row],[DATA]])</f>
        <v>11</v>
      </c>
      <c r="C62" s="5" t="s">
        <v>11</v>
      </c>
      <c r="D62" s="5" t="s">
        <v>27</v>
      </c>
      <c r="E62" s="5" t="s">
        <v>41</v>
      </c>
      <c r="F62" s="14">
        <v>154</v>
      </c>
      <c r="G62" s="5" t="s">
        <v>14</v>
      </c>
      <c r="H62" s="6" t="s">
        <v>15</v>
      </c>
    </row>
    <row r="63" spans="1:8" x14ac:dyDescent="0.3">
      <c r="A63" s="4">
        <v>45598</v>
      </c>
      <c r="B63" s="17">
        <f>MONTH(TabOper[[#This Row],[DATA]])</f>
        <v>11</v>
      </c>
      <c r="C63" s="5" t="s">
        <v>11</v>
      </c>
      <c r="D63" s="5" t="s">
        <v>29</v>
      </c>
      <c r="E63" s="5" t="s">
        <v>31</v>
      </c>
      <c r="F63" s="14">
        <v>75</v>
      </c>
      <c r="G63" s="5" t="s">
        <v>14</v>
      </c>
      <c r="H63" s="6" t="s">
        <v>15</v>
      </c>
    </row>
    <row r="64" spans="1:8" x14ac:dyDescent="0.3">
      <c r="A64" s="4">
        <v>45599</v>
      </c>
      <c r="B64" s="17">
        <f>MONTH(TabOper[[#This Row],[DATA]])</f>
        <v>11</v>
      </c>
      <c r="C64" s="5" t="s">
        <v>11</v>
      </c>
      <c r="D64" s="5" t="s">
        <v>32</v>
      </c>
      <c r="E64" s="5" t="s">
        <v>33</v>
      </c>
      <c r="F64" s="14">
        <v>120</v>
      </c>
      <c r="G64" s="5" t="s">
        <v>18</v>
      </c>
      <c r="H64" s="6" t="s">
        <v>15</v>
      </c>
    </row>
    <row r="65" spans="1:8" x14ac:dyDescent="0.3">
      <c r="A65" s="4">
        <v>45600</v>
      </c>
      <c r="B65" s="17">
        <f>MONTH(TabOper[[#This Row],[DATA]])</f>
        <v>11</v>
      </c>
      <c r="C65" s="5" t="s">
        <v>11</v>
      </c>
      <c r="D65" s="5" t="s">
        <v>22</v>
      </c>
      <c r="E65" s="5" t="s">
        <v>34</v>
      </c>
      <c r="F65" s="14">
        <v>200</v>
      </c>
      <c r="G65" s="5" t="s">
        <v>18</v>
      </c>
      <c r="H65" s="6" t="s">
        <v>15</v>
      </c>
    </row>
    <row r="66" spans="1:8" x14ac:dyDescent="0.3">
      <c r="A66" s="4">
        <v>45601</v>
      </c>
      <c r="B66" s="17">
        <f>MONTH(TabOper[[#This Row],[DATA]])</f>
        <v>11</v>
      </c>
      <c r="C66" s="5" t="s">
        <v>11</v>
      </c>
      <c r="D66" s="5" t="s">
        <v>19</v>
      </c>
      <c r="E66" s="5" t="s">
        <v>35</v>
      </c>
      <c r="F66" s="14">
        <v>200</v>
      </c>
      <c r="G66" s="5" t="s">
        <v>18</v>
      </c>
      <c r="H66" s="6" t="s">
        <v>15</v>
      </c>
    </row>
    <row r="67" spans="1:8" x14ac:dyDescent="0.3">
      <c r="A67" s="4">
        <v>45602</v>
      </c>
      <c r="B67" s="17">
        <f>MONTH(TabOper[[#This Row],[DATA]])</f>
        <v>11</v>
      </c>
      <c r="C67" s="5" t="s">
        <v>11</v>
      </c>
      <c r="D67" s="5" t="s">
        <v>32</v>
      </c>
      <c r="E67" s="5" t="s">
        <v>42</v>
      </c>
      <c r="F67" s="14">
        <v>100</v>
      </c>
      <c r="G67" s="5" t="s">
        <v>18</v>
      </c>
      <c r="H67" s="6" t="s">
        <v>15</v>
      </c>
    </row>
    <row r="68" spans="1:8" x14ac:dyDescent="0.3">
      <c r="A68" s="4">
        <v>45603</v>
      </c>
      <c r="B68" s="17">
        <f>MONTH(TabOper[[#This Row],[DATA]])</f>
        <v>11</v>
      </c>
      <c r="C68" s="5" t="s">
        <v>11</v>
      </c>
      <c r="D68" s="5" t="s">
        <v>43</v>
      </c>
      <c r="E68" s="5" t="s">
        <v>57</v>
      </c>
      <c r="F68" s="14">
        <v>200</v>
      </c>
      <c r="G68" s="5" t="s">
        <v>18</v>
      </c>
      <c r="H68" s="6" t="s">
        <v>15</v>
      </c>
    </row>
    <row r="69" spans="1:8" x14ac:dyDescent="0.3">
      <c r="A69" s="4">
        <v>45604</v>
      </c>
      <c r="B69" s="17">
        <f>MONTH(TabOper[[#This Row],[DATA]])</f>
        <v>11</v>
      </c>
      <c r="C69" s="5" t="s">
        <v>11</v>
      </c>
      <c r="D69" s="5" t="s">
        <v>46</v>
      </c>
      <c r="E69" s="5" t="s">
        <v>45</v>
      </c>
      <c r="F69" s="14">
        <v>1500</v>
      </c>
      <c r="G69" s="5" t="s">
        <v>18</v>
      </c>
      <c r="H69" s="6" t="s">
        <v>15</v>
      </c>
    </row>
    <row r="70" spans="1:8" x14ac:dyDescent="0.3">
      <c r="A70" s="4">
        <v>45605</v>
      </c>
      <c r="B70" s="17">
        <f>MONTH(TabOper[[#This Row],[DATA]])</f>
        <v>11</v>
      </c>
      <c r="C70" s="5" t="s">
        <v>11</v>
      </c>
      <c r="D70" s="5" t="s">
        <v>47</v>
      </c>
      <c r="E70" s="5" t="s">
        <v>58</v>
      </c>
      <c r="F70" s="14">
        <v>300</v>
      </c>
      <c r="G70" s="5" t="s">
        <v>18</v>
      </c>
      <c r="H70" s="6" t="s">
        <v>15</v>
      </c>
    </row>
    <row r="71" spans="1:8" x14ac:dyDescent="0.3">
      <c r="A71" s="4">
        <v>45606</v>
      </c>
      <c r="B71" s="17">
        <f>MONTH(TabOper[[#This Row],[DATA]])</f>
        <v>11</v>
      </c>
      <c r="C71" s="5" t="s">
        <v>11</v>
      </c>
      <c r="D71" s="5" t="s">
        <v>32</v>
      </c>
      <c r="E71" s="5" t="s">
        <v>59</v>
      </c>
      <c r="F71" s="14">
        <v>500</v>
      </c>
      <c r="G71" s="5" t="s">
        <v>18</v>
      </c>
      <c r="H71" s="6" t="s">
        <v>15</v>
      </c>
    </row>
    <row r="72" spans="1:8" x14ac:dyDescent="0.3">
      <c r="A72" s="4">
        <v>45607</v>
      </c>
      <c r="B72" s="17">
        <f>MONTH(TabOper[[#This Row],[DATA]])</f>
        <v>11</v>
      </c>
      <c r="C72" s="5" t="s">
        <v>11</v>
      </c>
      <c r="D72" s="5" t="s">
        <v>19</v>
      </c>
      <c r="E72" s="5" t="s">
        <v>20</v>
      </c>
      <c r="F72" s="14">
        <v>700</v>
      </c>
      <c r="G72" s="5" t="s">
        <v>18</v>
      </c>
      <c r="H72" s="6" t="s">
        <v>15</v>
      </c>
    </row>
    <row r="73" spans="1:8" x14ac:dyDescent="0.3">
      <c r="A73" s="4">
        <v>45608</v>
      </c>
      <c r="B73" s="17">
        <f>MONTH(TabOper[[#This Row],[DATA]])</f>
        <v>11</v>
      </c>
      <c r="C73" s="1" t="s">
        <v>7</v>
      </c>
      <c r="D73" s="1" t="s">
        <v>55</v>
      </c>
      <c r="E73" s="1" t="s">
        <v>51</v>
      </c>
      <c r="F73" s="15">
        <v>450</v>
      </c>
      <c r="G73" s="1" t="s">
        <v>52</v>
      </c>
      <c r="H73" s="2" t="s">
        <v>10</v>
      </c>
    </row>
    <row r="74" spans="1:8" x14ac:dyDescent="0.3">
      <c r="A74" s="4">
        <v>45616</v>
      </c>
      <c r="B74" s="17">
        <f>MONTH(TabOper[[#This Row],[DATA]])</f>
        <v>11</v>
      </c>
      <c r="C74" s="5" t="s">
        <v>7</v>
      </c>
      <c r="D74" s="5" t="s">
        <v>8</v>
      </c>
      <c r="E74" s="5" t="s">
        <v>50</v>
      </c>
      <c r="F74" s="14">
        <v>18512</v>
      </c>
      <c r="G74" s="5" t="s">
        <v>9</v>
      </c>
      <c r="H74" s="6" t="s">
        <v>10</v>
      </c>
    </row>
    <row r="75" spans="1:8" x14ac:dyDescent="0.3">
      <c r="A75" s="4">
        <v>45617</v>
      </c>
      <c r="B75" s="17">
        <f>MONTH(TabOper[[#This Row],[DATA]])</f>
        <v>11</v>
      </c>
      <c r="C75" s="5" t="s">
        <v>11</v>
      </c>
      <c r="D75" s="5" t="s">
        <v>13</v>
      </c>
      <c r="E75" s="5" t="s">
        <v>12</v>
      </c>
      <c r="F75" s="14">
        <v>1684</v>
      </c>
      <c r="G75" s="5" t="s">
        <v>14</v>
      </c>
      <c r="H75" s="6" t="s">
        <v>15</v>
      </c>
    </row>
    <row r="76" spans="1:8" x14ac:dyDescent="0.3">
      <c r="A76" s="4">
        <v>45618</v>
      </c>
      <c r="B76" s="17">
        <f>MONTH(TabOper[[#This Row],[DATA]])</f>
        <v>11</v>
      </c>
      <c r="C76" s="5" t="s">
        <v>11</v>
      </c>
      <c r="D76" s="5" t="s">
        <v>13</v>
      </c>
      <c r="E76" s="5" t="s">
        <v>16</v>
      </c>
      <c r="F76" s="14">
        <v>2100</v>
      </c>
      <c r="G76" s="5" t="s">
        <v>14</v>
      </c>
      <c r="H76" s="6" t="s">
        <v>15</v>
      </c>
    </row>
    <row r="77" spans="1:8" x14ac:dyDescent="0.3">
      <c r="A77" s="4">
        <v>45619</v>
      </c>
      <c r="B77" s="17">
        <f>MONTH(TabOper[[#This Row],[DATA]])</f>
        <v>11</v>
      </c>
      <c r="C77" s="5" t="s">
        <v>7</v>
      </c>
      <c r="D77" s="5" t="s">
        <v>53</v>
      </c>
      <c r="E77" s="5" t="s">
        <v>17</v>
      </c>
      <c r="F77" s="14">
        <v>2840</v>
      </c>
      <c r="G77" s="5" t="s">
        <v>18</v>
      </c>
      <c r="H77" s="6" t="s">
        <v>10</v>
      </c>
    </row>
    <row r="78" spans="1:8" x14ac:dyDescent="0.3">
      <c r="A78" s="4">
        <v>45620</v>
      </c>
      <c r="B78" s="17">
        <f>MONTH(TabOper[[#This Row],[DATA]])</f>
        <v>11</v>
      </c>
      <c r="C78" s="5" t="s">
        <v>11</v>
      </c>
      <c r="D78" s="5" t="s">
        <v>19</v>
      </c>
      <c r="E78" s="5" t="s">
        <v>20</v>
      </c>
      <c r="F78" s="14">
        <v>2100</v>
      </c>
      <c r="G78" s="5" t="s">
        <v>18</v>
      </c>
      <c r="H78" s="6" t="s">
        <v>15</v>
      </c>
    </row>
    <row r="79" spans="1:8" x14ac:dyDescent="0.3">
      <c r="A79" s="4">
        <v>45621</v>
      </c>
      <c r="B79" s="17">
        <f>MONTH(TabOper[[#This Row],[DATA]])</f>
        <v>11</v>
      </c>
      <c r="C79" s="5" t="s">
        <v>7</v>
      </c>
      <c r="D79" s="5" t="s">
        <v>54</v>
      </c>
      <c r="E79" s="5" t="s">
        <v>21</v>
      </c>
      <c r="F79" s="14">
        <v>1900</v>
      </c>
      <c r="G79" s="5" t="s">
        <v>9</v>
      </c>
      <c r="H79" s="6" t="s">
        <v>10</v>
      </c>
    </row>
    <row r="80" spans="1:8" x14ac:dyDescent="0.3">
      <c r="A80" s="4">
        <v>45622</v>
      </c>
      <c r="B80" s="17">
        <f>MONTH(TabOper[[#This Row],[DATA]])</f>
        <v>11</v>
      </c>
      <c r="C80" s="5" t="s">
        <v>11</v>
      </c>
      <c r="D80" s="5" t="s">
        <v>22</v>
      </c>
      <c r="E80" s="5" t="s">
        <v>23</v>
      </c>
      <c r="F80" s="14">
        <v>430</v>
      </c>
      <c r="G80" s="5" t="s">
        <v>18</v>
      </c>
      <c r="H80" s="6" t="s">
        <v>15</v>
      </c>
    </row>
    <row r="81" spans="1:8" x14ac:dyDescent="0.3">
      <c r="A81" s="4">
        <v>45623</v>
      </c>
      <c r="B81" s="17">
        <f>MONTH(TabOper[[#This Row],[DATA]])</f>
        <v>11</v>
      </c>
      <c r="C81" s="5" t="s">
        <v>11</v>
      </c>
      <c r="D81" s="5" t="s">
        <v>22</v>
      </c>
      <c r="E81" s="5" t="s">
        <v>24</v>
      </c>
      <c r="F81" s="14">
        <v>844</v>
      </c>
      <c r="G81" s="5" t="s">
        <v>14</v>
      </c>
      <c r="H81" s="6" t="s">
        <v>15</v>
      </c>
    </row>
    <row r="82" spans="1:8" x14ac:dyDescent="0.3">
      <c r="A82" s="4">
        <v>45624</v>
      </c>
      <c r="B82" s="17">
        <f>MONTH(TabOper[[#This Row],[DATA]])</f>
        <v>11</v>
      </c>
      <c r="C82" s="5" t="s">
        <v>11</v>
      </c>
      <c r="D82" s="5" t="s">
        <v>25</v>
      </c>
      <c r="E82" s="5" t="s">
        <v>26</v>
      </c>
      <c r="F82" s="14">
        <v>1000</v>
      </c>
      <c r="G82" s="5" t="s">
        <v>18</v>
      </c>
      <c r="H82" s="6" t="s">
        <v>15</v>
      </c>
    </row>
    <row r="83" spans="1:8" x14ac:dyDescent="0.3">
      <c r="A83" s="4">
        <v>45625</v>
      </c>
      <c r="B83" s="17">
        <f>MONTH(TabOper[[#This Row],[DATA]])</f>
        <v>11</v>
      </c>
      <c r="C83" s="5" t="s">
        <v>11</v>
      </c>
      <c r="D83" s="5" t="s">
        <v>27</v>
      </c>
      <c r="E83" s="5" t="s">
        <v>28</v>
      </c>
      <c r="F83" s="14">
        <v>150</v>
      </c>
      <c r="G83" s="5" t="s">
        <v>14</v>
      </c>
      <c r="H83" s="6" t="s">
        <v>15</v>
      </c>
    </row>
    <row r="84" spans="1:8" x14ac:dyDescent="0.3">
      <c r="A84" s="4">
        <v>45626</v>
      </c>
      <c r="B84" s="17">
        <f>MONTH(TabOper[[#This Row],[DATA]])</f>
        <v>11</v>
      </c>
      <c r="C84" s="5" t="s">
        <v>11</v>
      </c>
      <c r="D84" s="5" t="s">
        <v>29</v>
      </c>
      <c r="E84" s="5" t="s">
        <v>30</v>
      </c>
      <c r="F84" s="14">
        <v>230</v>
      </c>
      <c r="G84" s="5" t="s">
        <v>14</v>
      </c>
      <c r="H84" s="6" t="s">
        <v>15</v>
      </c>
    </row>
    <row r="85" spans="1:8" x14ac:dyDescent="0.3">
      <c r="A85" s="4">
        <v>45627</v>
      </c>
      <c r="B85" s="17">
        <f>MONTH(TabOper[[#This Row],[DATA]])</f>
        <v>12</v>
      </c>
      <c r="C85" s="5" t="s">
        <v>11</v>
      </c>
      <c r="D85" s="5" t="s">
        <v>27</v>
      </c>
      <c r="E85" s="5" t="s">
        <v>40</v>
      </c>
      <c r="F85" s="14">
        <v>90</v>
      </c>
      <c r="G85" s="5" t="s">
        <v>14</v>
      </c>
      <c r="H85" s="6" t="s">
        <v>15</v>
      </c>
    </row>
    <row r="86" spans="1:8" x14ac:dyDescent="0.3">
      <c r="A86" s="4">
        <v>45628</v>
      </c>
      <c r="B86" s="17">
        <f>MONTH(TabOper[[#This Row],[DATA]])</f>
        <v>12</v>
      </c>
      <c r="C86" s="5" t="s">
        <v>11</v>
      </c>
      <c r="D86" s="5" t="s">
        <v>27</v>
      </c>
      <c r="E86" s="5" t="s">
        <v>41</v>
      </c>
      <c r="F86" s="14">
        <v>165</v>
      </c>
      <c r="G86" s="5" t="s">
        <v>14</v>
      </c>
      <c r="H86" s="6" t="s">
        <v>15</v>
      </c>
    </row>
    <row r="87" spans="1:8" x14ac:dyDescent="0.3">
      <c r="A87" s="4">
        <v>45629</v>
      </c>
      <c r="B87" s="17">
        <f>MONTH(TabOper[[#This Row],[DATA]])</f>
        <v>12</v>
      </c>
      <c r="C87" s="5" t="s">
        <v>11</v>
      </c>
      <c r="D87" s="5" t="s">
        <v>29</v>
      </c>
      <c r="E87" s="5" t="s">
        <v>31</v>
      </c>
      <c r="F87" s="14">
        <v>75</v>
      </c>
      <c r="G87" s="5" t="s">
        <v>14</v>
      </c>
      <c r="H87" s="6" t="s">
        <v>15</v>
      </c>
    </row>
    <row r="88" spans="1:8" x14ac:dyDescent="0.3">
      <c r="A88" s="4">
        <v>45630</v>
      </c>
      <c r="B88" s="17">
        <f>MONTH(TabOper[[#This Row],[DATA]])</f>
        <v>12</v>
      </c>
      <c r="C88" s="5" t="s">
        <v>11</v>
      </c>
      <c r="D88" s="5" t="s">
        <v>32</v>
      </c>
      <c r="E88" s="5" t="s">
        <v>33</v>
      </c>
      <c r="F88" s="14">
        <v>200</v>
      </c>
      <c r="G88" s="5" t="s">
        <v>18</v>
      </c>
      <c r="H88" s="6" t="s">
        <v>15</v>
      </c>
    </row>
    <row r="89" spans="1:8" x14ac:dyDescent="0.3">
      <c r="A89" s="4">
        <v>45631</v>
      </c>
      <c r="B89" s="17">
        <f>MONTH(TabOper[[#This Row],[DATA]])</f>
        <v>12</v>
      </c>
      <c r="C89" s="5" t="s">
        <v>11</v>
      </c>
      <c r="D89" s="5" t="s">
        <v>22</v>
      </c>
      <c r="E89" s="5" t="s">
        <v>34</v>
      </c>
      <c r="F89" s="14">
        <v>300</v>
      </c>
      <c r="G89" s="5" t="s">
        <v>18</v>
      </c>
      <c r="H89" s="6" t="s">
        <v>15</v>
      </c>
    </row>
    <row r="90" spans="1:8" x14ac:dyDescent="0.3">
      <c r="A90" s="4">
        <v>45632</v>
      </c>
      <c r="B90" s="17">
        <f>MONTH(TabOper[[#This Row],[DATA]])</f>
        <v>12</v>
      </c>
      <c r="C90" s="5" t="s">
        <v>11</v>
      </c>
      <c r="D90" s="5" t="s">
        <v>19</v>
      </c>
      <c r="E90" s="5" t="s">
        <v>35</v>
      </c>
      <c r="F90" s="14">
        <v>230</v>
      </c>
      <c r="G90" s="5" t="s">
        <v>18</v>
      </c>
      <c r="H90" s="6" t="s">
        <v>15</v>
      </c>
    </row>
    <row r="91" spans="1:8" x14ac:dyDescent="0.3">
      <c r="A91" s="4">
        <v>45633</v>
      </c>
      <c r="B91" s="17">
        <f>MONTH(TabOper[[#This Row],[DATA]])</f>
        <v>12</v>
      </c>
      <c r="C91" s="5" t="s">
        <v>11</v>
      </c>
      <c r="D91" s="5" t="s">
        <v>32</v>
      </c>
      <c r="E91" s="5" t="s">
        <v>60</v>
      </c>
      <c r="F91" s="14">
        <v>420</v>
      </c>
      <c r="G91" s="5" t="s">
        <v>18</v>
      </c>
      <c r="H91" s="6" t="s">
        <v>15</v>
      </c>
    </row>
    <row r="92" spans="1:8" x14ac:dyDescent="0.3">
      <c r="A92" s="4">
        <v>45634</v>
      </c>
      <c r="B92" s="17">
        <f>MONTH(TabOper[[#This Row],[DATA]])</f>
        <v>12</v>
      </c>
      <c r="C92" s="5" t="s">
        <v>11</v>
      </c>
      <c r="D92" s="5" t="s">
        <v>43</v>
      </c>
      <c r="E92" s="5" t="s">
        <v>61</v>
      </c>
      <c r="F92" s="14">
        <v>300</v>
      </c>
      <c r="G92" s="5" t="s">
        <v>18</v>
      </c>
      <c r="H92" s="6" t="s">
        <v>15</v>
      </c>
    </row>
    <row r="93" spans="1:8" x14ac:dyDescent="0.3">
      <c r="A93" s="4">
        <v>45635</v>
      </c>
      <c r="B93" s="17">
        <f>MONTH(TabOper[[#This Row],[DATA]])</f>
        <v>12</v>
      </c>
      <c r="C93" s="5" t="s">
        <v>11</v>
      </c>
      <c r="D93" s="5" t="s">
        <v>46</v>
      </c>
      <c r="E93" s="5" t="s">
        <v>62</v>
      </c>
      <c r="F93" s="14">
        <v>200</v>
      </c>
      <c r="G93" s="5" t="s">
        <v>18</v>
      </c>
      <c r="H93" s="6" t="s">
        <v>15</v>
      </c>
    </row>
    <row r="94" spans="1:8" x14ac:dyDescent="0.3">
      <c r="A94" s="4">
        <v>45636</v>
      </c>
      <c r="B94" s="17">
        <f>MONTH(TabOper[[#This Row],[DATA]])</f>
        <v>12</v>
      </c>
      <c r="C94" s="5" t="s">
        <v>11</v>
      </c>
      <c r="D94" s="5" t="s">
        <v>47</v>
      </c>
      <c r="E94" s="5" t="s">
        <v>63</v>
      </c>
      <c r="F94" s="14">
        <v>250</v>
      </c>
      <c r="G94" s="5" t="s">
        <v>18</v>
      </c>
      <c r="H94" s="6" t="s">
        <v>15</v>
      </c>
    </row>
    <row r="95" spans="1:8" x14ac:dyDescent="0.3">
      <c r="A95" s="4">
        <v>45637</v>
      </c>
      <c r="B95" s="17">
        <f>MONTH(TabOper[[#This Row],[DATA]])</f>
        <v>12</v>
      </c>
      <c r="C95" s="5" t="s">
        <v>11</v>
      </c>
      <c r="D95" s="5" t="s">
        <v>32</v>
      </c>
      <c r="E95" s="5" t="s">
        <v>49</v>
      </c>
      <c r="F95" s="14">
        <v>360</v>
      </c>
      <c r="G95" s="5" t="s">
        <v>18</v>
      </c>
      <c r="H95" s="6" t="s">
        <v>15</v>
      </c>
    </row>
    <row r="96" spans="1:8" x14ac:dyDescent="0.3">
      <c r="A96" s="4">
        <v>45638</v>
      </c>
      <c r="B96" s="17">
        <f>MONTH(TabOper[[#This Row],[DATA]])</f>
        <v>12</v>
      </c>
      <c r="C96" s="5" t="s">
        <v>11</v>
      </c>
      <c r="D96" s="5" t="s">
        <v>19</v>
      </c>
      <c r="E96" s="5" t="s">
        <v>20</v>
      </c>
      <c r="F96" s="14">
        <v>1000</v>
      </c>
      <c r="G96" s="5" t="s">
        <v>18</v>
      </c>
      <c r="H96" s="6" t="s">
        <v>15</v>
      </c>
    </row>
    <row r="97" spans="1:8" x14ac:dyDescent="0.3">
      <c r="A97" s="4">
        <v>45639</v>
      </c>
      <c r="B97" s="17">
        <f>MONTH(TabOper[[#This Row],[DATA]])</f>
        <v>12</v>
      </c>
      <c r="C97" s="1" t="s">
        <v>7</v>
      </c>
      <c r="D97" s="1" t="s">
        <v>55</v>
      </c>
      <c r="E97" s="1" t="s">
        <v>51</v>
      </c>
      <c r="F97" s="15">
        <v>550</v>
      </c>
      <c r="G97" s="1" t="s">
        <v>52</v>
      </c>
      <c r="H97" s="2" t="s">
        <v>10</v>
      </c>
    </row>
    <row r="98" spans="1:8" x14ac:dyDescent="0.3">
      <c r="A98" s="4">
        <v>45646</v>
      </c>
      <c r="B98" s="17">
        <f>MONTH(TabOper[[#This Row],[DATA]])</f>
        <v>12</v>
      </c>
      <c r="C98" s="5" t="s">
        <v>7</v>
      </c>
      <c r="D98" s="5" t="s">
        <v>8</v>
      </c>
      <c r="E98" s="5" t="s">
        <v>50</v>
      </c>
      <c r="F98" s="14">
        <v>12512</v>
      </c>
      <c r="G98" s="5" t="s">
        <v>9</v>
      </c>
      <c r="H98" s="6" t="s">
        <v>10</v>
      </c>
    </row>
    <row r="99" spans="1:8" x14ac:dyDescent="0.3">
      <c r="A99" s="4">
        <v>45647</v>
      </c>
      <c r="B99" s="17">
        <f>MONTH(TabOper[[#This Row],[DATA]])</f>
        <v>12</v>
      </c>
      <c r="C99" s="5" t="s">
        <v>11</v>
      </c>
      <c r="D99" s="5" t="s">
        <v>13</v>
      </c>
      <c r="E99" s="5" t="s">
        <v>12</v>
      </c>
      <c r="F99" s="14">
        <v>1684</v>
      </c>
      <c r="G99" s="5" t="s">
        <v>14</v>
      </c>
      <c r="H99" s="6" t="s">
        <v>15</v>
      </c>
    </row>
    <row r="100" spans="1:8" x14ac:dyDescent="0.3">
      <c r="A100" s="4">
        <v>45648</v>
      </c>
      <c r="B100" s="17">
        <f>MONTH(TabOper[[#This Row],[DATA]])</f>
        <v>12</v>
      </c>
      <c r="C100" s="5" t="s">
        <v>11</v>
      </c>
      <c r="D100" s="5" t="s">
        <v>13</v>
      </c>
      <c r="E100" s="5" t="s">
        <v>16</v>
      </c>
      <c r="F100" s="14">
        <v>1085</v>
      </c>
      <c r="G100" s="5" t="s">
        <v>14</v>
      </c>
      <c r="H100" s="6" t="s">
        <v>15</v>
      </c>
    </row>
    <row r="101" spans="1:8" x14ac:dyDescent="0.3">
      <c r="A101" s="4">
        <v>45649</v>
      </c>
      <c r="B101" s="17">
        <f>MONTH(TabOper[[#This Row],[DATA]])</f>
        <v>12</v>
      </c>
      <c r="C101" s="5" t="s">
        <v>7</v>
      </c>
      <c r="D101" s="5" t="s">
        <v>53</v>
      </c>
      <c r="E101" s="5" t="s">
        <v>17</v>
      </c>
      <c r="F101" s="14">
        <v>1914</v>
      </c>
      <c r="G101" s="5" t="s">
        <v>18</v>
      </c>
      <c r="H101" s="6" t="s">
        <v>10</v>
      </c>
    </row>
    <row r="102" spans="1:8" x14ac:dyDescent="0.3">
      <c r="A102" s="4">
        <v>45650</v>
      </c>
      <c r="B102" s="17">
        <f>MONTH(TabOper[[#This Row],[DATA]])</f>
        <v>12</v>
      </c>
      <c r="C102" s="5" t="s">
        <v>11</v>
      </c>
      <c r="D102" s="5" t="s">
        <v>19</v>
      </c>
      <c r="E102" s="5" t="s">
        <v>20</v>
      </c>
      <c r="F102" s="14">
        <v>1120</v>
      </c>
      <c r="G102" s="5" t="s">
        <v>18</v>
      </c>
      <c r="H102" s="6" t="s">
        <v>15</v>
      </c>
    </row>
    <row r="103" spans="1:8" x14ac:dyDescent="0.3">
      <c r="A103" s="4">
        <v>45651</v>
      </c>
      <c r="B103" s="17">
        <f>MONTH(TabOper[[#This Row],[DATA]])</f>
        <v>12</v>
      </c>
      <c r="C103" s="5" t="s">
        <v>7</v>
      </c>
      <c r="D103" s="5" t="s">
        <v>54</v>
      </c>
      <c r="E103" s="5" t="s">
        <v>21</v>
      </c>
      <c r="F103" s="14">
        <v>1900</v>
      </c>
      <c r="G103" s="5" t="s">
        <v>9</v>
      </c>
      <c r="H103" s="6" t="s">
        <v>10</v>
      </c>
    </row>
    <row r="104" spans="1:8" x14ac:dyDescent="0.3">
      <c r="A104" s="4">
        <v>45652</v>
      </c>
      <c r="B104" s="17">
        <f>MONTH(TabOper[[#This Row],[DATA]])</f>
        <v>12</v>
      </c>
      <c r="C104" s="5" t="s">
        <v>11</v>
      </c>
      <c r="D104" s="5" t="s">
        <v>22</v>
      </c>
      <c r="E104" s="5" t="s">
        <v>23</v>
      </c>
      <c r="F104" s="14">
        <v>210</v>
      </c>
      <c r="G104" s="5" t="s">
        <v>18</v>
      </c>
      <c r="H104" s="6" t="s">
        <v>15</v>
      </c>
    </row>
    <row r="105" spans="1:8" x14ac:dyDescent="0.3">
      <c r="A105" s="4">
        <v>45653</v>
      </c>
      <c r="B105" s="17">
        <f>MONTH(TabOper[[#This Row],[DATA]])</f>
        <v>12</v>
      </c>
      <c r="C105" s="5" t="s">
        <v>11</v>
      </c>
      <c r="D105" s="5" t="s">
        <v>22</v>
      </c>
      <c r="E105" s="5" t="s">
        <v>24</v>
      </c>
      <c r="F105" s="14">
        <v>844</v>
      </c>
      <c r="G105" s="5" t="s">
        <v>14</v>
      </c>
      <c r="H105" s="6" t="s">
        <v>15</v>
      </c>
    </row>
    <row r="106" spans="1:8" x14ac:dyDescent="0.3">
      <c r="A106" s="4">
        <v>45654</v>
      </c>
      <c r="B106" s="17">
        <f>MONTH(TabOper[[#This Row],[DATA]])</f>
        <v>12</v>
      </c>
      <c r="C106" s="5" t="s">
        <v>11</v>
      </c>
      <c r="D106" s="5" t="s">
        <v>25</v>
      </c>
      <c r="E106" s="5" t="s">
        <v>26</v>
      </c>
      <c r="F106" s="14">
        <v>950</v>
      </c>
      <c r="G106" s="5" t="s">
        <v>18</v>
      </c>
      <c r="H106" s="6" t="s">
        <v>15</v>
      </c>
    </row>
    <row r="107" spans="1:8" x14ac:dyDescent="0.3">
      <c r="A107" s="4">
        <v>45655</v>
      </c>
      <c r="B107" s="17">
        <f>MONTH(TabOper[[#This Row],[DATA]])</f>
        <v>12</v>
      </c>
      <c r="C107" s="5" t="s">
        <v>11</v>
      </c>
      <c r="D107" s="5" t="s">
        <v>27</v>
      </c>
      <c r="E107" s="5" t="s">
        <v>28</v>
      </c>
      <c r="F107" s="14">
        <v>150</v>
      </c>
      <c r="G107" s="5" t="s">
        <v>14</v>
      </c>
      <c r="H107" s="6" t="s">
        <v>15</v>
      </c>
    </row>
    <row r="108" spans="1:8" x14ac:dyDescent="0.3">
      <c r="A108" s="4">
        <v>45656</v>
      </c>
      <c r="B108" s="17">
        <f>MONTH(TabOper[[#This Row],[DATA]])</f>
        <v>12</v>
      </c>
      <c r="C108" s="5" t="s">
        <v>11</v>
      </c>
      <c r="D108" s="5" t="s">
        <v>29</v>
      </c>
      <c r="E108" s="5" t="s">
        <v>30</v>
      </c>
      <c r="F108" s="14">
        <v>265</v>
      </c>
      <c r="G108" s="5" t="s">
        <v>14</v>
      </c>
      <c r="H108" s="6" t="s">
        <v>15</v>
      </c>
    </row>
    <row r="109" spans="1:8" x14ac:dyDescent="0.3">
      <c r="A109" s="4">
        <v>45657</v>
      </c>
      <c r="B109" s="17">
        <f>MONTH(TabOper[[#This Row],[DATA]])</f>
        <v>12</v>
      </c>
      <c r="C109" s="5" t="s">
        <v>11</v>
      </c>
      <c r="D109" s="5" t="s">
        <v>27</v>
      </c>
      <c r="E109" s="5" t="s">
        <v>40</v>
      </c>
      <c r="F109" s="14">
        <v>100</v>
      </c>
      <c r="G109" s="5" t="s">
        <v>14</v>
      </c>
      <c r="H109" s="6" t="s">
        <v>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56BA-9738-417C-B5E0-F9605A968884}">
  <sheetPr>
    <tabColor theme="3" tint="0.499984740745262"/>
  </sheetPr>
  <dimension ref="F7:Q18"/>
  <sheetViews>
    <sheetView topLeftCell="A5" zoomScale="89" zoomScaleNormal="89" workbookViewId="0">
      <selection activeCell="M13" sqref="M13"/>
    </sheetView>
  </sheetViews>
  <sheetFormatPr defaultRowHeight="14.4" x14ac:dyDescent="0.3"/>
  <cols>
    <col min="6" max="6" width="16.77734375" bestFit="1" customWidth="1"/>
    <col min="7" max="7" width="14.21875" bestFit="1" customWidth="1"/>
    <col min="16" max="16" width="17.5546875" bestFit="1" customWidth="1"/>
    <col min="17" max="17" width="14.21875" bestFit="1" customWidth="1"/>
  </cols>
  <sheetData>
    <row r="7" spans="6:17" x14ac:dyDescent="0.3">
      <c r="P7" s="7" t="s">
        <v>1</v>
      </c>
      <c r="Q7" t="s">
        <v>7</v>
      </c>
    </row>
    <row r="8" spans="6:17" x14ac:dyDescent="0.3">
      <c r="F8" s="7" t="s">
        <v>1</v>
      </c>
      <c r="G8" t="s">
        <v>39</v>
      </c>
    </row>
    <row r="9" spans="6:17" x14ac:dyDescent="0.3">
      <c r="F9" s="7" t="s">
        <v>6</v>
      </c>
      <c r="G9" t="s">
        <v>15</v>
      </c>
      <c r="P9" s="7" t="s">
        <v>36</v>
      </c>
      <c r="Q9" t="s">
        <v>38</v>
      </c>
    </row>
    <row r="10" spans="6:17" x14ac:dyDescent="0.3">
      <c r="P10" s="8" t="s">
        <v>8</v>
      </c>
      <c r="Q10" s="9">
        <v>12512</v>
      </c>
    </row>
    <row r="11" spans="6:17" x14ac:dyDescent="0.3">
      <c r="F11" s="7" t="s">
        <v>36</v>
      </c>
      <c r="G11" t="s">
        <v>38</v>
      </c>
      <c r="P11" s="8" t="s">
        <v>53</v>
      </c>
      <c r="Q11" s="9">
        <v>1914</v>
      </c>
    </row>
    <row r="12" spans="6:17" x14ac:dyDescent="0.3">
      <c r="F12" s="8" t="s">
        <v>19</v>
      </c>
      <c r="G12" s="9">
        <v>1550</v>
      </c>
      <c r="P12" s="8" t="s">
        <v>54</v>
      </c>
      <c r="Q12" s="9">
        <v>1900</v>
      </c>
    </row>
    <row r="13" spans="6:17" x14ac:dyDescent="0.3">
      <c r="F13" s="8" t="s">
        <v>27</v>
      </c>
      <c r="G13" s="9">
        <v>530</v>
      </c>
      <c r="P13" s="8" t="s">
        <v>55</v>
      </c>
      <c r="Q13" s="9">
        <v>550</v>
      </c>
    </row>
    <row r="14" spans="6:17" x14ac:dyDescent="0.3">
      <c r="F14" s="8" t="s">
        <v>13</v>
      </c>
      <c r="G14" s="9">
        <v>2769</v>
      </c>
      <c r="P14" s="8" t="s">
        <v>37</v>
      </c>
      <c r="Q14" s="9">
        <v>16876</v>
      </c>
    </row>
    <row r="15" spans="6:17" x14ac:dyDescent="0.3">
      <c r="F15" s="8" t="s">
        <v>22</v>
      </c>
      <c r="G15" s="9">
        <v>1194</v>
      </c>
    </row>
    <row r="16" spans="6:17" x14ac:dyDescent="0.3">
      <c r="F16" s="8" t="s">
        <v>29</v>
      </c>
      <c r="G16" s="9">
        <v>330</v>
      </c>
    </row>
    <row r="17" spans="6:7" x14ac:dyDescent="0.3">
      <c r="F17" s="8" t="s">
        <v>25</v>
      </c>
      <c r="G17" s="9">
        <v>1200</v>
      </c>
    </row>
    <row r="18" spans="6:7" x14ac:dyDescent="0.3">
      <c r="F18" s="8" t="s">
        <v>37</v>
      </c>
      <c r="G18" s="9">
        <v>7573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FABAB-D1F8-49BF-B6AD-46A9CF84E267}">
  <dimension ref="A1:U1"/>
  <sheetViews>
    <sheetView showGridLines="0" tabSelected="1" zoomScale="50" zoomScaleNormal="50" workbookViewId="0">
      <selection activeCell="M13" sqref="M13"/>
    </sheetView>
  </sheetViews>
  <sheetFormatPr defaultColWidth="0" defaultRowHeight="14.4" x14ac:dyDescent="0.3"/>
  <cols>
    <col min="1" max="1" width="31.109375" style="10" customWidth="1"/>
    <col min="2" max="21" width="8.88671875" style="11" customWidth="1"/>
    <col min="22" max="16384" width="8.8867187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0800-AF6D-4D38-8E88-347A75BFBD96}">
  <sheetPr>
    <tabColor rgb="FFBC6D16"/>
  </sheetPr>
  <dimension ref="A1:D49"/>
  <sheetViews>
    <sheetView workbookViewId="0">
      <selection activeCell="N15" sqref="N15"/>
    </sheetView>
  </sheetViews>
  <sheetFormatPr defaultRowHeight="14.4" x14ac:dyDescent="0.3"/>
  <cols>
    <col min="3" max="3" width="23.5546875" customWidth="1"/>
    <col min="4" max="4" width="23.5546875" style="13" customWidth="1"/>
  </cols>
  <sheetData>
    <row r="1" spans="1:4" x14ac:dyDescent="0.3">
      <c r="A1" s="18"/>
    </row>
    <row r="3" spans="1:4" x14ac:dyDescent="0.3">
      <c r="C3" t="s">
        <v>66</v>
      </c>
      <c r="D3" s="13">
        <f ca="1">D49</f>
        <v>5899</v>
      </c>
    </row>
    <row r="4" spans="1:4" x14ac:dyDescent="0.3">
      <c r="C4" t="s">
        <v>67</v>
      </c>
      <c r="D4" s="13">
        <v>12000</v>
      </c>
    </row>
    <row r="6" spans="1:4" x14ac:dyDescent="0.3">
      <c r="C6" t="s">
        <v>64</v>
      </c>
      <c r="D6" s="13" t="s">
        <v>65</v>
      </c>
    </row>
    <row r="7" spans="1:4" x14ac:dyDescent="0.3">
      <c r="C7" s="4">
        <v>45525</v>
      </c>
      <c r="D7" s="13">
        <f t="shared" ref="D7:D46" ca="1" si="0">RANDBETWEEN(100,200)</f>
        <v>164</v>
      </c>
    </row>
    <row r="8" spans="1:4" x14ac:dyDescent="0.3">
      <c r="C8" s="4">
        <v>45526</v>
      </c>
      <c r="D8" s="13">
        <f t="shared" ca="1" si="0"/>
        <v>106</v>
      </c>
    </row>
    <row r="9" spans="1:4" x14ac:dyDescent="0.3">
      <c r="C9" s="4">
        <v>45527</v>
      </c>
      <c r="D9" s="13">
        <f t="shared" ca="1" si="0"/>
        <v>159</v>
      </c>
    </row>
    <row r="10" spans="1:4" x14ac:dyDescent="0.3">
      <c r="C10" s="4">
        <v>45528</v>
      </c>
      <c r="D10" s="13">
        <f t="shared" ca="1" si="0"/>
        <v>179</v>
      </c>
    </row>
    <row r="11" spans="1:4" x14ac:dyDescent="0.3">
      <c r="C11" s="4">
        <v>45529</v>
      </c>
      <c r="D11" s="13">
        <f t="shared" ca="1" si="0"/>
        <v>111</v>
      </c>
    </row>
    <row r="12" spans="1:4" x14ac:dyDescent="0.3">
      <c r="C12" s="4">
        <v>45530</v>
      </c>
      <c r="D12" s="13">
        <f t="shared" ca="1" si="0"/>
        <v>189</v>
      </c>
    </row>
    <row r="13" spans="1:4" x14ac:dyDescent="0.3">
      <c r="C13" s="4">
        <v>45531</v>
      </c>
      <c r="D13" s="13">
        <f t="shared" ca="1" si="0"/>
        <v>101</v>
      </c>
    </row>
    <row r="14" spans="1:4" x14ac:dyDescent="0.3">
      <c r="C14" s="4">
        <v>45532</v>
      </c>
      <c r="D14" s="13">
        <f t="shared" ca="1" si="0"/>
        <v>141</v>
      </c>
    </row>
    <row r="15" spans="1:4" x14ac:dyDescent="0.3">
      <c r="C15" s="4">
        <v>45533</v>
      </c>
      <c r="D15" s="13">
        <f t="shared" ca="1" si="0"/>
        <v>116</v>
      </c>
    </row>
    <row r="16" spans="1:4" x14ac:dyDescent="0.3">
      <c r="C16" s="4">
        <v>45534</v>
      </c>
      <c r="D16" s="13">
        <f t="shared" ca="1" si="0"/>
        <v>113</v>
      </c>
    </row>
    <row r="17" spans="3:4" x14ac:dyDescent="0.3">
      <c r="C17" s="4">
        <v>45535</v>
      </c>
      <c r="D17" s="13">
        <f t="shared" ca="1" si="0"/>
        <v>111</v>
      </c>
    </row>
    <row r="18" spans="3:4" x14ac:dyDescent="0.3">
      <c r="C18" s="4">
        <v>45536</v>
      </c>
      <c r="D18" s="13">
        <f t="shared" ca="1" si="0"/>
        <v>101</v>
      </c>
    </row>
    <row r="19" spans="3:4" x14ac:dyDescent="0.3">
      <c r="C19" s="4">
        <v>45537</v>
      </c>
      <c r="D19" s="13">
        <f t="shared" ca="1" si="0"/>
        <v>194</v>
      </c>
    </row>
    <row r="20" spans="3:4" x14ac:dyDescent="0.3">
      <c r="C20" s="4">
        <v>45538</v>
      </c>
      <c r="D20" s="13">
        <f t="shared" ca="1" si="0"/>
        <v>198</v>
      </c>
    </row>
    <row r="21" spans="3:4" x14ac:dyDescent="0.3">
      <c r="C21" s="4">
        <v>45539</v>
      </c>
      <c r="D21" s="13">
        <f t="shared" ca="1" si="0"/>
        <v>140</v>
      </c>
    </row>
    <row r="22" spans="3:4" x14ac:dyDescent="0.3">
      <c r="C22" s="4">
        <v>45540</v>
      </c>
      <c r="D22" s="13">
        <f t="shared" ca="1" si="0"/>
        <v>118</v>
      </c>
    </row>
    <row r="23" spans="3:4" x14ac:dyDescent="0.3">
      <c r="C23" s="4">
        <v>45541</v>
      </c>
      <c r="D23" s="13">
        <f t="shared" ca="1" si="0"/>
        <v>100</v>
      </c>
    </row>
    <row r="24" spans="3:4" x14ac:dyDescent="0.3">
      <c r="C24" s="4">
        <v>45542</v>
      </c>
      <c r="D24" s="13">
        <f t="shared" ca="1" si="0"/>
        <v>143</v>
      </c>
    </row>
    <row r="25" spans="3:4" x14ac:dyDescent="0.3">
      <c r="C25" s="4">
        <v>45543</v>
      </c>
      <c r="D25" s="13">
        <f t="shared" ca="1" si="0"/>
        <v>159</v>
      </c>
    </row>
    <row r="26" spans="3:4" x14ac:dyDescent="0.3">
      <c r="C26" s="4">
        <v>45544</v>
      </c>
      <c r="D26" s="13">
        <f t="shared" ca="1" si="0"/>
        <v>162</v>
      </c>
    </row>
    <row r="27" spans="3:4" x14ac:dyDescent="0.3">
      <c r="C27" s="4">
        <v>45545</v>
      </c>
      <c r="D27" s="13">
        <f t="shared" ca="1" si="0"/>
        <v>126</v>
      </c>
    </row>
    <row r="28" spans="3:4" x14ac:dyDescent="0.3">
      <c r="C28" s="4">
        <v>45546</v>
      </c>
      <c r="D28" s="13">
        <f t="shared" ca="1" si="0"/>
        <v>130</v>
      </c>
    </row>
    <row r="29" spans="3:4" x14ac:dyDescent="0.3">
      <c r="C29" s="4">
        <v>45547</v>
      </c>
      <c r="D29" s="13">
        <f t="shared" ca="1" si="0"/>
        <v>175</v>
      </c>
    </row>
    <row r="30" spans="3:4" x14ac:dyDescent="0.3">
      <c r="C30" s="4">
        <v>45548</v>
      </c>
      <c r="D30" s="13">
        <f t="shared" ca="1" si="0"/>
        <v>140</v>
      </c>
    </row>
    <row r="31" spans="3:4" x14ac:dyDescent="0.3">
      <c r="C31" s="4">
        <v>45549</v>
      </c>
      <c r="D31" s="13">
        <f t="shared" ca="1" si="0"/>
        <v>139</v>
      </c>
    </row>
    <row r="32" spans="3:4" x14ac:dyDescent="0.3">
      <c r="C32" s="4">
        <v>45550</v>
      </c>
      <c r="D32" s="13">
        <f t="shared" ca="1" si="0"/>
        <v>133</v>
      </c>
    </row>
    <row r="33" spans="3:4" x14ac:dyDescent="0.3">
      <c r="C33" s="4">
        <v>45551</v>
      </c>
      <c r="D33" s="13">
        <f t="shared" ca="1" si="0"/>
        <v>183</v>
      </c>
    </row>
    <row r="34" spans="3:4" x14ac:dyDescent="0.3">
      <c r="C34" s="4">
        <v>45552</v>
      </c>
      <c r="D34" s="13">
        <f t="shared" ca="1" si="0"/>
        <v>191</v>
      </c>
    </row>
    <row r="35" spans="3:4" x14ac:dyDescent="0.3">
      <c r="C35" s="4">
        <v>45553</v>
      </c>
      <c r="D35" s="13">
        <f t="shared" ca="1" si="0"/>
        <v>129</v>
      </c>
    </row>
    <row r="36" spans="3:4" x14ac:dyDescent="0.3">
      <c r="C36" s="4">
        <v>45554</v>
      </c>
      <c r="D36" s="13">
        <f t="shared" ca="1" si="0"/>
        <v>174</v>
      </c>
    </row>
    <row r="37" spans="3:4" x14ac:dyDescent="0.3">
      <c r="C37" s="4">
        <v>45555</v>
      </c>
      <c r="D37" s="13">
        <f t="shared" ca="1" si="0"/>
        <v>115</v>
      </c>
    </row>
    <row r="38" spans="3:4" x14ac:dyDescent="0.3">
      <c r="C38" s="4">
        <v>45556</v>
      </c>
      <c r="D38" s="13">
        <f t="shared" ca="1" si="0"/>
        <v>162</v>
      </c>
    </row>
    <row r="39" spans="3:4" x14ac:dyDescent="0.3">
      <c r="C39" s="4">
        <v>45557</v>
      </c>
      <c r="D39" s="13">
        <f t="shared" ca="1" si="0"/>
        <v>143</v>
      </c>
    </row>
    <row r="40" spans="3:4" x14ac:dyDescent="0.3">
      <c r="C40" s="4">
        <v>45558</v>
      </c>
      <c r="D40" s="13">
        <f t="shared" ca="1" si="0"/>
        <v>140</v>
      </c>
    </row>
    <row r="41" spans="3:4" x14ac:dyDescent="0.3">
      <c r="C41" s="4">
        <v>45559</v>
      </c>
      <c r="D41" s="13">
        <f t="shared" ca="1" si="0"/>
        <v>119</v>
      </c>
    </row>
    <row r="42" spans="3:4" x14ac:dyDescent="0.3">
      <c r="C42" s="4">
        <v>45560</v>
      </c>
      <c r="D42" s="13">
        <f t="shared" ca="1" si="0"/>
        <v>150</v>
      </c>
    </row>
    <row r="43" spans="3:4" x14ac:dyDescent="0.3">
      <c r="C43" s="4">
        <v>45561</v>
      </c>
      <c r="D43" s="13">
        <f t="shared" ca="1" si="0"/>
        <v>148</v>
      </c>
    </row>
    <row r="44" spans="3:4" x14ac:dyDescent="0.3">
      <c r="C44" s="4">
        <v>45562</v>
      </c>
      <c r="D44" s="13">
        <f t="shared" ca="1" si="0"/>
        <v>152</v>
      </c>
    </row>
    <row r="45" spans="3:4" x14ac:dyDescent="0.3">
      <c r="C45" s="4">
        <v>45563</v>
      </c>
      <c r="D45" s="13">
        <f t="shared" ca="1" si="0"/>
        <v>157</v>
      </c>
    </row>
    <row r="46" spans="3:4" x14ac:dyDescent="0.3">
      <c r="C46" s="4">
        <v>45564</v>
      </c>
      <c r="D46" s="13">
        <f t="shared" ca="1" si="0"/>
        <v>144</v>
      </c>
    </row>
    <row r="47" spans="3:4" x14ac:dyDescent="0.3">
      <c r="C47" s="4">
        <v>45565</v>
      </c>
      <c r="D47" s="13">
        <f ca="1">RANDBETWEEN(100,200)</f>
        <v>144</v>
      </c>
    </row>
    <row r="49" spans="4:4" x14ac:dyDescent="0.3">
      <c r="D49" s="13">
        <f ca="1">SUM(D7:D47)</f>
        <v>5899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CONTROLE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Àlves</dc:creator>
  <cp:lastModifiedBy>Marcos Àlves</cp:lastModifiedBy>
  <dcterms:created xsi:type="dcterms:W3CDTF">2025-01-15T00:03:23Z</dcterms:created>
  <dcterms:modified xsi:type="dcterms:W3CDTF">2025-01-16T03:51:21Z</dcterms:modified>
</cp:coreProperties>
</file>