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andr\Documents\CODE\modMPC\LipidsCoefficientsEstimation\CreateSLIMEmodel\SlimeInputData\"/>
    </mc:Choice>
  </mc:AlternateContent>
  <xr:revisionPtr revIDLastSave="0" documentId="13_ncr:1_{83A18944-6C69-4244-A32F-F71AF19848A2}" xr6:coauthVersionLast="47" xr6:coauthVersionMax="47" xr10:uidLastSave="{00000000-0000-0000-0000-000000000000}"/>
  <bookViews>
    <workbookView xWindow="-98" yWindow="-98" windowWidth="21795" windowHeight="12975" activeTab="1" xr2:uid="{EC19E588-3DE2-42AA-8825-6A074E2DE316}"/>
  </bookViews>
  <sheets>
    <sheet name="Nucleotides" sheetId="1" r:id="rId1"/>
    <sheet name="Starch_Cellulo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2" l="1"/>
  <c r="F4" i="2"/>
  <c r="F8" i="2" l="1"/>
  <c r="F7" i="2"/>
  <c r="E8" i="2"/>
  <c r="E7" i="2"/>
  <c r="E4" i="2" l="1"/>
  <c r="E5" i="2" s="1"/>
  <c r="D5" i="2"/>
  <c r="C5" i="2"/>
  <c r="H12" i="1"/>
  <c r="H13" i="1"/>
  <c r="H14" i="1"/>
  <c r="H11" i="1"/>
  <c r="H7" i="1"/>
  <c r="H8" i="1"/>
  <c r="H9" i="1"/>
  <c r="H6" i="1"/>
  <c r="B5" i="2"/>
</calcChain>
</file>

<file path=xl/sharedStrings.xml><?xml version="1.0" encoding="utf-8"?>
<sst xmlns="http://schemas.openxmlformats.org/spreadsheetml/2006/main" count="57" uniqueCount="56">
  <si>
    <t>Nucleotide</t>
  </si>
  <si>
    <t>Total [%]</t>
  </si>
  <si>
    <t>Optimal</t>
  </si>
  <si>
    <r>
      <t>mg g</t>
    </r>
    <r>
      <rPr>
        <vertAlign val="superscript"/>
        <sz val="11"/>
        <color theme="1"/>
        <rFont val="Calibri"/>
        <family val="2"/>
      </rPr>
      <t>−1</t>
    </r>
    <r>
      <rPr>
        <sz val="11"/>
        <color theme="1"/>
        <rFont val="Calibri"/>
        <family val="2"/>
      </rPr>
      <t xml:space="preserve"> DW</t>
    </r>
  </si>
  <si>
    <r>
      <t>nmol g</t>
    </r>
    <r>
      <rPr>
        <vertAlign val="superscript"/>
        <sz val="11"/>
        <color theme="1"/>
        <rFont val="Calibri"/>
        <family val="2"/>
      </rPr>
      <t>−1</t>
    </r>
    <r>
      <rPr>
        <sz val="11"/>
        <color theme="1"/>
        <rFont val="Calibri"/>
        <family val="2"/>
      </rPr>
      <t xml:space="preserve"> DW</t>
    </r>
  </si>
  <si>
    <r>
      <t>nmol g</t>
    </r>
    <r>
      <rPr>
        <vertAlign val="superscript"/>
        <sz val="11"/>
        <color theme="1"/>
        <rFont val="Calibri"/>
        <family val="2"/>
      </rPr>
      <t>−1</t>
    </r>
    <r>
      <rPr>
        <sz val="11"/>
        <color theme="1"/>
        <rFont val="Calibri"/>
        <family val="2"/>
      </rPr>
      <t xml:space="preserve"> FW</t>
    </r>
  </si>
  <si>
    <t>DNA</t>
  </si>
  <si>
    <t>dATP</t>
  </si>
  <si>
    <t>dCTP</t>
  </si>
  <si>
    <t>dGTP</t>
  </si>
  <si>
    <t>dTTP</t>
  </si>
  <si>
    <t>ATP</t>
  </si>
  <si>
    <t>CTP</t>
  </si>
  <si>
    <t>GTP</t>
  </si>
  <si>
    <t>UTP</t>
  </si>
  <si>
    <t>dATP[c]</t>
  </si>
  <si>
    <t>dCTP[c]</t>
  </si>
  <si>
    <t>dGTP[c]</t>
  </si>
  <si>
    <t>dTTP[c]</t>
  </si>
  <si>
    <t>ATP[c]</t>
  </si>
  <si>
    <t>CTP[c]</t>
  </si>
  <si>
    <t>GTP[c]</t>
  </si>
  <si>
    <t>UTP[c]</t>
  </si>
  <si>
    <t>Metabolite</t>
  </si>
  <si>
    <t>Fractional amount of nucleotides of DNA and RNA</t>
  </si>
  <si>
    <r>
      <t>μmol g</t>
    </r>
    <r>
      <rPr>
        <vertAlign val="superscript"/>
        <sz val="11"/>
        <color theme="1"/>
        <rFont val="Calibri"/>
        <family val="2"/>
      </rPr>
      <t>−1</t>
    </r>
    <r>
      <rPr>
        <sz val="11"/>
        <color theme="1"/>
        <rFont val="Calibri"/>
        <family val="2"/>
      </rPr>
      <t xml:space="preserve"> DW</t>
    </r>
  </si>
  <si>
    <t>ID in model</t>
  </si>
  <si>
    <t>The nucleotides levels are taken from Arnold and Nikoloski (2014), where the total DNA content measured in Arabidopsis leaves corresponded to 0.092 mg DNA g−1 FW as reported by  Sharrock and Clack (2002) Plant Physiology, 130:442–456 (https://doi.org/10.1104/pp.005389). The same level was assumed for RNA. Based on the DNA and cDNA sequence of Arabidopsis, the nucleotide fraction was determined, which was converted into the respective nucleotide levels by means of the molar mass of each nucleotide</t>
  </si>
  <si>
    <r>
      <t>w/o N</t>
    </r>
    <r>
      <rPr>
        <vertAlign val="superscript"/>
        <sz val="11"/>
        <color theme="1"/>
        <rFont val="Calibri"/>
        <family val="2"/>
      </rPr>
      <t>a</t>
    </r>
    <r>
      <rPr>
        <sz val="11"/>
        <color theme="1"/>
        <rFont val="Calibri"/>
        <family val="2"/>
      </rPr>
      <t xml:space="preserve"> [%]</t>
    </r>
  </si>
  <si>
    <r>
      <rPr>
        <vertAlign val="superscript"/>
        <sz val="11"/>
        <color theme="1"/>
        <rFont val="Calibri"/>
        <family val="2"/>
      </rPr>
      <t>a</t>
    </r>
    <r>
      <rPr>
        <sz val="11"/>
        <color theme="1"/>
        <rFont val="Calibri"/>
        <family val="2"/>
      </rPr>
      <t xml:space="preserve"> – IUPAC nucleotide code: any base</t>
    </r>
  </si>
  <si>
    <r>
      <t>RNA</t>
    </r>
    <r>
      <rPr>
        <b/>
        <vertAlign val="superscript"/>
        <sz val="11"/>
        <color theme="1"/>
        <rFont val="Calibri"/>
        <family val="2"/>
      </rPr>
      <t>b</t>
    </r>
  </si>
  <si>
    <r>
      <rPr>
        <vertAlign val="superscript"/>
        <sz val="11"/>
        <color theme="1"/>
        <rFont val="Calibri"/>
        <family val="2"/>
      </rPr>
      <t>b</t>
    </r>
    <r>
      <rPr>
        <sz val="11"/>
        <color theme="1"/>
        <rFont val="Calibri"/>
        <family val="2"/>
      </rPr>
      <t xml:space="preserve"> – based on cDNA</t>
    </r>
  </si>
  <si>
    <t>Maltose</t>
  </si>
  <si>
    <t>Control</t>
  </si>
  <si>
    <t>Notes:</t>
  </si>
  <si>
    <t>* In the metabolic model, starch is represented by amylose, where a Glc dimer precursor has been incorporated to account for this biomass component.</t>
  </si>
  <si>
    <t>* The cell wall fraction was approximated by 118 μg cellulose mg−1 DW according to DeBolt et al. (2009) Plant Physiol 151:78-87 (doi: 10.1104/pp.109.140582) which was converted into 363.88 μmol Glc units of cellulose g−1 DW by considering a molar mass of anhydroglucose, 162.14 g mol−1 (Smith and Zeeman (2006) Nat Protoc 1:1342–1345, https://doi.org/10.1038/nprot.2006.232), as reported in Arnold and Nikoloski (2014) Plant Physiology, 165:1380–1391 (https://doi.org/10.1104/pp.114.235358).</t>
  </si>
  <si>
    <t>Starch</t>
  </si>
  <si>
    <t>Notes</t>
  </si>
  <si>
    <t>Starch is reported as glucose equivalents</t>
  </si>
  <si>
    <t>Starch is reported as amylose</t>
  </si>
  <si>
    <t>Cellulose is represented as glucose equivalents</t>
  </si>
  <si>
    <t>Cellulose</t>
  </si>
  <si>
    <t>Shikimate</t>
  </si>
  <si>
    <t>* Absolute values for maltose and shikimate in Arabidopsis leaves from plants grown under standard conditions were obtained from Sulpice et al. (2013) Plant Physiol 162:347-363</t>
  </si>
  <si>
    <t>D3</t>
  </si>
  <si>
    <t>D6</t>
  </si>
  <si>
    <t>6h</t>
  </si>
  <si>
    <t>22h</t>
  </si>
  <si>
    <t>* Data for Arabidopsis plants cultivated under standard conditions was taken from Sulpice et al. (2013) Plant Physiol 162:347-363</t>
  </si>
  <si>
    <t>* Data for Arabidopsis plants cultivated under extended darkness (D3 and D6) was taken from Gibon et al. (2009) Plant Cell Environ 32:859-74; (doi: 10.1111/j.1365-3040.2009.01965.x).</t>
  </si>
  <si>
    <t>* Data for Arabidopsis plants exposed to 6h of extended darkness. For the calculation of this value, the ratio of 0.51 (dark vs. Control) was taken from Wang et al. (2016) PLoS ONE (doi.org/10.1371/journal.pone.0154235). Here, the plants were exposed to darkness for 8h and the starch content was measured.</t>
  </si>
  <si>
    <t xml:space="preserve">* The values for maltose and shikimate for 6h and 22h samples, were calculated taken into account the ratios dark vs. Control from Caldana et al. (2011) The Plant Journal 67:869-884 (doi: 10.1111/j.1365-313X.2011.04640.x). The ratios used for maltose were 0,58 and 0,77 and for shikimate were 0,43 and 0,23 (shikimate), at 6h and 22h respectively, </t>
  </si>
  <si>
    <t>* Values for starch after 2 days under extended darkness are around 0,1 µmol/g FW, according to Gibon et al. (2009) Plant Cell Environ 32:859-74; (doi: 10.1111/j.1365-3040.2009.01965.x).</t>
  </si>
  <si>
    <r>
      <t>Content of starch and cellulose (μmol g</t>
    </r>
    <r>
      <rPr>
        <vertAlign val="superscript"/>
        <sz val="11"/>
        <rFont val="Calibri"/>
        <family val="2"/>
      </rPr>
      <t>−1</t>
    </r>
    <r>
      <rPr>
        <sz val="11"/>
        <rFont val="Calibri"/>
        <family val="2"/>
      </rPr>
      <t xml:space="preserve"> DW) in control and dark-treated Arabidopsis plants</t>
    </r>
  </si>
  <si>
    <r>
      <t>* The data of the table is given in μmol g</t>
    </r>
    <r>
      <rPr>
        <vertAlign val="superscript"/>
        <sz val="11"/>
        <rFont val="Calibri"/>
        <family val="2"/>
      </rPr>
      <t>−1</t>
    </r>
    <r>
      <rPr>
        <sz val="11"/>
        <rFont val="Calibri"/>
        <family val="2"/>
      </rPr>
      <t xml:space="preserve"> DW, and assuming convertion factor of 0.088 to convert FW into DW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</si>
</sst>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font>
    <font>
      <sz val="11"/>
      <color theme="1"/>
      <name val="Calibri"/>
      <family val="2"/>
    </font>
    <font>
      <b/>
      <sz val="11"/>
      <color theme="1"/>
      <name val="Calibri"/>
      <family val="2"/>
    </font>
    <font>
      <vertAlign val="superscript"/>
      <sz val="11"/>
      <color theme="1"/>
      <name val="Calibri"/>
      <family val="2"/>
    </font>
    <font>
      <b/>
      <vertAlign val="superscript"/>
      <sz val="11"/>
      <color theme="1"/>
      <name val="Calibri"/>
      <family val="2"/>
    </font>
    <font>
      <sz val="11"/>
      <name val="Calibri"/>
      <family val="2"/>
    </font>
    <font>
      <vertAlign val="superscript"/>
      <sz val="11"/>
      <name val="Calibri"/>
      <family val="2"/>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1" fillId="2" borderId="1" xfId="1" applyFill="1" applyBorder="1"/>
    <xf numFmtId="0" fontId="2" fillId="2" borderId="1" xfId="1" applyFont="1" applyFill="1" applyBorder="1" applyAlignment="1">
      <alignment horizontal="left"/>
    </xf>
    <xf numFmtId="0" fontId="1" fillId="2" borderId="1" xfId="1" applyFill="1" applyBorder="1" applyAlignment="1">
      <alignment horizontal="center"/>
    </xf>
    <xf numFmtId="0" fontId="2" fillId="2" borderId="1" xfId="1" applyFont="1" applyFill="1" applyBorder="1"/>
    <xf numFmtId="0" fontId="1" fillId="2" borderId="0" xfId="1" applyFill="1"/>
    <xf numFmtId="0" fontId="1" fillId="2" borderId="1" xfId="1" applyFill="1" applyBorder="1" applyAlignment="1">
      <alignment horizontal="center" vertical="center"/>
    </xf>
    <xf numFmtId="0" fontId="0" fillId="2" borderId="0" xfId="1" applyFont="1" applyFill="1"/>
    <xf numFmtId="0" fontId="0" fillId="2" borderId="0" xfId="0" applyFill="1"/>
    <xf numFmtId="0" fontId="0" fillId="2" borderId="1" xfId="0" applyFill="1" applyBorder="1"/>
    <xf numFmtId="0" fontId="1" fillId="2" borderId="1" xfId="1" applyFill="1" applyBorder="1" applyAlignment="1">
      <alignment horizontal="right"/>
    </xf>
    <xf numFmtId="0" fontId="0" fillId="2" borderId="1" xfId="0" applyFill="1" applyBorder="1" applyAlignment="1">
      <alignment horizontal="right"/>
    </xf>
    <xf numFmtId="0" fontId="1" fillId="2" borderId="1" xfId="1" applyFill="1" applyBorder="1" applyAlignment="1">
      <alignment horizontal="center" vertical="center"/>
    </xf>
    <xf numFmtId="0" fontId="0" fillId="2" borderId="1" xfId="1" applyFont="1" applyFill="1" applyBorder="1" applyAlignment="1">
      <alignment horizontal="center" vertical="center"/>
    </xf>
    <xf numFmtId="0" fontId="0" fillId="2" borderId="1" xfId="0" applyFill="1" applyBorder="1" applyAlignment="1">
      <alignment horizontal="center" vertical="center"/>
    </xf>
    <xf numFmtId="0" fontId="5" fillId="0" borderId="1" xfId="1" applyFont="1" applyFill="1" applyBorder="1"/>
    <xf numFmtId="0" fontId="5" fillId="0" borderId="0" xfId="1" applyFont="1" applyFill="1"/>
    <xf numFmtId="0" fontId="5" fillId="0" borderId="1" xfId="1" applyFont="1" applyFill="1" applyBorder="1" applyAlignment="1">
      <alignment wrapText="1"/>
    </xf>
    <xf numFmtId="0" fontId="5" fillId="0" borderId="0" xfId="0" applyFont="1" applyFill="1"/>
    <xf numFmtId="0" fontId="5" fillId="0" borderId="1" xfId="0" applyFont="1" applyFill="1" applyBorder="1"/>
    <xf numFmtId="0" fontId="7" fillId="0" borderId="0" xfId="0" applyFont="1" applyFill="1"/>
  </cellXfs>
  <cellStyles count="2">
    <cellStyle name="Normal" xfId="0" builtinId="0"/>
    <cellStyle name="Normal 3" xfId="1" xr:uid="{4B6BFB74-179B-4301-9DE5-8549B06DCC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86297-4878-4F1E-BC3A-59554E5D6B5D}">
  <dimension ref="A1:H28"/>
  <sheetViews>
    <sheetView workbookViewId="0"/>
  </sheetViews>
  <sheetFormatPr baseColWidth="10" defaultColWidth="11.3984375" defaultRowHeight="14.25" x14ac:dyDescent="0.45"/>
  <cols>
    <col min="1" max="7" width="11.3984375" style="8"/>
    <col min="8" max="8" width="12.1328125" style="8" customWidth="1"/>
    <col min="9" max="16384" width="11.3984375" style="8"/>
  </cols>
  <sheetData>
    <row r="1" spans="1:8" x14ac:dyDescent="0.45">
      <c r="A1" s="5" t="s">
        <v>24</v>
      </c>
      <c r="C1" s="5"/>
      <c r="D1" s="5"/>
      <c r="E1" s="5"/>
      <c r="F1" s="5"/>
      <c r="G1" s="5"/>
    </row>
    <row r="3" spans="1:8" ht="17.25" customHeight="1" x14ac:dyDescent="0.45">
      <c r="A3" s="12" t="s">
        <v>0</v>
      </c>
      <c r="B3" s="14" t="s">
        <v>26</v>
      </c>
      <c r="C3" s="12" t="s">
        <v>1</v>
      </c>
      <c r="D3" s="13" t="s">
        <v>28</v>
      </c>
      <c r="E3" s="12" t="s">
        <v>2</v>
      </c>
      <c r="F3" s="12"/>
      <c r="G3" s="12"/>
      <c r="H3" s="12"/>
    </row>
    <row r="4" spans="1:8" ht="15.75" x14ac:dyDescent="0.45">
      <c r="A4" s="12"/>
      <c r="B4" s="14"/>
      <c r="C4" s="12"/>
      <c r="D4" s="12"/>
      <c r="E4" s="6" t="s">
        <v>3</v>
      </c>
      <c r="F4" s="6" t="s">
        <v>4</v>
      </c>
      <c r="G4" s="6" t="s">
        <v>5</v>
      </c>
      <c r="H4" s="6" t="s">
        <v>25</v>
      </c>
    </row>
    <row r="5" spans="1:8" x14ac:dyDescent="0.45">
      <c r="A5" s="2" t="s">
        <v>6</v>
      </c>
      <c r="B5" s="9"/>
      <c r="C5" s="3">
        <v>99.84</v>
      </c>
      <c r="D5" s="3">
        <v>100</v>
      </c>
      <c r="E5" s="1">
        <v>1.05</v>
      </c>
      <c r="F5" s="1"/>
      <c r="G5" s="1"/>
      <c r="H5" s="9"/>
    </row>
    <row r="6" spans="1:8" x14ac:dyDescent="0.45">
      <c r="A6" s="1" t="s">
        <v>7</v>
      </c>
      <c r="B6" s="10" t="s">
        <v>15</v>
      </c>
      <c r="C6" s="1">
        <v>31.94</v>
      </c>
      <c r="D6" s="1">
        <v>31.99</v>
      </c>
      <c r="E6" s="1">
        <v>0.33</v>
      </c>
      <c r="F6" s="1">
        <v>680.91</v>
      </c>
      <c r="G6" s="1">
        <v>59.92</v>
      </c>
      <c r="H6" s="9">
        <f>F6/1000</f>
        <v>0.68091000000000002</v>
      </c>
    </row>
    <row r="7" spans="1:8" x14ac:dyDescent="0.45">
      <c r="A7" s="1" t="s">
        <v>8</v>
      </c>
      <c r="B7" s="10" t="s">
        <v>16</v>
      </c>
      <c r="C7" s="1">
        <v>18.010000000000002</v>
      </c>
      <c r="D7" s="1">
        <v>18.04</v>
      </c>
      <c r="E7" s="1">
        <v>0.19</v>
      </c>
      <c r="F7" s="1">
        <v>403.66</v>
      </c>
      <c r="G7" s="1">
        <v>35.520000000000003</v>
      </c>
      <c r="H7" s="9">
        <f t="shared" ref="H7:H14" si="0">F7/1000</f>
        <v>0.40366000000000002</v>
      </c>
    </row>
    <row r="8" spans="1:8" x14ac:dyDescent="0.45">
      <c r="A8" s="1" t="s">
        <v>9</v>
      </c>
      <c r="B8" s="10" t="s">
        <v>17</v>
      </c>
      <c r="C8" s="1">
        <v>17.989999999999998</v>
      </c>
      <c r="D8" s="1">
        <v>18.02</v>
      </c>
      <c r="E8" s="1">
        <v>0.19</v>
      </c>
      <c r="F8" s="1">
        <v>371.41</v>
      </c>
      <c r="G8" s="1">
        <v>32.68</v>
      </c>
      <c r="H8" s="9">
        <f t="shared" si="0"/>
        <v>0.37141000000000002</v>
      </c>
    </row>
    <row r="9" spans="1:8" x14ac:dyDescent="0.45">
      <c r="A9" s="1" t="s">
        <v>10</v>
      </c>
      <c r="B9" s="10" t="s">
        <v>18</v>
      </c>
      <c r="C9" s="1">
        <v>31.9</v>
      </c>
      <c r="D9" s="1">
        <v>31.95</v>
      </c>
      <c r="E9" s="1">
        <v>0.33</v>
      </c>
      <c r="F9" s="1">
        <v>692.81</v>
      </c>
      <c r="G9" s="1">
        <v>60.97</v>
      </c>
      <c r="H9" s="9">
        <f t="shared" si="0"/>
        <v>0.69280999999999993</v>
      </c>
    </row>
    <row r="10" spans="1:8" ht="15.75" x14ac:dyDescent="0.45">
      <c r="A10" s="4" t="s">
        <v>30</v>
      </c>
      <c r="B10" s="11"/>
      <c r="C10" s="1">
        <v>99.99</v>
      </c>
      <c r="D10" s="1">
        <v>100</v>
      </c>
      <c r="E10" s="1">
        <v>1.05</v>
      </c>
      <c r="F10" s="1"/>
      <c r="G10" s="1"/>
      <c r="H10" s="9"/>
    </row>
    <row r="11" spans="1:8" x14ac:dyDescent="0.45">
      <c r="A11" s="1" t="s">
        <v>11</v>
      </c>
      <c r="B11" s="10" t="s">
        <v>19</v>
      </c>
      <c r="C11" s="1">
        <v>28.41</v>
      </c>
      <c r="D11" s="1">
        <v>28.41</v>
      </c>
      <c r="E11" s="1">
        <v>0.3</v>
      </c>
      <c r="F11" s="1">
        <v>585.59</v>
      </c>
      <c r="G11" s="1">
        <v>51.53</v>
      </c>
      <c r="H11" s="9">
        <f t="shared" si="0"/>
        <v>0.58559000000000005</v>
      </c>
    </row>
    <row r="12" spans="1:8" x14ac:dyDescent="0.45">
      <c r="A12" s="1" t="s">
        <v>12</v>
      </c>
      <c r="B12" s="10" t="s">
        <v>20</v>
      </c>
      <c r="C12" s="1">
        <v>22.94</v>
      </c>
      <c r="D12" s="1">
        <v>22.94</v>
      </c>
      <c r="E12" s="1">
        <v>0.24</v>
      </c>
      <c r="F12" s="1">
        <v>496.38</v>
      </c>
      <c r="G12" s="1">
        <v>43.68</v>
      </c>
      <c r="H12" s="9">
        <f t="shared" si="0"/>
        <v>0.49637999999999999</v>
      </c>
    </row>
    <row r="13" spans="1:8" x14ac:dyDescent="0.45">
      <c r="A13" s="1" t="s">
        <v>13</v>
      </c>
      <c r="B13" s="10" t="s">
        <v>21</v>
      </c>
      <c r="C13" s="1">
        <v>20.260000000000002</v>
      </c>
      <c r="D13" s="1">
        <v>20.260000000000002</v>
      </c>
      <c r="E13" s="1">
        <v>0.21</v>
      </c>
      <c r="F13" s="1">
        <v>404.78</v>
      </c>
      <c r="G13" s="1">
        <v>35.619999999999997</v>
      </c>
      <c r="H13" s="9">
        <f t="shared" si="0"/>
        <v>0.40477999999999997</v>
      </c>
    </row>
    <row r="14" spans="1:8" x14ac:dyDescent="0.45">
      <c r="A14" s="1" t="s">
        <v>14</v>
      </c>
      <c r="B14" s="10" t="s">
        <v>22</v>
      </c>
      <c r="C14" s="1">
        <v>28.39</v>
      </c>
      <c r="D14" s="1">
        <v>28.39</v>
      </c>
      <c r="E14" s="1">
        <v>0.3</v>
      </c>
      <c r="F14" s="1">
        <v>613.07000000000005</v>
      </c>
      <c r="G14" s="1">
        <v>53.95</v>
      </c>
      <c r="H14" s="9">
        <f t="shared" si="0"/>
        <v>0.61307</v>
      </c>
    </row>
    <row r="15" spans="1:8" ht="15.75" x14ac:dyDescent="0.45">
      <c r="A15" s="7" t="s">
        <v>29</v>
      </c>
      <c r="C15" s="5"/>
      <c r="D15" s="5"/>
      <c r="E15" s="5"/>
      <c r="F15" s="5"/>
      <c r="G15" s="5"/>
    </row>
    <row r="16" spans="1:8" ht="15.75" x14ac:dyDescent="0.45">
      <c r="A16" s="7" t="s">
        <v>31</v>
      </c>
      <c r="C16" s="5"/>
      <c r="D16" s="5"/>
      <c r="E16" s="5"/>
      <c r="F16" s="5"/>
      <c r="G16" s="5"/>
    </row>
    <row r="18" spans="1:1" x14ac:dyDescent="0.45">
      <c r="A18" s="5" t="s">
        <v>27</v>
      </c>
    </row>
    <row r="19" spans="1:1" s="5" customFormat="1" x14ac:dyDescent="0.45"/>
    <row r="20" spans="1:1" s="5" customFormat="1" x14ac:dyDescent="0.45"/>
    <row r="21" spans="1:1" s="5" customFormat="1" x14ac:dyDescent="0.45"/>
    <row r="22" spans="1:1" s="5" customFormat="1" x14ac:dyDescent="0.45"/>
    <row r="23" spans="1:1" s="5" customFormat="1" x14ac:dyDescent="0.45"/>
    <row r="24" spans="1:1" s="5" customFormat="1" x14ac:dyDescent="0.45"/>
    <row r="25" spans="1:1" s="5" customFormat="1" x14ac:dyDescent="0.45"/>
    <row r="26" spans="1:1" s="5" customFormat="1" x14ac:dyDescent="0.45"/>
    <row r="28" spans="1:1" s="5" customFormat="1" x14ac:dyDescent="0.45"/>
  </sheetData>
  <mergeCells count="5">
    <mergeCell ref="A3:A4"/>
    <mergeCell ref="C3:C4"/>
    <mergeCell ref="D3:D4"/>
    <mergeCell ref="E3:H3"/>
    <mergeCell ref="B3: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8739-5074-43B0-ADA0-7A2A1B993545}">
  <dimension ref="A1:G19"/>
  <sheetViews>
    <sheetView tabSelected="1" workbookViewId="0">
      <selection activeCell="D19" sqref="D19"/>
    </sheetView>
  </sheetViews>
  <sheetFormatPr baseColWidth="10" defaultColWidth="11.3984375" defaultRowHeight="14.25" x14ac:dyDescent="0.45"/>
  <cols>
    <col min="1" max="7" width="11.3984375" style="18"/>
    <col min="8" max="16384" width="11.3984375" style="8"/>
  </cols>
  <sheetData>
    <row r="1" spans="1:7" ht="15.75" x14ac:dyDescent="0.45">
      <c r="A1" s="18" t="s">
        <v>54</v>
      </c>
    </row>
    <row r="3" spans="1:7" x14ac:dyDescent="0.45">
      <c r="A3" s="19" t="s">
        <v>23</v>
      </c>
      <c r="B3" s="19" t="s">
        <v>33</v>
      </c>
      <c r="C3" s="19" t="s">
        <v>45</v>
      </c>
      <c r="D3" s="19" t="s">
        <v>46</v>
      </c>
      <c r="E3" s="19" t="s">
        <v>47</v>
      </c>
      <c r="F3" s="19" t="s">
        <v>48</v>
      </c>
      <c r="G3" s="18" t="s">
        <v>38</v>
      </c>
    </row>
    <row r="4" spans="1:7" s="5" customFormat="1" x14ac:dyDescent="0.45">
      <c r="A4" s="15" t="s">
        <v>37</v>
      </c>
      <c r="B4" s="15">
        <v>589.72310990297171</v>
      </c>
      <c r="C4" s="15">
        <v>2.2727272727272729</v>
      </c>
      <c r="D4" s="15">
        <v>1.1363636363636365</v>
      </c>
      <c r="E4" s="15">
        <f>B4*0.515463917525773</f>
        <v>303.98098448606777</v>
      </c>
      <c r="F4" s="15">
        <f>0.1/0.088</f>
        <v>1.1363636363636365</v>
      </c>
      <c r="G4" s="16" t="s">
        <v>40</v>
      </c>
    </row>
    <row r="5" spans="1:7" s="5" customFormat="1" x14ac:dyDescent="0.45">
      <c r="A5" s="15" t="s">
        <v>37</v>
      </c>
      <c r="B5" s="15">
        <f>B4/2</f>
        <v>294.86155495148586</v>
      </c>
      <c r="C5" s="15">
        <f>C4/2</f>
        <v>1.1363636363636365</v>
      </c>
      <c r="D5" s="15">
        <f>D4/2</f>
        <v>0.56818181818181823</v>
      </c>
      <c r="E5" s="15">
        <f>E4/2</f>
        <v>151.99049224303388</v>
      </c>
      <c r="F5" s="15">
        <f>F4/2</f>
        <v>0.56818181818181823</v>
      </c>
      <c r="G5" s="16" t="s">
        <v>39</v>
      </c>
    </row>
    <row r="6" spans="1:7" s="5" customFormat="1" ht="17.25" customHeight="1" x14ac:dyDescent="0.45">
      <c r="A6" s="15" t="s">
        <v>42</v>
      </c>
      <c r="B6" s="17">
        <v>363.88306</v>
      </c>
      <c r="C6" s="17">
        <v>363.88306</v>
      </c>
      <c r="D6" s="17">
        <v>363.88306</v>
      </c>
      <c r="E6" s="17">
        <v>363.88306</v>
      </c>
      <c r="F6" s="17">
        <v>363.88306</v>
      </c>
      <c r="G6" s="16" t="s">
        <v>41</v>
      </c>
    </row>
    <row r="7" spans="1:7" s="5" customFormat="1" ht="17.25" customHeight="1" x14ac:dyDescent="0.45">
      <c r="A7" s="15" t="s">
        <v>32</v>
      </c>
      <c r="B7" s="17">
        <v>2.6095799999999998</v>
      </c>
      <c r="C7" s="17">
        <v>2.6095799999999998</v>
      </c>
      <c r="D7" s="17">
        <v>2.6095799999999998</v>
      </c>
      <c r="E7" s="19">
        <f>B7*0.585622538959962</f>
        <v>1.5282288652191374</v>
      </c>
      <c r="F7" s="19">
        <f>B7*0.772697138276634</f>
        <v>2.0164149981039383</v>
      </c>
      <c r="G7" s="16"/>
    </row>
    <row r="8" spans="1:7" s="5" customFormat="1" ht="17.25" customHeight="1" x14ac:dyDescent="0.45">
      <c r="A8" s="15" t="s">
        <v>43</v>
      </c>
      <c r="B8" s="17">
        <v>0.37924254151613407</v>
      </c>
      <c r="C8" s="17">
        <v>0.37924254151613407</v>
      </c>
      <c r="D8" s="17">
        <v>0.37924254151613407</v>
      </c>
      <c r="E8" s="19">
        <f>B8*0.439109297183609</f>
        <v>0.1665289258672753</v>
      </c>
      <c r="F8" s="19">
        <f>B8*0.237450402691863</f>
        <v>9.0051294200891599E-2</v>
      </c>
      <c r="G8" s="16"/>
    </row>
    <row r="10" spans="1:7" x14ac:dyDescent="0.45">
      <c r="A10" s="20" t="s">
        <v>34</v>
      </c>
    </row>
    <row r="11" spans="1:7" ht="15.75" x14ac:dyDescent="0.45">
      <c r="A11" s="18" t="s">
        <v>55</v>
      </c>
    </row>
    <row r="12" spans="1:7" x14ac:dyDescent="0.45">
      <c r="A12" s="18" t="s">
        <v>49</v>
      </c>
    </row>
    <row r="13" spans="1:7" x14ac:dyDescent="0.45">
      <c r="A13" s="16" t="s">
        <v>50</v>
      </c>
    </row>
    <row r="14" spans="1:7" x14ac:dyDescent="0.45">
      <c r="A14" s="16" t="s">
        <v>51</v>
      </c>
    </row>
    <row r="15" spans="1:7" x14ac:dyDescent="0.45">
      <c r="A15" s="16" t="s">
        <v>52</v>
      </c>
    </row>
    <row r="16" spans="1:7" x14ac:dyDescent="0.45">
      <c r="A16" s="18" t="s">
        <v>35</v>
      </c>
    </row>
    <row r="17" spans="1:1" x14ac:dyDescent="0.45">
      <c r="A17" s="16" t="s">
        <v>36</v>
      </c>
    </row>
    <row r="18" spans="1:1" x14ac:dyDescent="0.45">
      <c r="A18" s="18" t="s">
        <v>44</v>
      </c>
    </row>
    <row r="19" spans="1:1" x14ac:dyDescent="0.45">
      <c r="A19" s="18"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Nucleotides</vt:lpstr>
      <vt:lpstr>Starch_Cellulose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dc:creator>
  <cp:lastModifiedBy>SANDRA MARCELA CORREA CORDOBA</cp:lastModifiedBy>
  <dcterms:created xsi:type="dcterms:W3CDTF">2021-09-15T14:50:58Z</dcterms:created>
  <dcterms:modified xsi:type="dcterms:W3CDTF">2024-03-29T07:17:36Z</dcterms:modified>
</cp:coreProperties>
</file>