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cel\Desktop\"/>
    </mc:Choice>
  </mc:AlternateContent>
  <xr:revisionPtr revIDLastSave="0" documentId="13_ncr:1_{7C7A0E1C-59CE-46ED-968F-A6816740CF7C}" xr6:coauthVersionLast="47" xr6:coauthVersionMax="47" xr10:uidLastSave="{00000000-0000-0000-0000-000000000000}"/>
  <bookViews>
    <workbookView xWindow="-23138" yWindow="-98" windowWidth="23236" windowHeight="13875" xr2:uid="{00000000-000D-0000-FFFF-FFFF00000000}"/>
  </bookViews>
  <sheets>
    <sheet name="ila" sheetId="2" r:id="rId1"/>
    <sheet name="simul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7" i="1"/>
  <c r="D9" i="1" s="1"/>
  <c r="E32" i="2"/>
  <c r="E33" i="2" s="1"/>
  <c r="E34" i="2"/>
  <c r="J17" i="2"/>
  <c r="J18" i="2" s="1"/>
  <c r="J19" i="2" s="1"/>
  <c r="J25" i="2"/>
  <c r="J26" i="2" s="1"/>
  <c r="J27" i="2" s="1"/>
  <c r="E17" i="2"/>
  <c r="E18" i="2" s="1"/>
  <c r="E19" i="2" s="1"/>
  <c r="E25" i="2"/>
  <c r="E26" i="2" s="1"/>
  <c r="E9" i="2"/>
  <c r="E11" i="2" s="1"/>
  <c r="J34" i="2" l="1"/>
  <c r="E30" i="2"/>
  <c r="E31" i="2" s="1"/>
  <c r="E27" i="2"/>
  <c r="J30" i="2"/>
  <c r="J31" i="2" s="1"/>
  <c r="J32" i="2" s="1"/>
  <c r="J33" i="2" s="1"/>
</calcChain>
</file>

<file path=xl/sharedStrings.xml><?xml version="1.0" encoding="utf-8"?>
<sst xmlns="http://schemas.openxmlformats.org/spreadsheetml/2006/main" count="53" uniqueCount="29">
  <si>
    <t>braud width us</t>
    <phoneticPr fontId="1" type="noConversion"/>
  </si>
  <si>
    <t>package width us</t>
    <phoneticPr fontId="1" type="noConversion"/>
  </si>
  <si>
    <t>settings</t>
    <phoneticPr fontId="1" type="noConversion"/>
  </si>
  <si>
    <t>read</t>
    <phoneticPr fontId="1" type="noConversion"/>
  </si>
  <si>
    <t>mark1</t>
    <phoneticPr fontId="1" type="noConversion"/>
  </si>
  <si>
    <t>mark2</t>
    <phoneticPr fontId="1" type="noConversion"/>
  </si>
  <si>
    <t>write</t>
    <phoneticPr fontId="1" type="noConversion"/>
  </si>
  <si>
    <t>read duration (samples)</t>
    <phoneticPr fontId="1" type="noConversion"/>
  </si>
  <si>
    <t>read duration (us)</t>
    <phoneticPr fontId="1" type="noConversion"/>
  </si>
  <si>
    <t>mark3</t>
    <phoneticPr fontId="1" type="noConversion"/>
  </si>
  <si>
    <t>mark4</t>
    <phoneticPr fontId="1" type="noConversion"/>
  </si>
  <si>
    <t>write duration (samples)</t>
    <phoneticPr fontId="1" type="noConversion"/>
  </si>
  <si>
    <t>write  duration (us)</t>
    <phoneticPr fontId="1" type="noConversion"/>
  </si>
  <si>
    <t>effectively baud rate</t>
    <phoneticPr fontId="1" type="noConversion"/>
  </si>
  <si>
    <t>analysis</t>
    <phoneticPr fontId="1" type="noConversion"/>
  </si>
  <si>
    <t>sample#1</t>
    <phoneticPr fontId="1" type="noConversion"/>
  </si>
  <si>
    <t>read buad rate/write buad rate -1</t>
    <phoneticPr fontId="1" type="noConversion"/>
  </si>
  <si>
    <t>sample#2
(zoom in acurate measurement)</t>
    <phoneticPr fontId="1" type="noConversion"/>
  </si>
  <si>
    <t>package length (baud)</t>
    <phoneticPr fontId="1" type="noConversion"/>
  </si>
  <si>
    <t>baud rate</t>
    <phoneticPr fontId="1" type="noConversion"/>
  </si>
  <si>
    <t>write_read_delta (us) per-package</t>
    <phoneticPr fontId="1" type="noConversion"/>
  </si>
  <si>
    <t>write_read_delta (us) of 4500 package</t>
    <phoneticPr fontId="1" type="noConversion"/>
  </si>
  <si>
    <t>write_read_delta (buad) of 4500 package</t>
    <phoneticPr fontId="1" type="noConversion"/>
  </si>
  <si>
    <t>write_read_delta (package) of 4500 package</t>
    <phoneticPr fontId="1" type="noConversion"/>
  </si>
  <si>
    <t>clk_mhz</t>
    <phoneticPr fontId="1" type="noConversion"/>
  </si>
  <si>
    <t>per package delay (clk)</t>
    <phoneticPr fontId="1" type="noConversion"/>
  </si>
  <si>
    <t>per package delay (us)</t>
    <phoneticPr fontId="1" type="noConversion"/>
  </si>
  <si>
    <t>10000 package delay(us)</t>
    <phoneticPr fontId="1" type="noConversion"/>
  </si>
  <si>
    <t>simulation delay of 10000 package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</si>
</sst>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459441</xdr:colOff>
      <xdr:row>35</xdr:row>
      <xdr:rowOff>28014</xdr:rowOff>
    </xdr:from>
    <xdr:to>
      <xdr:col>27</xdr:col>
      <xdr:colOff>520468</xdr:colOff>
      <xdr:row>94</xdr:row>
      <xdr:rowOff>93169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62F27A7-9117-CB2F-4AC7-1C9A45E84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735" y="6107206"/>
          <a:ext cx="21822900" cy="103065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28</xdr:col>
      <xdr:colOff>131530</xdr:colOff>
      <xdr:row>166</xdr:row>
      <xdr:rowOff>94975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61A6920-28DE-CC81-DBEB-EF958F88D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840" y="17158607"/>
          <a:ext cx="21870524" cy="1230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0763-6748-4AA5-92DC-D6A79DDC5119}">
  <dimension ref="C7:J34"/>
  <sheetViews>
    <sheetView tabSelected="1" topLeftCell="B4" zoomScale="70" zoomScaleNormal="70" workbookViewId="0">
      <selection activeCell="E30" sqref="E30"/>
    </sheetView>
  </sheetViews>
  <sheetFormatPr defaultRowHeight="14" x14ac:dyDescent="0.3"/>
  <cols>
    <col min="4" max="4" width="39.25" bestFit="1" customWidth="1"/>
    <col min="5" max="5" width="12.5" bestFit="1" customWidth="1"/>
    <col min="9" max="9" width="39.25" bestFit="1" customWidth="1"/>
    <col min="10" max="10" width="12.33203125" bestFit="1" customWidth="1"/>
  </cols>
  <sheetData>
    <row r="7" spans="3:10" x14ac:dyDescent="0.3">
      <c r="D7" s="1" t="s">
        <v>2</v>
      </c>
      <c r="E7" s="1"/>
    </row>
    <row r="8" spans="3:10" x14ac:dyDescent="0.3">
      <c r="D8" s="2" t="s">
        <v>19</v>
      </c>
      <c r="E8" s="2">
        <v>9600</v>
      </c>
    </row>
    <row r="9" spans="3:10" x14ac:dyDescent="0.3">
      <c r="D9" s="2" t="s">
        <v>0</v>
      </c>
      <c r="E9" s="2">
        <f>1/E8*1000000</f>
        <v>104.16666666666667</v>
      </c>
    </row>
    <row r="10" spans="3:10" x14ac:dyDescent="0.3">
      <c r="D10" s="2" t="s">
        <v>18</v>
      </c>
      <c r="E10" s="2">
        <v>11</v>
      </c>
    </row>
    <row r="11" spans="3:10" x14ac:dyDescent="0.3">
      <c r="D11" s="2" t="s">
        <v>1</v>
      </c>
      <c r="E11" s="2">
        <f>E9*E10</f>
        <v>1145.8333333333335</v>
      </c>
    </row>
    <row r="14" spans="3:10" x14ac:dyDescent="0.3">
      <c r="C14" s="1" t="s">
        <v>15</v>
      </c>
      <c r="D14" s="1" t="s">
        <v>3</v>
      </c>
      <c r="E14" s="1"/>
      <c r="H14" s="5" t="s">
        <v>17</v>
      </c>
      <c r="I14" s="1" t="s">
        <v>3</v>
      </c>
      <c r="J14" s="1"/>
    </row>
    <row r="15" spans="3:10" x14ac:dyDescent="0.3">
      <c r="C15" s="1"/>
      <c r="D15" s="2" t="s">
        <v>4</v>
      </c>
      <c r="E15" s="2">
        <v>16106</v>
      </c>
      <c r="H15" s="1"/>
      <c r="I15" s="2" t="s">
        <v>4</v>
      </c>
      <c r="J15" s="2">
        <v>16059</v>
      </c>
    </row>
    <row r="16" spans="3:10" x14ac:dyDescent="0.3">
      <c r="C16" s="1"/>
      <c r="D16" s="2" t="s">
        <v>5</v>
      </c>
      <c r="E16" s="2">
        <v>73123</v>
      </c>
      <c r="H16" s="1"/>
      <c r="I16" s="2" t="s">
        <v>5</v>
      </c>
      <c r="J16" s="2">
        <v>73154</v>
      </c>
    </row>
    <row r="17" spans="3:10" x14ac:dyDescent="0.3">
      <c r="C17" s="1"/>
      <c r="D17" s="2" t="s">
        <v>7</v>
      </c>
      <c r="E17" s="2">
        <f>E16-E15</f>
        <v>57017</v>
      </c>
      <c r="H17" s="1"/>
      <c r="I17" s="2" t="s">
        <v>7</v>
      </c>
      <c r="J17" s="2">
        <f>J16-J15</f>
        <v>57095</v>
      </c>
    </row>
    <row r="18" spans="3:10" x14ac:dyDescent="0.3">
      <c r="C18" s="1"/>
      <c r="D18" s="2" t="s">
        <v>8</v>
      </c>
      <c r="E18" s="2">
        <f>E17*20/1000</f>
        <v>1140.3399999999999</v>
      </c>
      <c r="H18" s="1"/>
      <c r="I18" s="2" t="s">
        <v>8</v>
      </c>
      <c r="J18" s="2">
        <f>J17*20/1000</f>
        <v>1141.9000000000001</v>
      </c>
    </row>
    <row r="19" spans="3:10" x14ac:dyDescent="0.3">
      <c r="C19" s="1"/>
      <c r="D19" s="2" t="s">
        <v>13</v>
      </c>
      <c r="E19" s="2">
        <f>1/(E18/E10)*1000000</f>
        <v>9646.2458564989411</v>
      </c>
      <c r="H19" s="1"/>
      <c r="I19" s="2" t="s">
        <v>13</v>
      </c>
      <c r="J19" s="2">
        <f>1/(J18/E10)*1000000</f>
        <v>9633.0676941938873</v>
      </c>
    </row>
    <row r="20" spans="3:10" x14ac:dyDescent="0.3">
      <c r="C20" s="1"/>
      <c r="H20" s="1"/>
    </row>
    <row r="21" spans="3:10" x14ac:dyDescent="0.3">
      <c r="C21" s="1"/>
      <c r="H21" s="1"/>
    </row>
    <row r="22" spans="3:10" x14ac:dyDescent="0.3">
      <c r="C22" s="1"/>
      <c r="D22" s="1" t="s">
        <v>6</v>
      </c>
      <c r="E22" s="1"/>
      <c r="H22" s="1"/>
      <c r="I22" s="1" t="s">
        <v>6</v>
      </c>
      <c r="J22" s="1"/>
    </row>
    <row r="23" spans="3:10" x14ac:dyDescent="0.3">
      <c r="C23" s="1"/>
      <c r="D23" s="2" t="s">
        <v>9</v>
      </c>
      <c r="E23" s="2">
        <v>68514</v>
      </c>
      <c r="H23" s="1"/>
      <c r="I23" s="2" t="s">
        <v>9</v>
      </c>
      <c r="J23" s="2">
        <v>72175</v>
      </c>
    </row>
    <row r="24" spans="3:10" x14ac:dyDescent="0.3">
      <c r="C24" s="1"/>
      <c r="D24" s="2" t="s">
        <v>10</v>
      </c>
      <c r="E24" s="2">
        <v>125842</v>
      </c>
      <c r="H24" s="1"/>
      <c r="I24" s="2" t="s">
        <v>10</v>
      </c>
      <c r="J24" s="2">
        <v>129465</v>
      </c>
    </row>
    <row r="25" spans="3:10" x14ac:dyDescent="0.3">
      <c r="C25" s="1"/>
      <c r="D25" s="2" t="s">
        <v>11</v>
      </c>
      <c r="E25" s="2">
        <f>E24-E23</f>
        <v>57328</v>
      </c>
      <c r="H25" s="1"/>
      <c r="I25" s="2" t="s">
        <v>11</v>
      </c>
      <c r="J25" s="2">
        <f>J24-J23</f>
        <v>57290</v>
      </c>
    </row>
    <row r="26" spans="3:10" x14ac:dyDescent="0.3">
      <c r="C26" s="1"/>
      <c r="D26" s="2" t="s">
        <v>12</v>
      </c>
      <c r="E26" s="2">
        <f>E25*20/1000</f>
        <v>1146.56</v>
      </c>
      <c r="H26" s="1"/>
      <c r="I26" s="2" t="s">
        <v>12</v>
      </c>
      <c r="J26" s="2">
        <f>J25*20/1000</f>
        <v>1145.8</v>
      </c>
    </row>
    <row r="27" spans="3:10" x14ac:dyDescent="0.3">
      <c r="C27" s="1"/>
      <c r="D27" s="2" t="s">
        <v>13</v>
      </c>
      <c r="E27" s="2">
        <f>1/(E26/11)*1000000</f>
        <v>9593.9157130895892</v>
      </c>
      <c r="H27" s="1"/>
      <c r="I27" s="2" t="s">
        <v>13</v>
      </c>
      <c r="J27" s="2">
        <f>1/(J26/E10)*1000000</f>
        <v>9600.2792808518061</v>
      </c>
    </row>
    <row r="28" spans="3:10" x14ac:dyDescent="0.3">
      <c r="C28" s="1"/>
      <c r="H28" s="1"/>
    </row>
    <row r="29" spans="3:10" x14ac:dyDescent="0.3">
      <c r="C29" s="1"/>
      <c r="D29" s="3" t="s">
        <v>14</v>
      </c>
      <c r="E29" s="3"/>
      <c r="H29" s="1"/>
      <c r="I29" s="3" t="s">
        <v>14</v>
      </c>
      <c r="J29" s="3"/>
    </row>
    <row r="30" spans="3:10" x14ac:dyDescent="0.3">
      <c r="C30" s="1"/>
      <c r="D30" s="2" t="s">
        <v>20</v>
      </c>
      <c r="E30" s="2">
        <f>E26-E18</f>
        <v>6.2200000000000273</v>
      </c>
      <c r="H30" s="1"/>
      <c r="I30" s="2" t="s">
        <v>20</v>
      </c>
      <c r="J30" s="2">
        <f>J26-J18</f>
        <v>3.8999999999998636</v>
      </c>
    </row>
    <row r="31" spans="3:10" x14ac:dyDescent="0.3">
      <c r="C31" s="1"/>
      <c r="D31" s="2" t="s">
        <v>21</v>
      </c>
      <c r="E31" s="2">
        <f>E30*4500</f>
        <v>27990.000000000124</v>
      </c>
      <c r="H31" s="1"/>
      <c r="I31" s="2" t="s">
        <v>21</v>
      </c>
      <c r="J31" s="2">
        <f>J30*4500</f>
        <v>17549.999999999385</v>
      </c>
    </row>
    <row r="32" spans="3:10" x14ac:dyDescent="0.3">
      <c r="C32" s="1"/>
      <c r="D32" s="2" t="s">
        <v>22</v>
      </c>
      <c r="E32" s="2">
        <f>E31/$E$9</f>
        <v>268.7040000000012</v>
      </c>
      <c r="H32" s="1"/>
      <c r="I32" s="2" t="s">
        <v>22</v>
      </c>
      <c r="J32" s="2">
        <f>J31/$E$9</f>
        <v>168.47999999999408</v>
      </c>
    </row>
    <row r="33" spans="3:10" x14ac:dyDescent="0.3">
      <c r="C33" s="1"/>
      <c r="D33" s="2" t="s">
        <v>23</v>
      </c>
      <c r="E33" s="2">
        <f>E32/$E$10</f>
        <v>24.427636363636474</v>
      </c>
      <c r="H33" s="1"/>
      <c r="I33" s="2" t="s">
        <v>23</v>
      </c>
      <c r="J33" s="2">
        <f>J32/$E$10</f>
        <v>15.316363636363098</v>
      </c>
    </row>
    <row r="34" spans="3:10" x14ac:dyDescent="0.3">
      <c r="C34" s="1"/>
      <c r="D34" s="2" t="s">
        <v>16</v>
      </c>
      <c r="E34" s="4">
        <f>E19/E27-1</f>
        <v>5.4545135661296928E-3</v>
      </c>
      <c r="H34" s="1"/>
      <c r="I34" s="2" t="s">
        <v>16</v>
      </c>
      <c r="J34" s="4">
        <f>J19/J27-1</f>
        <v>3.415360364305231E-3</v>
      </c>
    </row>
  </sheetData>
  <mergeCells count="9">
    <mergeCell ref="C14:C34"/>
    <mergeCell ref="H14:H34"/>
    <mergeCell ref="D22:E22"/>
    <mergeCell ref="D14:E14"/>
    <mergeCell ref="D7:E7"/>
    <mergeCell ref="D29:E29"/>
    <mergeCell ref="I14:J14"/>
    <mergeCell ref="I22:J22"/>
    <mergeCell ref="I29:J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D18"/>
  <sheetViews>
    <sheetView workbookViewId="0">
      <selection activeCell="D7" sqref="D7"/>
    </sheetView>
  </sheetViews>
  <sheetFormatPr defaultRowHeight="14" x14ac:dyDescent="0.3"/>
  <cols>
    <col min="3" max="3" width="29" bestFit="1" customWidth="1"/>
  </cols>
  <sheetData>
    <row r="5" spans="3:4" x14ac:dyDescent="0.3">
      <c r="C5" s="1" t="s">
        <v>2</v>
      </c>
      <c r="D5" s="1"/>
    </row>
    <row r="6" spans="3:4" x14ac:dyDescent="0.3">
      <c r="C6" s="2" t="s">
        <v>19</v>
      </c>
      <c r="D6" s="2">
        <v>9600</v>
      </c>
    </row>
    <row r="7" spans="3:4" x14ac:dyDescent="0.3">
      <c r="C7" s="2" t="s">
        <v>0</v>
      </c>
      <c r="D7" s="2">
        <f>1/D6*1000000</f>
        <v>104.16666666666667</v>
      </c>
    </row>
    <row r="8" spans="3:4" x14ac:dyDescent="0.3">
      <c r="C8" s="2" t="s">
        <v>18</v>
      </c>
      <c r="D8" s="2">
        <v>11</v>
      </c>
    </row>
    <row r="9" spans="3:4" x14ac:dyDescent="0.3">
      <c r="C9" s="2" t="s">
        <v>1</v>
      </c>
      <c r="D9" s="2">
        <f>D7*D8</f>
        <v>1145.8333333333335</v>
      </c>
    </row>
    <row r="10" spans="3:4" x14ac:dyDescent="0.3">
      <c r="C10" s="6" t="s">
        <v>24</v>
      </c>
      <c r="D10" s="2">
        <v>50</v>
      </c>
    </row>
    <row r="15" spans="3:4" x14ac:dyDescent="0.3">
      <c r="C15" s="2" t="s">
        <v>25</v>
      </c>
      <c r="D15" s="2">
        <v>2</v>
      </c>
    </row>
    <row r="16" spans="3:4" x14ac:dyDescent="0.3">
      <c r="C16" s="2" t="s">
        <v>26</v>
      </c>
      <c r="D16" s="2">
        <f>2*(1/D10)</f>
        <v>0.04</v>
      </c>
    </row>
    <row r="17" spans="3:4" x14ac:dyDescent="0.3">
      <c r="C17" s="2" t="s">
        <v>27</v>
      </c>
      <c r="D17" s="2">
        <f>D16*10000</f>
        <v>400</v>
      </c>
    </row>
    <row r="18" spans="3:4" x14ac:dyDescent="0.3">
      <c r="C18" s="2" t="s">
        <v>28</v>
      </c>
      <c r="D18" s="2">
        <v>400.7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ila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shaw</dc:creator>
  <cp:lastModifiedBy>Jay shaw</cp:lastModifiedBy>
  <dcterms:created xsi:type="dcterms:W3CDTF">2015-06-05T18:19:34Z</dcterms:created>
  <dcterms:modified xsi:type="dcterms:W3CDTF">2023-01-15T08:01:17Z</dcterms:modified>
</cp:coreProperties>
</file>