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ackingTheCodingInterview\CSharp\ArrayAndStrings\"/>
    </mc:Choice>
  </mc:AlternateContent>
  <bookViews>
    <workbookView xWindow="0" yWindow="0" windowWidth="20400" windowHeight="7095" firstSheet="1" activeTab="5"/>
  </bookViews>
  <sheets>
    <sheet name="Brute Force" sheetId="1" r:id="rId1"/>
    <sheet name="Optimized" sheetId="2" r:id="rId2"/>
    <sheet name="Brute Force - Fixed" sheetId="8" r:id="rId3"/>
    <sheet name="Optimized - Fixed" sheetId="3" r:id="rId4"/>
    <sheet name="ThreeSum" sheetId="4" r:id="rId5"/>
    <sheet name="ThreeSumDeluxe" sheetId="6" r:id="rId6"/>
    <sheet name="Order Growth" sheetId="7" r:id="rId7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6" l="1"/>
  <c r="G14" i="6"/>
  <c r="H14" i="6"/>
  <c r="G13" i="6"/>
  <c r="M12" i="7"/>
  <c r="L12" i="7"/>
  <c r="K12" i="7"/>
  <c r="M11" i="7"/>
  <c r="L11" i="7"/>
  <c r="K11" i="7"/>
  <c r="M6" i="7"/>
  <c r="M7" i="7"/>
  <c r="M8" i="7"/>
  <c r="M9" i="7"/>
  <c r="H13" i="6"/>
  <c r="H10" i="8"/>
  <c r="G10" i="8"/>
  <c r="H9" i="8"/>
  <c r="G9" i="8"/>
  <c r="H8" i="8"/>
  <c r="G8" i="8"/>
  <c r="H7" i="8"/>
  <c r="G7" i="8"/>
  <c r="H6" i="8"/>
  <c r="G6" i="8"/>
  <c r="H5" i="8"/>
  <c r="E15" i="8" s="1"/>
  <c r="G5" i="8"/>
  <c r="H9" i="7"/>
  <c r="H8" i="7"/>
  <c r="H7" i="7"/>
  <c r="H6" i="7"/>
  <c r="H5" i="7"/>
  <c r="G9" i="7"/>
  <c r="G8" i="7"/>
  <c r="G7" i="7"/>
  <c r="G6" i="7"/>
  <c r="G5" i="7"/>
  <c r="F9" i="7"/>
  <c r="L9" i="7" s="1"/>
  <c r="F8" i="7"/>
  <c r="L8" i="7" s="1"/>
  <c r="F7" i="7"/>
  <c r="L7" i="7" s="1"/>
  <c r="F6" i="7"/>
  <c r="L6" i="7" s="1"/>
  <c r="F5" i="7"/>
  <c r="L5" i="7" s="1"/>
  <c r="C9" i="7"/>
  <c r="I9" i="7" s="1"/>
  <c r="C8" i="7"/>
  <c r="I8" i="7" s="1"/>
  <c r="C7" i="7"/>
  <c r="I7" i="7" s="1"/>
  <c r="C6" i="7"/>
  <c r="I6" i="7" s="1"/>
  <c r="C5" i="7"/>
  <c r="E9" i="7"/>
  <c r="K9" i="7" s="1"/>
  <c r="E8" i="7"/>
  <c r="K8" i="7" s="1"/>
  <c r="E7" i="7"/>
  <c r="K7" i="7" s="1"/>
  <c r="E6" i="7"/>
  <c r="K6" i="7" s="1"/>
  <c r="E5" i="7"/>
  <c r="D9" i="7"/>
  <c r="J9" i="7" s="1"/>
  <c r="D8" i="7"/>
  <c r="J8" i="7" s="1"/>
  <c r="D7" i="7"/>
  <c r="J7" i="7" s="1"/>
  <c r="D6" i="7"/>
  <c r="J6" i="7" s="1"/>
  <c r="D5" i="7"/>
  <c r="J5" i="7" s="1"/>
  <c r="I10" i="4"/>
  <c r="H10" i="4"/>
  <c r="H9" i="4"/>
  <c r="H8" i="4"/>
  <c r="H7" i="4"/>
  <c r="G10" i="4"/>
  <c r="G9" i="4"/>
  <c r="G8" i="4"/>
  <c r="G7" i="4"/>
  <c r="H12" i="6"/>
  <c r="G12" i="6"/>
  <c r="H11" i="6"/>
  <c r="G11" i="6"/>
  <c r="H10" i="6"/>
  <c r="G10" i="6"/>
  <c r="H9" i="6"/>
  <c r="G9" i="6"/>
  <c r="H8" i="6"/>
  <c r="G8" i="6"/>
  <c r="H7" i="6"/>
  <c r="G7" i="6"/>
  <c r="G5" i="3"/>
  <c r="E14" i="3" s="1"/>
  <c r="H10" i="3"/>
  <c r="H9" i="3"/>
  <c r="H8" i="3"/>
  <c r="H7" i="3"/>
  <c r="H6" i="3"/>
  <c r="H5" i="3"/>
  <c r="G10" i="3"/>
  <c r="G9" i="3"/>
  <c r="G8" i="3"/>
  <c r="G7" i="3"/>
  <c r="G6" i="3"/>
  <c r="G5" i="2"/>
  <c r="E17" i="6" l="1"/>
  <c r="I14" i="6" s="1"/>
  <c r="E14" i="8"/>
  <c r="H11" i="7"/>
  <c r="I11" i="7"/>
  <c r="J12" i="7"/>
  <c r="J11" i="7"/>
  <c r="H12" i="7"/>
  <c r="I12" i="7"/>
  <c r="E15" i="4"/>
  <c r="E14" i="4"/>
  <c r="I7" i="4" s="1"/>
  <c r="E15" i="3"/>
  <c r="I7" i="3" s="1"/>
  <c r="G10" i="2"/>
  <c r="G9" i="1"/>
  <c r="G8" i="1"/>
  <c r="I13" i="6" l="1"/>
  <c r="I8" i="8"/>
  <c r="I5" i="8"/>
  <c r="I10" i="8"/>
  <c r="I9" i="8"/>
  <c r="I7" i="8"/>
  <c r="I6" i="8"/>
  <c r="I9" i="4"/>
  <c r="I11" i="4"/>
  <c r="I8" i="4"/>
  <c r="I10" i="6"/>
  <c r="I12" i="6"/>
  <c r="I11" i="6"/>
  <c r="I8" i="6"/>
  <c r="I7" i="6"/>
  <c r="I9" i="6"/>
  <c r="I10" i="3"/>
  <c r="I6" i="3"/>
  <c r="I9" i="3"/>
  <c r="I5" i="3"/>
  <c r="I8" i="3"/>
  <c r="G6" i="2"/>
  <c r="G7" i="2"/>
  <c r="G9" i="2"/>
  <c r="G8" i="2"/>
  <c r="G7" i="1"/>
  <c r="G5" i="1"/>
  <c r="G6" i="1"/>
  <c r="G10" i="1"/>
</calcChain>
</file>

<file path=xl/sharedStrings.xml><?xml version="1.0" encoding="utf-8"?>
<sst xmlns="http://schemas.openxmlformats.org/spreadsheetml/2006/main" count="69" uniqueCount="28">
  <si>
    <t>N</t>
  </si>
  <si>
    <t>T(N)</t>
  </si>
  <si>
    <t>Brute Force</t>
  </si>
  <si>
    <t>b</t>
  </si>
  <si>
    <t>c</t>
  </si>
  <si>
    <t>Optimized</t>
  </si>
  <si>
    <t>Calculated Time</t>
  </si>
  <si>
    <t>Log N</t>
  </si>
  <si>
    <t>Log T(N)</t>
  </si>
  <si>
    <t>Predictions</t>
  </si>
  <si>
    <t>Book Example</t>
  </si>
  <si>
    <t>slope</t>
  </si>
  <si>
    <t>intercept</t>
  </si>
  <si>
    <t>(slope) The lower the better</t>
  </si>
  <si>
    <t>Constant</t>
  </si>
  <si>
    <t>Logarithmic</t>
  </si>
  <si>
    <t>Linear</t>
  </si>
  <si>
    <t>Linearithmic</t>
  </si>
  <si>
    <t>Quadratic</t>
  </si>
  <si>
    <t>INTERCEPT</t>
  </si>
  <si>
    <t>SLOPE (Order-Growth)</t>
  </si>
  <si>
    <t>LOG-LOG</t>
  </si>
  <si>
    <t>ORIGINAL</t>
  </si>
  <si>
    <t>Book Example Deluxe</t>
  </si>
  <si>
    <t>Big-Oh</t>
  </si>
  <si>
    <t>O(Log N)</t>
  </si>
  <si>
    <t>O(N Log N)</t>
  </si>
  <si>
    <t>N2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</si>
</sst>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7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'Brute Force'!$F$4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4083552055993049E-2"/>
                  <c:y val="4.2329760863225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'Brute Force'!$E$5:$E$10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'Brute Force'!$F$5:$F$10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41</c:v>
                </c:pt>
                <c:pt idx="4">
                  <c:v>151</c:v>
                </c:pt>
                <c:pt idx="5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A67-A24D-39E664C1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98336"/>
        <c:axId val="984748048"/>
      </c:scatterChart>
      <c:valAx>
        <c:axId val="1068298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8048"/>
        <c:crosses val="autoZero"/>
        <c:crossBetween val="midCat"/>
      </c:valAx>
      <c:valAx>
        <c:axId val="98474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Optimized!$F$4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Optimized!$E$5:$E$10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Optimized!$F$5:$F$10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9-4B43-97EC-7346F8D2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85120"/>
        <c:axId val="1102622512"/>
      </c:scatterChart>
      <c:valAx>
        <c:axId val="1102285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22512"/>
        <c:crosses val="autoZero"/>
        <c:crossBetween val="midCat"/>
      </c:valAx>
      <c:valAx>
        <c:axId val="1102622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'Brute Force - Fixed'!$H$4</c:f>
              <c:strCache>
                <c:ptCount val="1"/>
                <c:pt idx="0">
                  <c:v>Log 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'Brute Force - Fixed'!$G$5:$G$10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'Brute Force - Fixed'!$H$5:$H$10</c:f>
              <c:numCache>
                <c:formatCode>General</c:formatCode>
                <c:ptCount val="6"/>
                <c:pt idx="0">
                  <c:v>2.8073549220576042</c:v>
                </c:pt>
                <c:pt idx="1">
                  <c:v>2.8073549220576042</c:v>
                </c:pt>
                <c:pt idx="2">
                  <c:v>3.4594316186372978</c:v>
                </c:pt>
                <c:pt idx="3">
                  <c:v>5.3575520046180838</c:v>
                </c:pt>
                <c:pt idx="4">
                  <c:v>7.2384047393250794</c:v>
                </c:pt>
                <c:pt idx="5">
                  <c:v>9.1922928144707683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1-4F28-80BC-C4B2E8AF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48768"/>
        <c:axId val="865353688"/>
      </c:scatterChart>
      <c:valAx>
        <c:axId val="8653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3688"/>
        <c:crosses val="autoZero"/>
        <c:crossBetween val="midCat"/>
      </c:valAx>
      <c:valAx>
        <c:axId val="8653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- Fixed'!$H$4</c:f>
              <c:strCache>
                <c:ptCount val="1"/>
                <c:pt idx="0">
                  <c:v>Log 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'Optimized - Fixed'!$G$5:$G$10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'Optimized - Fixed'!$H$5:$H$10</c:f>
              <c:numCache>
                <c:formatCode>General</c:formatCode>
                <c:ptCount val="6"/>
                <c:pt idx="0">
                  <c:v>1.5849625007211563</c:v>
                </c:pt>
                <c:pt idx="1">
                  <c:v>1.5849625007211563</c:v>
                </c:pt>
                <c:pt idx="2">
                  <c:v>1.5849625007211563</c:v>
                </c:pt>
                <c:pt idx="3">
                  <c:v>2.8073549220576042</c:v>
                </c:pt>
                <c:pt idx="4">
                  <c:v>3.4594316186372978</c:v>
                </c:pt>
                <c:pt idx="5">
                  <c:v>4.4594316186372973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C-485B-9EAA-E2F3A239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38816"/>
        <c:axId val="520039472"/>
      </c:scatterChart>
      <c:valAx>
        <c:axId val="5200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9472"/>
        <c:crosses val="autoZero"/>
        <c:crossBetween val="midCat"/>
      </c:valAx>
      <c:valAx>
        <c:axId val="5200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ThreeSum!$G$7:$G$10</c:f>
              <c:numCache>
                <c:formatCode>General</c:formatCode>
                <c:ptCount val="4"/>
                <c:pt idx="0">
                  <c:v>9.9659999999999993</c:v>
                </c:pt>
                <c:pt idx="1">
                  <c:v>10.965999999999999</c:v>
                </c:pt>
                <c:pt idx="2">
                  <c:v>11.965999999999999</c:v>
                </c:pt>
                <c:pt idx="3">
                  <c:v>12.965999999999999</c:v>
                </c:pt>
              </c:numCache>
            </c:numRef>
          </c:xVal>
          <c:yVal>
            <c:numRef>
              <c:f>ThreeSum!$H$7:$H$10</c:f>
              <c:numCache>
                <c:formatCode>General</c:formatCode>
                <c:ptCount val="4"/>
                <c:pt idx="0">
                  <c:v>-3.3220000000000001</c:v>
                </c:pt>
                <c:pt idx="1">
                  <c:v>-0.32200000000000001</c:v>
                </c:pt>
                <c:pt idx="2">
                  <c:v>2.6779999999999999</c:v>
                </c:pt>
                <c:pt idx="3">
                  <c:v>5.6749999999999998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B-4AC3-A00B-26A05BCE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33616"/>
        <c:axId val="755238208"/>
      </c:scatterChart>
      <c:valAx>
        <c:axId val="75523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38208"/>
        <c:crosses val="autoZero"/>
        <c:crossBetween val="midCat"/>
      </c:valAx>
      <c:valAx>
        <c:axId val="755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ThreeSumDeluxe!$G$7:$G$14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  <c:pt idx="5">
                  <c:v>14.965784284662087</c:v>
                </c:pt>
                <c:pt idx="6">
                  <c:v>15.965784284662089</c:v>
                </c:pt>
                <c:pt idx="7">
                  <c:v>16.965784284662089</c:v>
                </c:pt>
              </c:numCache>
            </c:numRef>
          </c:xVal>
          <c:yVal>
            <c:numRef>
              <c:f>ThreeSumDeluxe!$H$7:$H$14</c:f>
              <c:numCache>
                <c:formatCode>General</c:formatCode>
                <c:ptCount val="8"/>
                <c:pt idx="0">
                  <c:v>-2.8365012677171206</c:v>
                </c:pt>
                <c:pt idx="1">
                  <c:v>-2.4739311883324122</c:v>
                </c:pt>
                <c:pt idx="2">
                  <c:v>-1.556393348524385</c:v>
                </c:pt>
                <c:pt idx="3">
                  <c:v>-5.8893689053568565E-2</c:v>
                </c:pt>
                <c:pt idx="4">
                  <c:v>1.875780063068488</c:v>
                </c:pt>
                <c:pt idx="5">
                  <c:v>3.8953026213333071</c:v>
                </c:pt>
                <c:pt idx="6">
                  <c:v>5.8865501473243427</c:v>
                </c:pt>
                <c:pt idx="7">
                  <c:v>9.1153038061521166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C-4C25-8489-6AA46D218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33616"/>
        <c:axId val="755238208"/>
      </c:scatterChart>
      <c:valAx>
        <c:axId val="75523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38208"/>
        <c:crosses val="autoZero"/>
        <c:crossBetween val="midCat"/>
      </c:valAx>
      <c:valAx>
        <c:axId val="755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280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ThreeSumDeluxe!$E$5:$E$13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  <c:pt idx="7">
                  <c:v>32000</c:v>
                </c:pt>
                <c:pt idx="8">
                  <c:v>64000</c:v>
                </c:pt>
              </c:numCache>
            </c:numRef>
          </c:xVal>
          <c:yVal>
            <c:numRef>
              <c:f>ThreeSumDeluxe!$F$5:$F$13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0.34</c:v>
                </c:pt>
                <c:pt idx="5">
                  <c:v>0.96</c:v>
                </c:pt>
                <c:pt idx="6">
                  <c:v>3.67</c:v>
                </c:pt>
                <c:pt idx="7">
                  <c:v>14.88</c:v>
                </c:pt>
                <c:pt idx="8">
                  <c:v>59.16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3-431E-802C-A4CD889871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61114656"/>
        <c:axId val="761109736"/>
      </c:scatterChart>
      <c:valAx>
        <c:axId val="7611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09736"/>
        <c:crosses val="autoZero"/>
        <c:crossBetween val="midCat"/>
      </c:valAx>
      <c:valAx>
        <c:axId val="7611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Typical Orders of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'Order Growth'!$H$4</c:f>
              <c:strCache>
                <c:ptCount val="1"/>
                <c:pt idx="0">
                  <c:v>Constant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'Order Growth'!$G$5:$G$9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</c:numCache>
            </c:numRef>
          </c:xVal>
          <c:yVal>
            <c:numRef>
              <c:f>'Order Growth'!$H$5:$H$9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6-47DE-BF23-A3996F1AA1A6}"/>
            </c:ext>
          </c:extLst>
        </c:ser>
        <c:ser>
          <c:idx val="1"/>
          <c:order val="1"/>
          <c:tx>
            <c:strRef>
              <c:f>'Order Growth'!$I$4</c:f>
              <c:strCache>
                <c:ptCount val="1"/>
                <c:pt idx="0">
                  <c:v>Logarithmic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'Order Growth'!$G$5:$G$9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</c:numCache>
            </c:numRef>
          </c:xVal>
          <c:yVal>
            <c:numRef>
              <c:f>'Order Growth'!$I$4:$I$9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0.66444870745388951</c:v>
                </c:pt>
                <c:pt idx="4">
                  <c:v>1</c:v>
                </c:pt>
                <c:pt idx="5">
                  <c:v>1.2153232957367877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6-47DE-BF23-A3996F1AA1A6}"/>
            </c:ext>
          </c:extLst>
        </c:ser>
        <c:ser>
          <c:idx val="2"/>
          <c:order val="2"/>
          <c:tx>
            <c:strRef>
              <c:f>'Order Growth'!$J$4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'Order Growth'!$G$5:$G$9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</c:numCache>
            </c:numRef>
          </c:xVal>
          <c:yVal>
            <c:numRef>
              <c:f>'Order Growth'!$J$4:$J$9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1.5849625007211563</c:v>
                </c:pt>
                <c:pt idx="4">
                  <c:v>2</c:v>
                </c:pt>
                <c:pt idx="5">
                  <c:v>2.3219280948873622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6-47DE-BF23-A3996F1AA1A6}"/>
            </c:ext>
          </c:extLst>
        </c:ser>
        <c:ser>
          <c:idx val="3"/>
          <c:order val="3"/>
          <c:tx>
            <c:strRef>
              <c:f>'Order Growth'!$K$4</c:f>
              <c:strCache>
                <c:ptCount val="1"/>
                <c:pt idx="0">
                  <c:v>Linearithmic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'Order Growth'!$G$5:$G$9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</c:numCache>
            </c:numRef>
          </c:xVal>
          <c:yVal>
            <c:numRef>
              <c:f>'Order Growth'!$K$4:$K$9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2.2494112081750459</c:v>
                </c:pt>
                <c:pt idx="4">
                  <c:v>3</c:v>
                </c:pt>
                <c:pt idx="5">
                  <c:v>3.5372513906241498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16-47DE-BF23-A3996F1AA1A6}"/>
            </c:ext>
          </c:extLst>
        </c:ser>
        <c:ser>
          <c:idx val="4"/>
          <c:order val="4"/>
          <c:tx>
            <c:strRef>
              <c:f>'Order Growth'!$L$4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'Order Growth'!$G$5:$G$9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</c:numCache>
            </c:numRef>
          </c:xVal>
          <c:yVal>
            <c:numRef>
              <c:f>'Order Growth'!$L$4:$L$9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3.1699250014423126</c:v>
                </c:pt>
                <c:pt idx="4">
                  <c:v>4</c:v>
                </c:pt>
                <c:pt idx="5">
                  <c:v>4.6438561897747244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16-47DE-BF23-A3996F1A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34664"/>
        <c:axId val="865329088"/>
      </c:scatterChart>
      <c:valAx>
        <c:axId val="8653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29088"/>
        <c:crosses val="autoZero"/>
        <c:crossBetween val="midCat"/>
      </c:valAx>
      <c:valAx>
        <c:axId val="865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3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159543</xdr:colOff>
      <xdr:row>12</xdr:row>
      <xdr:rowOff>114300</xdr:rowOff>
    </xdr:from>
    <xdr:to>
      <xdr:col>17</xdr:col>
      <xdr:colOff>197643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AE7C1-4613-420C-A237-9C9E926BD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12</xdr:row>
      <xdr:rowOff>114300</xdr:rowOff>
    </xdr:from>
    <xdr:to>
      <xdr:col>14</xdr:col>
      <xdr:colOff>390524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40C62-1F4B-47D6-8089-366F064D8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3</xdr:row>
      <xdr:rowOff>23812</xdr:rowOff>
    </xdr:from>
    <xdr:to>
      <xdr:col>17</xdr:col>
      <xdr:colOff>219075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FBE6D-5367-43A6-8374-BC86DEB7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</xdr:row>
      <xdr:rowOff>71437</xdr:rowOff>
    </xdr:from>
    <xdr:to>
      <xdr:col>17</xdr:col>
      <xdr:colOff>123825</xdr:colOff>
      <xdr:row>17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DC2BC-E882-4DEA-962A-63473909C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166687</xdr:rowOff>
    </xdr:from>
    <xdr:to>
      <xdr:col>17</xdr:col>
      <xdr:colOff>314325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3C5AA-E6DA-4E06-99DD-8F8DBEA65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166687</xdr:rowOff>
    </xdr:from>
    <xdr:to>
      <xdr:col>17</xdr:col>
      <xdr:colOff>314325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4DB12-6FCC-4059-9B24-3107DACCF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19</xdr:row>
      <xdr:rowOff>119062</xdr:rowOff>
    </xdr:from>
    <xdr:to>
      <xdr:col>12</xdr:col>
      <xdr:colOff>47625</xdr:colOff>
      <xdr:row>34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3A692-12FA-490A-96E1-387222A2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13</xdr:row>
      <xdr:rowOff>119062</xdr:rowOff>
    </xdr:from>
    <xdr:to>
      <xdr:col>8</xdr:col>
      <xdr:colOff>447675</xdr:colOff>
      <xdr:row>28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2A395-5F68-4654-9FCD-E3E68902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4:M9" totalsRowShown="0" headerRowDxfId="10" dataDxfId="11">
  <autoFilter ref="G4:M9"/>
  <tableColumns count="7">
    <tableColumn id="1" name="N" dataDxfId="16">
      <calculatedColumnFormula>LOG(A5,2)</calculatedColumnFormula>
    </tableColumn>
    <tableColumn id="2" name="Constant" dataDxfId="15">
      <calculatedColumnFormula>LOG(B5,2)</calculatedColumnFormula>
    </tableColumn>
    <tableColumn id="3" name="Logarithmic" dataDxfId="14">
      <calculatedColumnFormula>LOG(C5,2)</calculatedColumnFormula>
    </tableColumn>
    <tableColumn id="4" name="Linear" dataDxfId="13">
      <calculatedColumnFormula>LOG(D5,2)</calculatedColumnFormula>
    </tableColumn>
    <tableColumn id="5" name="Linearithmic" dataDxfId="12">
      <calculatedColumnFormula>LOG(E5,2)</calculatedColumnFormula>
    </tableColumn>
    <tableColumn id="8" name="Quadratic" dataDxfId="0">
      <calculatedColumnFormula>LOG(F5,2)</calculatedColumnFormula>
    </tableColumn>
    <tableColumn id="7" name="N2 Log N" dataDxfId="1">
      <calculatedColumnFormula>LOG(A5*A5*LOG(A5,2),2)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9" totalsRowShown="0" headerRowDxfId="2" dataDxfId="3">
  <autoFilter ref="A4:F9"/>
  <tableColumns count="6">
    <tableColumn id="1" name="N" dataDxfId="9"/>
    <tableColumn id="2" name="Constant" dataDxfId="8"/>
    <tableColumn id="3" name="Logarithmic" dataDxfId="7">
      <calculatedColumnFormula>LOG(A5,2)</calculatedColumnFormula>
    </tableColumn>
    <tableColumn id="4" name="Linear" dataDxfId="6">
      <calculatedColumnFormula>A5</calculatedColumnFormula>
    </tableColumn>
    <tableColumn id="5" name="Linearithmic" dataDxfId="5">
      <calculatedColumnFormula>A5*LOG(A5,2)</calculatedColumnFormula>
    </tableColumn>
    <tableColumn id="6" name="Quadratic" dataDxfId="4">
      <calculatedColumnFormula>A5^2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5"/>
  <sheetViews>
    <sheetView workbookViewId="0">
      <selection activeCell="E5" sqref="E5:F10"/>
    </sheetView>
  </sheetViews>
  <sheetFormatPr defaultRowHeight="15" x14ac:dyDescent="0.25"/>
  <cols>
    <col min="4" max="4" width="12.140625" bestFit="1" customWidth="1"/>
  </cols>
  <sheetData>
    <row r="3" spans="4:7" x14ac:dyDescent="0.25">
      <c r="E3" s="2" t="s">
        <v>2</v>
      </c>
      <c r="F3" s="2"/>
    </row>
    <row r="4" spans="4:7" x14ac:dyDescent="0.25">
      <c r="E4" t="s">
        <v>0</v>
      </c>
      <c r="F4" t="s">
        <v>1</v>
      </c>
      <c r="G4" t="s">
        <v>6</v>
      </c>
    </row>
    <row r="5" spans="4:7" x14ac:dyDescent="0.25">
      <c r="E5">
        <v>4</v>
      </c>
      <c r="F5">
        <v>7</v>
      </c>
      <c r="G5">
        <f>POWER(E5,$E$15)*$E$14</f>
        <v>3.4303801289064593</v>
      </c>
    </row>
    <row r="6" spans="4:7" x14ac:dyDescent="0.25">
      <c r="E6">
        <v>8</v>
      </c>
      <c r="F6">
        <v>7</v>
      </c>
      <c r="G6">
        <f t="shared" ref="G6:G10" si="0">POWER(E6,$E$15)*$E$14</f>
        <v>8.7214526666733008</v>
      </c>
    </row>
    <row r="7" spans="4:7" x14ac:dyDescent="0.25">
      <c r="E7">
        <v>16</v>
      </c>
      <c r="F7">
        <v>11</v>
      </c>
      <c r="G7">
        <f t="shared" si="0"/>
        <v>22.173559127183527</v>
      </c>
    </row>
    <row r="8" spans="4:7" x14ac:dyDescent="0.25">
      <c r="E8">
        <v>32</v>
      </c>
      <c r="F8">
        <v>41</v>
      </c>
      <c r="G8">
        <f t="shared" si="0"/>
        <v>56.374407241293262</v>
      </c>
    </row>
    <row r="9" spans="4:7" x14ac:dyDescent="0.25">
      <c r="E9">
        <v>64</v>
      </c>
      <c r="F9">
        <v>151</v>
      </c>
      <c r="G9">
        <f t="shared" si="0"/>
        <v>143.32718412855255</v>
      </c>
    </row>
    <row r="10" spans="4:7" x14ac:dyDescent="0.25">
      <c r="E10">
        <v>128</v>
      </c>
      <c r="F10">
        <v>585</v>
      </c>
      <c r="G10">
        <f t="shared" si="0"/>
        <v>364.39729862335196</v>
      </c>
    </row>
    <row r="14" spans="4:7" x14ac:dyDescent="0.25">
      <c r="D14" t="s">
        <v>4</v>
      </c>
      <c r="E14">
        <v>0.53069999999999995</v>
      </c>
    </row>
    <row r="15" spans="4:7" x14ac:dyDescent="0.25">
      <c r="D15" t="s">
        <v>3</v>
      </c>
      <c r="E15">
        <v>1.3462000000000001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5"/>
  <sheetViews>
    <sheetView workbookViewId="0">
      <selection activeCell="G5" sqref="G5"/>
    </sheetView>
  </sheetViews>
  <sheetFormatPr defaultRowHeight="15" x14ac:dyDescent="0.25"/>
  <cols>
    <col min="4" max="4" width="12.140625" bestFit="1" customWidth="1"/>
    <col min="5" max="5" width="11.5703125" bestFit="1" customWidth="1"/>
  </cols>
  <sheetData>
    <row r="3" spans="4:7" x14ac:dyDescent="0.25">
      <c r="E3" s="2" t="s">
        <v>5</v>
      </c>
      <c r="F3" s="2"/>
    </row>
    <row r="4" spans="4:7" x14ac:dyDescent="0.25">
      <c r="E4" t="s">
        <v>0</v>
      </c>
      <c r="F4" t="s">
        <v>1</v>
      </c>
      <c r="G4" t="s">
        <v>6</v>
      </c>
    </row>
    <row r="5" spans="4:7" x14ac:dyDescent="0.25">
      <c r="E5">
        <v>4</v>
      </c>
      <c r="F5">
        <v>3</v>
      </c>
      <c r="G5">
        <f>POWER(E5,$E$15)*$E$14</f>
        <v>0.98173032406760952</v>
      </c>
    </row>
    <row r="6" spans="4:7" x14ac:dyDescent="0.25">
      <c r="E6">
        <v>8</v>
      </c>
      <c r="F6">
        <v>3</v>
      </c>
      <c r="G6">
        <f t="shared" ref="G6:G10" si="0">POWER(E6,$E$15)*$E$14</f>
        <v>1.023860159872618</v>
      </c>
    </row>
    <row r="7" spans="4:7" x14ac:dyDescent="0.25">
      <c r="E7">
        <v>16</v>
      </c>
      <c r="F7">
        <v>3</v>
      </c>
      <c r="G7">
        <f t="shared" si="0"/>
        <v>1.0677979494725167</v>
      </c>
    </row>
    <row r="8" spans="4:7" x14ac:dyDescent="0.25">
      <c r="E8">
        <v>32</v>
      </c>
      <c r="F8">
        <v>7</v>
      </c>
      <c r="G8">
        <f t="shared" si="0"/>
        <v>1.1136212791398845</v>
      </c>
    </row>
    <row r="9" spans="4:7" x14ac:dyDescent="0.25">
      <c r="E9">
        <v>64</v>
      </c>
      <c r="F9">
        <v>11</v>
      </c>
      <c r="G9">
        <f t="shared" si="0"/>
        <v>1.1614110646735907</v>
      </c>
    </row>
    <row r="10" spans="4:7" x14ac:dyDescent="0.25">
      <c r="E10">
        <v>128</v>
      </c>
      <c r="F10">
        <v>22</v>
      </c>
      <c r="G10">
        <f t="shared" si="0"/>
        <v>1.2112516942816141</v>
      </c>
    </row>
    <row r="14" spans="4:7" x14ac:dyDescent="0.25">
      <c r="D14" t="s">
        <v>4</v>
      </c>
      <c r="E14">
        <v>0.90259999999999996</v>
      </c>
    </row>
    <row r="15" spans="4:7" x14ac:dyDescent="0.25">
      <c r="D15" t="s">
        <v>3</v>
      </c>
      <c r="E15">
        <v>6.062E-2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9"/>
  <sheetViews>
    <sheetView workbookViewId="0">
      <selection activeCell="E15" sqref="E15"/>
    </sheetView>
  </sheetViews>
  <sheetFormatPr defaultRowHeight="15" x14ac:dyDescent="0.25"/>
  <cols>
    <col min="4" max="4" width="12.140625" bestFit="1" customWidth="1"/>
    <col min="5" max="5" width="12.7109375" style="1" bestFit="1" customWidth="1"/>
    <col min="6" max="6" width="4.85546875" style="1" bestFit="1" customWidth="1"/>
    <col min="7" max="7" width="5.85546875" style="1" bestFit="1" customWidth="1"/>
    <col min="8" max="8" width="12" style="1" bestFit="1" customWidth="1"/>
    <col min="9" max="9" width="11" style="1" bestFit="1" customWidth="1"/>
  </cols>
  <sheetData>
    <row r="3" spans="4:9" x14ac:dyDescent="0.25">
      <c r="E3" s="3" t="s">
        <v>5</v>
      </c>
      <c r="F3" s="3"/>
    </row>
    <row r="4" spans="4:9" x14ac:dyDescent="0.25">
      <c r="E4" s="1" t="s">
        <v>0</v>
      </c>
      <c r="F4" s="1" t="s">
        <v>1</v>
      </c>
      <c r="G4" s="1" t="s">
        <v>7</v>
      </c>
      <c r="H4" s="1" t="s">
        <v>8</v>
      </c>
      <c r="I4" s="1" t="s">
        <v>9</v>
      </c>
    </row>
    <row r="5" spans="4:9" x14ac:dyDescent="0.25">
      <c r="E5" s="1">
        <v>4</v>
      </c>
      <c r="F5" s="1">
        <v>7</v>
      </c>
      <c r="G5" s="1">
        <f>LOG(E5,2)</f>
        <v>2</v>
      </c>
      <c r="H5" s="1">
        <f>LOG(F5,2)</f>
        <v>2.8073549220576042</v>
      </c>
      <c r="I5" s="1">
        <f>ROUND(POWER(2,$E$14)*POWER(E5,$E$15),2)</f>
        <v>3.43</v>
      </c>
    </row>
    <row r="6" spans="4:9" x14ac:dyDescent="0.25">
      <c r="E6" s="1">
        <v>8</v>
      </c>
      <c r="F6" s="1">
        <v>7</v>
      </c>
      <c r="G6" s="1">
        <f t="shared" ref="G6:H10" si="0">LOG(E6,2)</f>
        <v>3</v>
      </c>
      <c r="H6" s="1">
        <f t="shared" si="0"/>
        <v>2.8073549220576042</v>
      </c>
      <c r="I6" s="1">
        <f t="shared" ref="I6:I10" si="1">ROUND(POWER(2,$E$14)*POWER(E6,$E$15),2)</f>
        <v>8.7200000000000006</v>
      </c>
    </row>
    <row r="7" spans="4:9" x14ac:dyDescent="0.25">
      <c r="E7" s="1">
        <v>16</v>
      </c>
      <c r="F7" s="1">
        <v>11</v>
      </c>
      <c r="G7" s="1">
        <f t="shared" si="0"/>
        <v>4</v>
      </c>
      <c r="H7" s="1">
        <f t="shared" si="0"/>
        <v>3.4594316186372978</v>
      </c>
      <c r="I7" s="1">
        <f t="shared" si="1"/>
        <v>22.17</v>
      </c>
    </row>
    <row r="8" spans="4:9" x14ac:dyDescent="0.25">
      <c r="E8" s="1">
        <v>32</v>
      </c>
      <c r="F8" s="1">
        <v>41</v>
      </c>
      <c r="G8" s="1">
        <f t="shared" si="0"/>
        <v>5</v>
      </c>
      <c r="H8" s="1">
        <f t="shared" si="0"/>
        <v>5.3575520046180838</v>
      </c>
      <c r="I8" s="1">
        <f t="shared" si="1"/>
        <v>56.37</v>
      </c>
    </row>
    <row r="9" spans="4:9" x14ac:dyDescent="0.25">
      <c r="E9" s="1">
        <v>64</v>
      </c>
      <c r="F9" s="1">
        <v>151</v>
      </c>
      <c r="G9" s="1">
        <f t="shared" si="0"/>
        <v>6</v>
      </c>
      <c r="H9" s="1">
        <f t="shared" si="0"/>
        <v>7.2384047393250794</v>
      </c>
      <c r="I9" s="1">
        <f t="shared" si="1"/>
        <v>143.31</v>
      </c>
    </row>
    <row r="10" spans="4:9" x14ac:dyDescent="0.25">
      <c r="E10" s="1">
        <v>128</v>
      </c>
      <c r="F10" s="1">
        <v>585</v>
      </c>
      <c r="G10" s="1">
        <f t="shared" si="0"/>
        <v>7</v>
      </c>
      <c r="H10" s="1">
        <f t="shared" si="0"/>
        <v>9.1922928144707683</v>
      </c>
      <c r="I10" s="1">
        <f t="shared" si="1"/>
        <v>364.34</v>
      </c>
    </row>
    <row r="14" spans="4:9" x14ac:dyDescent="0.25">
      <c r="D14" t="s">
        <v>12</v>
      </c>
      <c r="E14" s="1">
        <f>INTERCEPT(H5:H10,G5:G10)</f>
        <v>-0.91403435883380357</v>
      </c>
    </row>
    <row r="15" spans="4:9" x14ac:dyDescent="0.25">
      <c r="D15" t="s">
        <v>11</v>
      </c>
      <c r="E15" s="1">
        <f>SLOPE(H5:H10,G5:G10)</f>
        <v>1.3461702657099726</v>
      </c>
    </row>
    <row r="17" spans="4:5" x14ac:dyDescent="0.25">
      <c r="D17" t="s">
        <v>13</v>
      </c>
    </row>
    <row r="19" spans="4:5" x14ac:dyDescent="0.25">
      <c r="D19" s="10" t="s">
        <v>24</v>
      </c>
      <c r="E19" s="11" t="s">
        <v>26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9"/>
  <sheetViews>
    <sheetView workbookViewId="0">
      <selection activeCell="E20" sqref="E20"/>
    </sheetView>
  </sheetViews>
  <sheetFormatPr defaultRowHeight="15" x14ac:dyDescent="0.25"/>
  <cols>
    <col min="4" max="4" width="12.140625" bestFit="1" customWidth="1"/>
    <col min="5" max="5" width="12.7109375" bestFit="1" customWidth="1"/>
    <col min="6" max="6" width="4.85546875" bestFit="1" customWidth="1"/>
    <col min="7" max="7" width="5.85546875" bestFit="1" customWidth="1"/>
    <col min="8" max="8" width="12" bestFit="1" customWidth="1"/>
    <col min="9" max="9" width="11" bestFit="1" customWidth="1"/>
  </cols>
  <sheetData>
    <row r="3" spans="4:9" x14ac:dyDescent="0.25">
      <c r="E3" s="3" t="s">
        <v>5</v>
      </c>
      <c r="F3" s="3"/>
    </row>
    <row r="4" spans="4:9" x14ac:dyDescent="0.25">
      <c r="E4" s="1" t="s">
        <v>0</v>
      </c>
      <c r="F4" s="1" t="s">
        <v>1</v>
      </c>
      <c r="G4" s="1" t="s">
        <v>7</v>
      </c>
      <c r="H4" s="1" t="s">
        <v>8</v>
      </c>
      <c r="I4" s="1" t="s">
        <v>9</v>
      </c>
    </row>
    <row r="5" spans="4:9" x14ac:dyDescent="0.25">
      <c r="E5" s="1">
        <v>4</v>
      </c>
      <c r="F5" s="1">
        <v>3</v>
      </c>
      <c r="G5" s="1">
        <f>LOG(E5,2)</f>
        <v>2</v>
      </c>
      <c r="H5" s="1">
        <f>LOG(F5,2)</f>
        <v>1.5849625007211563</v>
      </c>
      <c r="I5" s="1">
        <f>ROUND(POWER(2,$E$14)*POWER(E5,$E$15),2)</f>
        <v>2.09</v>
      </c>
    </row>
    <row r="6" spans="4:9" x14ac:dyDescent="0.25">
      <c r="E6" s="1">
        <v>8</v>
      </c>
      <c r="F6" s="1">
        <v>3</v>
      </c>
      <c r="G6" s="1">
        <f t="shared" ref="G6:G10" si="0">LOG(E6,2)</f>
        <v>3</v>
      </c>
      <c r="H6" s="1">
        <f t="shared" ref="H6:H10" si="1">LOG(F6,2)</f>
        <v>1.5849625007211563</v>
      </c>
      <c r="I6" s="1">
        <f t="shared" ref="I6:I10" si="2">ROUND(POWER(2,$E$14)*POWER(E6,$E$15),2)</f>
        <v>3.18</v>
      </c>
    </row>
    <row r="7" spans="4:9" x14ac:dyDescent="0.25">
      <c r="E7" s="1">
        <v>16</v>
      </c>
      <c r="F7" s="1">
        <v>3</v>
      </c>
      <c r="G7" s="1">
        <f t="shared" si="0"/>
        <v>4</v>
      </c>
      <c r="H7" s="1">
        <f t="shared" si="1"/>
        <v>1.5849625007211563</v>
      </c>
      <c r="I7" s="1">
        <f t="shared" si="2"/>
        <v>4.8499999999999996</v>
      </c>
    </row>
    <row r="8" spans="4:9" x14ac:dyDescent="0.25">
      <c r="E8" s="1">
        <v>32</v>
      </c>
      <c r="F8" s="1">
        <v>7</v>
      </c>
      <c r="G8" s="1">
        <f t="shared" si="0"/>
        <v>5</v>
      </c>
      <c r="H8" s="1">
        <f t="shared" si="1"/>
        <v>2.8073549220576042</v>
      </c>
      <c r="I8" s="1">
        <f t="shared" si="2"/>
        <v>7.38</v>
      </c>
    </row>
    <row r="9" spans="4:9" x14ac:dyDescent="0.25">
      <c r="E9" s="1">
        <v>64</v>
      </c>
      <c r="F9" s="1">
        <v>11</v>
      </c>
      <c r="G9" s="1">
        <f t="shared" si="0"/>
        <v>6</v>
      </c>
      <c r="H9" s="1">
        <f t="shared" si="1"/>
        <v>3.4594316186372978</v>
      </c>
      <c r="I9" s="1">
        <f t="shared" si="2"/>
        <v>11.23</v>
      </c>
    </row>
    <row r="10" spans="4:9" x14ac:dyDescent="0.25">
      <c r="E10" s="1">
        <v>128</v>
      </c>
      <c r="F10" s="1">
        <v>22</v>
      </c>
      <c r="G10" s="1">
        <f t="shared" si="0"/>
        <v>7</v>
      </c>
      <c r="H10" s="1">
        <f t="shared" si="1"/>
        <v>4.4594316186372973</v>
      </c>
      <c r="I10" s="1">
        <f t="shared" si="2"/>
        <v>17.100000000000001</v>
      </c>
    </row>
    <row r="14" spans="4:9" x14ac:dyDescent="0.25">
      <c r="D14" t="s">
        <v>12</v>
      </c>
      <c r="E14">
        <f>INTERCEPT(H5:H10,G5:G10)</f>
        <v>-0.14786298425534428</v>
      </c>
    </row>
    <row r="15" spans="4:9" x14ac:dyDescent="0.25">
      <c r="D15" t="s">
        <v>11</v>
      </c>
      <c r="E15">
        <f>SLOPE(H5:H10,G5:G10)</f>
        <v>0.60623272470473089</v>
      </c>
    </row>
    <row r="17" spans="4:5" x14ac:dyDescent="0.25">
      <c r="D17" t="s">
        <v>13</v>
      </c>
    </row>
    <row r="19" spans="4:5" x14ac:dyDescent="0.25">
      <c r="D19" s="10" t="s">
        <v>24</v>
      </c>
      <c r="E19" s="11" t="s">
        <v>25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8"/>
  <sheetViews>
    <sheetView topLeftCell="B1" workbookViewId="0">
      <selection activeCell="I7" sqref="I7"/>
    </sheetView>
  </sheetViews>
  <sheetFormatPr defaultRowHeight="15" x14ac:dyDescent="0.25"/>
  <cols>
    <col min="4" max="4" width="12.140625" bestFit="1" customWidth="1"/>
    <col min="5" max="5" width="12.7109375" bestFit="1" customWidth="1"/>
    <col min="6" max="6" width="5" bestFit="1" customWidth="1"/>
    <col min="7" max="7" width="12" bestFit="1" customWidth="1"/>
    <col min="8" max="8" width="12.7109375" bestFit="1" customWidth="1"/>
    <col min="9" max="9" width="11" bestFit="1" customWidth="1"/>
  </cols>
  <sheetData>
    <row r="3" spans="4:9" x14ac:dyDescent="0.25">
      <c r="E3" s="3" t="s">
        <v>10</v>
      </c>
      <c r="F3" s="3"/>
    </row>
    <row r="4" spans="4:9" x14ac:dyDescent="0.25">
      <c r="E4" s="1" t="s">
        <v>0</v>
      </c>
      <c r="F4" s="1" t="s">
        <v>1</v>
      </c>
      <c r="G4" s="1" t="s">
        <v>7</v>
      </c>
      <c r="H4" s="1" t="s">
        <v>8</v>
      </c>
      <c r="I4" s="1" t="s">
        <v>9</v>
      </c>
    </row>
    <row r="5" spans="4:9" x14ac:dyDescent="0.25">
      <c r="E5" s="1">
        <v>250</v>
      </c>
      <c r="F5" s="1">
        <v>0</v>
      </c>
      <c r="G5" s="1"/>
      <c r="H5" s="1"/>
      <c r="I5" s="1"/>
    </row>
    <row r="6" spans="4:9" x14ac:dyDescent="0.25">
      <c r="E6" s="1">
        <v>500</v>
      </c>
      <c r="F6" s="1">
        <v>0</v>
      </c>
      <c r="G6" s="1"/>
      <c r="H6" s="1"/>
      <c r="I6" s="1"/>
    </row>
    <row r="7" spans="4:9" x14ac:dyDescent="0.25">
      <c r="E7" s="1">
        <v>1000</v>
      </c>
      <c r="F7" s="1">
        <v>0.1</v>
      </c>
      <c r="G7" s="1">
        <f>ROUND(LOG(E7, 2),3)</f>
        <v>9.9659999999999993</v>
      </c>
      <c r="H7" s="1">
        <f>ROUND(LOG(F7,2),3)</f>
        <v>-3.3220000000000001</v>
      </c>
      <c r="I7" s="1">
        <f>ROUND(POWER(2,$E$14)*POWER(E7,$E$15),2)</f>
        <v>0.1</v>
      </c>
    </row>
    <row r="8" spans="4:9" x14ac:dyDescent="0.25">
      <c r="E8" s="1">
        <v>2000</v>
      </c>
      <c r="F8" s="1">
        <v>0.8</v>
      </c>
      <c r="G8" s="1">
        <f t="shared" ref="G8:G10" si="0">ROUND(LOG(E8, 2),3)</f>
        <v>10.965999999999999</v>
      </c>
      <c r="H8" s="1">
        <f t="shared" ref="H8:H10" si="1">ROUND(LOG(F8,2),3)</f>
        <v>-0.32200000000000001</v>
      </c>
      <c r="I8" s="1">
        <f t="shared" ref="I8:I11" si="2">ROUND(POWER(2,$E$14)*POWER(E8,$E$15),2)</f>
        <v>0.8</v>
      </c>
    </row>
    <row r="9" spans="4:9" x14ac:dyDescent="0.25">
      <c r="E9" s="1">
        <v>4000</v>
      </c>
      <c r="F9" s="1">
        <v>6.4</v>
      </c>
      <c r="G9" s="1">
        <f t="shared" si="0"/>
        <v>11.965999999999999</v>
      </c>
      <c r="H9" s="1">
        <f t="shared" si="1"/>
        <v>2.6779999999999999</v>
      </c>
      <c r="I9" s="1">
        <f t="shared" si="2"/>
        <v>6.39</v>
      </c>
    </row>
    <row r="10" spans="4:9" x14ac:dyDescent="0.25">
      <c r="E10" s="1">
        <v>8000</v>
      </c>
      <c r="F10" s="1">
        <v>51.1</v>
      </c>
      <c r="G10" s="1">
        <f t="shared" si="0"/>
        <v>12.965999999999999</v>
      </c>
      <c r="H10" s="1">
        <f t="shared" si="1"/>
        <v>5.6749999999999998</v>
      </c>
      <c r="I10" s="1">
        <f t="shared" si="2"/>
        <v>51.06</v>
      </c>
    </row>
    <row r="11" spans="4:9" x14ac:dyDescent="0.25">
      <c r="E11" s="1">
        <v>16000</v>
      </c>
      <c r="F11" s="1"/>
      <c r="G11" s="1"/>
      <c r="H11" s="1"/>
      <c r="I11" s="1">
        <f t="shared" si="2"/>
        <v>408.16</v>
      </c>
    </row>
    <row r="14" spans="4:9" x14ac:dyDescent="0.25">
      <c r="D14" t="s">
        <v>12</v>
      </c>
      <c r="E14">
        <f>ROUND(INTERCEPT(H7:H10,G7:G10), 4)</f>
        <v>-33.2104</v>
      </c>
    </row>
    <row r="15" spans="4:9" x14ac:dyDescent="0.25">
      <c r="D15" t="s">
        <v>11</v>
      </c>
      <c r="E15">
        <f>ROUND(SLOPE(H7:H10,G7:G10),3)</f>
        <v>2.9990000000000001</v>
      </c>
    </row>
    <row r="18" spans="4:4" x14ac:dyDescent="0.25">
      <c r="D18" t="s">
        <v>13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1"/>
  <sheetViews>
    <sheetView tabSelected="1" topLeftCell="A4" workbookViewId="0">
      <selection activeCell="E18" sqref="E18"/>
    </sheetView>
  </sheetViews>
  <sheetFormatPr defaultRowHeight="15" x14ac:dyDescent="0.25"/>
  <cols>
    <col min="4" max="4" width="12.140625" bestFit="1" customWidth="1"/>
    <col min="5" max="5" width="12.7109375" bestFit="1" customWidth="1"/>
    <col min="6" max="6" width="6.7109375" customWidth="1"/>
    <col min="7" max="7" width="12" bestFit="1" customWidth="1"/>
    <col min="8" max="8" width="12.7109375" bestFit="1" customWidth="1"/>
    <col min="9" max="9" width="11" bestFit="1" customWidth="1"/>
  </cols>
  <sheetData>
    <row r="3" spans="5:9" x14ac:dyDescent="0.25">
      <c r="E3" s="3" t="s">
        <v>23</v>
      </c>
      <c r="F3" s="3"/>
    </row>
    <row r="4" spans="5:9" x14ac:dyDescent="0.25">
      <c r="E4" s="1" t="s">
        <v>0</v>
      </c>
      <c r="F4" s="1" t="s">
        <v>1</v>
      </c>
      <c r="G4" s="1" t="s">
        <v>7</v>
      </c>
      <c r="H4" s="1" t="s">
        <v>8</v>
      </c>
      <c r="I4" s="1" t="s">
        <v>9</v>
      </c>
    </row>
    <row r="5" spans="5:9" x14ac:dyDescent="0.25">
      <c r="E5" s="1">
        <v>250</v>
      </c>
      <c r="F5" s="1">
        <v>0</v>
      </c>
      <c r="G5" s="1"/>
      <c r="H5" s="1"/>
      <c r="I5" s="1"/>
    </row>
    <row r="6" spans="5:9" x14ac:dyDescent="0.25">
      <c r="E6" s="1">
        <v>500</v>
      </c>
      <c r="F6" s="1">
        <v>0</v>
      </c>
      <c r="G6" s="1"/>
      <c r="H6" s="1"/>
      <c r="I6" s="1"/>
    </row>
    <row r="7" spans="5:9" x14ac:dyDescent="0.25">
      <c r="E7" s="1">
        <v>1000</v>
      </c>
      <c r="F7" s="1">
        <v>0.14000000000000001</v>
      </c>
      <c r="G7" s="1">
        <f>LOG(E7, 2)</f>
        <v>9.965784284662087</v>
      </c>
      <c r="H7" s="1">
        <f>LOG(F7,2)</f>
        <v>-2.8365012677171206</v>
      </c>
      <c r="I7" s="1">
        <f>ROUND(POWER(2,$E$17)*POWER(E7,$E$18),2)</f>
        <v>0.05</v>
      </c>
    </row>
    <row r="8" spans="5:9" x14ac:dyDescent="0.25">
      <c r="E8" s="1">
        <v>2000</v>
      </c>
      <c r="F8" s="1">
        <v>0.18</v>
      </c>
      <c r="G8" s="1">
        <f t="shared" ref="G8:G11" si="0">LOG(E8, 2)</f>
        <v>10.965784284662087</v>
      </c>
      <c r="H8" s="1">
        <f t="shared" ref="H8:I11" si="1">LOG(F8,2)</f>
        <v>-2.4739311883324122</v>
      </c>
      <c r="I8" s="1">
        <f>ROUND(POWER(2,$E$17)*POWER(E8,$E$18),2)</f>
        <v>0.17</v>
      </c>
    </row>
    <row r="9" spans="5:9" x14ac:dyDescent="0.25">
      <c r="E9" s="1">
        <v>4000</v>
      </c>
      <c r="F9" s="1">
        <v>0.34</v>
      </c>
      <c r="G9" s="1">
        <f t="shared" si="0"/>
        <v>11.965784284662087</v>
      </c>
      <c r="H9" s="1">
        <f t="shared" si="1"/>
        <v>-1.556393348524385</v>
      </c>
      <c r="I9" s="1">
        <f>ROUND(POWER(2,$E$17)*POWER(E9,$E$18),2)</f>
        <v>0.56000000000000005</v>
      </c>
    </row>
    <row r="10" spans="5:9" x14ac:dyDescent="0.25">
      <c r="E10" s="1">
        <v>8000</v>
      </c>
      <c r="F10" s="1">
        <v>0.96</v>
      </c>
      <c r="G10" s="1">
        <f t="shared" si="0"/>
        <v>12.965784284662087</v>
      </c>
      <c r="H10" s="1">
        <f t="shared" si="1"/>
        <v>-5.8893689053568565E-2</v>
      </c>
      <c r="I10" s="1">
        <f>ROUND(POWER(2,$E$17)*POWER(E10,$E$18),2)</f>
        <v>1.83</v>
      </c>
    </row>
    <row r="11" spans="5:9" x14ac:dyDescent="0.25">
      <c r="E11" s="1">
        <v>16000</v>
      </c>
      <c r="F11" s="1">
        <v>3.67</v>
      </c>
      <c r="G11" s="1">
        <f t="shared" ref="G11:G13" si="2">LOG(E11, 2)</f>
        <v>13.965784284662087</v>
      </c>
      <c r="H11" s="1">
        <f t="shared" ref="H11:H14" si="3">LOG(F11,2)</f>
        <v>1.875780063068488</v>
      </c>
      <c r="I11" s="1">
        <f>ROUND(POWER(2,$E$17)*POWER(E11,$E$18),2)</f>
        <v>6.01</v>
      </c>
    </row>
    <row r="12" spans="5:9" x14ac:dyDescent="0.25">
      <c r="E12" s="1">
        <v>32000</v>
      </c>
      <c r="F12" s="1">
        <v>14.88</v>
      </c>
      <c r="G12" s="1">
        <f t="shared" si="2"/>
        <v>14.965784284662087</v>
      </c>
      <c r="H12" s="1">
        <f t="shared" si="3"/>
        <v>3.8953026213333071</v>
      </c>
      <c r="I12" s="1">
        <f>ROUND(POWER(2,$E$17)*POWER(E12,$E$18),2)</f>
        <v>19.670000000000002</v>
      </c>
    </row>
    <row r="13" spans="5:9" x14ac:dyDescent="0.25">
      <c r="E13" s="1">
        <v>64000</v>
      </c>
      <c r="F13" s="1">
        <v>59.16</v>
      </c>
      <c r="G13" s="1">
        <f>LOG(E13, 2)</f>
        <v>15.965784284662089</v>
      </c>
      <c r="H13" s="1">
        <f t="shared" si="3"/>
        <v>5.8865501473243427</v>
      </c>
      <c r="I13" s="1">
        <f>ROUND(POWER(2,$E$17)*POWER(E13,$E$18),2)</f>
        <v>64.41</v>
      </c>
    </row>
    <row r="14" spans="5:9" x14ac:dyDescent="0.25">
      <c r="E14" s="1">
        <v>128000</v>
      </c>
      <c r="F14" s="1">
        <v>554.6</v>
      </c>
      <c r="G14" s="1">
        <f>LOG(E14, 2)</f>
        <v>16.965784284662089</v>
      </c>
      <c r="H14" s="1">
        <f>LOG(F14,2)</f>
        <v>9.1153038061521166</v>
      </c>
      <c r="I14" s="1">
        <f>ROUND(POWER(2,$E$17)*POWER(E14,$E$18),2)</f>
        <v>210.94</v>
      </c>
    </row>
    <row r="15" spans="5:9" x14ac:dyDescent="0.25">
      <c r="E15" s="1"/>
      <c r="G15" s="1"/>
      <c r="I15" s="1"/>
    </row>
    <row r="17" spans="4:5" x14ac:dyDescent="0.25">
      <c r="D17" t="s">
        <v>12</v>
      </c>
      <c r="E17">
        <f>INTERCEPT(H7:H14,G7:G14)</f>
        <v>-21.313992840577306</v>
      </c>
    </row>
    <row r="18" spans="4:5" x14ac:dyDescent="0.25">
      <c r="D18" t="s">
        <v>11</v>
      </c>
      <c r="E18">
        <f>SLOPE(H7:H14,G7:G14)</f>
        <v>1.7113667125840895</v>
      </c>
    </row>
    <row r="21" spans="4:5" x14ac:dyDescent="0.25">
      <c r="D21" t="s">
        <v>13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M17" sqref="M17"/>
    </sheetView>
  </sheetViews>
  <sheetFormatPr defaultRowHeight="15" x14ac:dyDescent="0.25"/>
  <cols>
    <col min="1" max="1" width="7" style="4" bestFit="1" customWidth="1"/>
    <col min="2" max="2" width="13.42578125" style="4" bestFit="1" customWidth="1"/>
    <col min="3" max="3" width="15.85546875" style="4" bestFit="1" customWidth="1"/>
    <col min="4" max="4" width="11" style="4" bestFit="1" customWidth="1"/>
    <col min="5" max="5" width="16.5703125" style="4" bestFit="1" customWidth="1"/>
    <col min="6" max="6" width="14.140625" style="4" bestFit="1" customWidth="1"/>
    <col min="7" max="7" width="21.140625" style="4" bestFit="1" customWidth="1"/>
    <col min="8" max="8" width="13.42578125" style="4" bestFit="1" customWidth="1"/>
    <col min="9" max="9" width="15.85546875" style="4" bestFit="1" customWidth="1"/>
    <col min="10" max="10" width="12" style="4" bestFit="1" customWidth="1"/>
    <col min="11" max="11" width="16.5703125" style="4" bestFit="1" customWidth="1"/>
    <col min="12" max="12" width="14.140625" style="4" bestFit="1" customWidth="1"/>
    <col min="13" max="13" width="13.28515625" bestFit="1" customWidth="1"/>
  </cols>
  <sheetData>
    <row r="3" spans="1:13" x14ac:dyDescent="0.25">
      <c r="A3" s="9" t="s">
        <v>22</v>
      </c>
      <c r="B3" s="9"/>
      <c r="C3" s="9"/>
      <c r="D3" s="9"/>
      <c r="E3" s="9"/>
      <c r="F3" s="9"/>
      <c r="G3" s="8" t="s">
        <v>21</v>
      </c>
      <c r="H3" s="8"/>
      <c r="I3" s="8"/>
      <c r="J3" s="8"/>
      <c r="K3" s="8"/>
      <c r="L3" s="8"/>
      <c r="M3" s="8"/>
    </row>
    <row r="4" spans="1:13" x14ac:dyDescent="0.25">
      <c r="A4" s="5" t="s">
        <v>0</v>
      </c>
      <c r="B4" s="5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 t="s">
        <v>0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27</v>
      </c>
    </row>
    <row r="5" spans="1:13" x14ac:dyDescent="0.25">
      <c r="A5" s="4">
        <v>1</v>
      </c>
      <c r="B5" s="4">
        <v>1</v>
      </c>
      <c r="C5" s="4">
        <f>LOG(A5,2)</f>
        <v>0</v>
      </c>
      <c r="D5" s="4">
        <f>A5</f>
        <v>1</v>
      </c>
      <c r="E5" s="4">
        <f>A5*LOG(A5,2)</f>
        <v>0</v>
      </c>
      <c r="F5" s="4">
        <f>A5^2</f>
        <v>1</v>
      </c>
      <c r="G5" s="4">
        <f>LOG(A5,2)</f>
        <v>0</v>
      </c>
      <c r="H5" s="4">
        <f>LOG(B5,2)</f>
        <v>0</v>
      </c>
      <c r="I5" s="4">
        <v>0</v>
      </c>
      <c r="J5" s="4">
        <f>LOG(D5,2)</f>
        <v>0</v>
      </c>
      <c r="K5" s="4">
        <v>0</v>
      </c>
      <c r="L5" s="4">
        <f>LOG(F5,2)</f>
        <v>0</v>
      </c>
      <c r="M5" s="4">
        <v>0</v>
      </c>
    </row>
    <row r="6" spans="1:13" x14ac:dyDescent="0.25">
      <c r="A6" s="4">
        <v>2</v>
      </c>
      <c r="B6" s="4">
        <v>1</v>
      </c>
      <c r="C6" s="4">
        <f t="shared" ref="C6:C9" si="0">LOG(A6,2)</f>
        <v>1</v>
      </c>
      <c r="D6" s="4">
        <f t="shared" ref="D6:D9" si="1">A6</f>
        <v>2</v>
      </c>
      <c r="E6" s="4">
        <f t="shared" ref="E6:E9" si="2">A6*LOG(A6,2)</f>
        <v>2</v>
      </c>
      <c r="F6" s="4">
        <f t="shared" ref="F6:F9" si="3">A6^2</f>
        <v>4</v>
      </c>
      <c r="G6" s="4">
        <f>LOG(A6,2)</f>
        <v>1</v>
      </c>
      <c r="H6" s="4">
        <f>LOG(B6,2)</f>
        <v>0</v>
      </c>
      <c r="I6" s="4">
        <f>LOG(C6,2)</f>
        <v>0</v>
      </c>
      <c r="J6" s="4">
        <f>LOG(D6,2)</f>
        <v>1</v>
      </c>
      <c r="K6" s="4">
        <f>LOG(E6,2)</f>
        <v>1</v>
      </c>
      <c r="L6" s="4">
        <f>LOG(F6,2)</f>
        <v>2</v>
      </c>
      <c r="M6" s="4">
        <f>LOG(A6*A6*LOG(A6,2),2)</f>
        <v>2</v>
      </c>
    </row>
    <row r="7" spans="1:13" x14ac:dyDescent="0.25">
      <c r="A7" s="4">
        <v>3</v>
      </c>
      <c r="B7" s="4">
        <v>1</v>
      </c>
      <c r="C7" s="4">
        <f t="shared" si="0"/>
        <v>1.5849625007211563</v>
      </c>
      <c r="D7" s="4">
        <f t="shared" si="1"/>
        <v>3</v>
      </c>
      <c r="E7" s="4">
        <f t="shared" si="2"/>
        <v>4.7548875021634691</v>
      </c>
      <c r="F7" s="4">
        <f t="shared" si="3"/>
        <v>9</v>
      </c>
      <c r="G7" s="4">
        <f>LOG(A7,2)</f>
        <v>1.5849625007211563</v>
      </c>
      <c r="H7" s="4">
        <f>LOG(B7,2)</f>
        <v>0</v>
      </c>
      <c r="I7" s="4">
        <f>LOG(C7,2)</f>
        <v>0.66444870745388951</v>
      </c>
      <c r="J7" s="4">
        <f>LOG(D7,2)</f>
        <v>1.5849625007211563</v>
      </c>
      <c r="K7" s="4">
        <f>LOG(E7,2)</f>
        <v>2.2494112081750459</v>
      </c>
      <c r="L7" s="4">
        <f>LOG(F7,2)</f>
        <v>3.1699250014423126</v>
      </c>
      <c r="M7" s="4">
        <f>LOG(A7*A7*LOG(A7,2),2)</f>
        <v>3.834373708896202</v>
      </c>
    </row>
    <row r="8" spans="1:13" x14ac:dyDescent="0.25">
      <c r="A8" s="4">
        <v>4</v>
      </c>
      <c r="B8" s="4">
        <v>1</v>
      </c>
      <c r="C8" s="4">
        <f t="shared" si="0"/>
        <v>2</v>
      </c>
      <c r="D8" s="4">
        <f t="shared" si="1"/>
        <v>4</v>
      </c>
      <c r="E8" s="4">
        <f t="shared" si="2"/>
        <v>8</v>
      </c>
      <c r="F8" s="4">
        <f t="shared" si="3"/>
        <v>16</v>
      </c>
      <c r="G8" s="4">
        <f>LOG(A8,2)</f>
        <v>2</v>
      </c>
      <c r="H8" s="4">
        <f>LOG(B8,2)</f>
        <v>0</v>
      </c>
      <c r="I8" s="4">
        <f>LOG(C8,2)</f>
        <v>1</v>
      </c>
      <c r="J8" s="4">
        <f>LOG(D8,2)</f>
        <v>2</v>
      </c>
      <c r="K8" s="4">
        <f>LOG(E8,2)</f>
        <v>3</v>
      </c>
      <c r="L8" s="4">
        <f>LOG(F8,2)</f>
        <v>4</v>
      </c>
      <c r="M8" s="4">
        <f>LOG(A8*A8*LOG(A8,2),2)</f>
        <v>5</v>
      </c>
    </row>
    <row r="9" spans="1:13" x14ac:dyDescent="0.25">
      <c r="A9" s="4">
        <v>5</v>
      </c>
      <c r="B9" s="4">
        <v>1</v>
      </c>
      <c r="C9" s="4">
        <f t="shared" si="0"/>
        <v>2.3219280948873622</v>
      </c>
      <c r="D9" s="4">
        <f t="shared" si="1"/>
        <v>5</v>
      </c>
      <c r="E9" s="4">
        <f t="shared" si="2"/>
        <v>11.60964047443681</v>
      </c>
      <c r="F9" s="4">
        <f t="shared" si="3"/>
        <v>25</v>
      </c>
      <c r="G9" s="4">
        <f>LOG(A9,2)</f>
        <v>2.3219280948873622</v>
      </c>
      <c r="H9" s="4">
        <f>LOG(B9,2)</f>
        <v>0</v>
      </c>
      <c r="I9" s="4">
        <f>LOG(C9,2)</f>
        <v>1.2153232957367877</v>
      </c>
      <c r="J9" s="4">
        <f>LOG(D9,2)</f>
        <v>2.3219280948873622</v>
      </c>
      <c r="K9" s="4">
        <f>LOG(E9,2)</f>
        <v>3.5372513906241498</v>
      </c>
      <c r="L9" s="4">
        <f>LOG(F9,2)</f>
        <v>4.6438561897747244</v>
      </c>
      <c r="M9" s="4">
        <f>LOG(A9*A9*LOG(A9,2),2)</f>
        <v>5.8591794855115129</v>
      </c>
    </row>
    <row r="11" spans="1:13" x14ac:dyDescent="0.25">
      <c r="G11" s="6" t="s">
        <v>20</v>
      </c>
      <c r="H11" s="7">
        <f>SLOPE(H5:H9,$G$5:$G$9)</f>
        <v>0</v>
      </c>
      <c r="I11" s="7">
        <f t="shared" ref="I11:M11" si="4">SLOPE(I5:I9,$G$5:$G$9)</f>
        <v>0.56416529376453783</v>
      </c>
      <c r="J11" s="7">
        <f t="shared" si="4"/>
        <v>1</v>
      </c>
      <c r="K11" s="7">
        <f t="shared" si="4"/>
        <v>1.5641652937645378</v>
      </c>
      <c r="L11" s="7">
        <f t="shared" si="4"/>
        <v>2</v>
      </c>
      <c r="M11" s="7">
        <f t="shared" si="4"/>
        <v>2.5641652937645381</v>
      </c>
    </row>
    <row r="12" spans="1:13" x14ac:dyDescent="0.25">
      <c r="G12" s="5" t="s">
        <v>19</v>
      </c>
      <c r="H12" s="4">
        <f>INTERCEPT(H5:H9,$G$5:$G$9)</f>
        <v>0</v>
      </c>
      <c r="I12" s="4">
        <f t="shared" ref="I12:M12" si="5">INTERCEPT(I5:I9,$G$5:$G$9)</f>
        <v>-0.20337119173606522</v>
      </c>
      <c r="J12" s="4">
        <f t="shared" si="5"/>
        <v>0</v>
      </c>
      <c r="K12" s="4">
        <f t="shared" si="5"/>
        <v>-0.20337119173606522</v>
      </c>
      <c r="L12" s="4">
        <f t="shared" si="5"/>
        <v>0</v>
      </c>
      <c r="M12" s="4">
        <f t="shared" si="5"/>
        <v>-0.20337119173606544</v>
      </c>
    </row>
  </sheetData>
  <mergeCells count="2">
    <mergeCell ref="A3:F3"/>
    <mergeCell ref="G3:M3"/>
  </mergeCells>
  <pageMargins left="0.7" right="0.7" top="0.75" bottom="0.75" header="0.3" footer="0.3"/>
  <pageSetup orientation="portrait" r:id="rId1"/>
  <ignoredErrors>
    <ignoredError sqref="K5 M5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Brute Force</vt:lpstr>
      <vt:lpstr>Optimized</vt:lpstr>
      <vt:lpstr>Brute Force - Fixed</vt:lpstr>
      <vt:lpstr>Optimized - Fixed</vt:lpstr>
      <vt:lpstr>ThreeSum</vt:lpstr>
      <vt:lpstr>ThreeSumDeluxe</vt:lpstr>
      <vt:lpstr>Order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</dc:creator>
  <cp:lastModifiedBy>Administrator</cp:lastModifiedBy>
  <dcterms:created xsi:type="dcterms:W3CDTF">2017-09-30T01:14:28Z</dcterms:created>
  <dcterms:modified xsi:type="dcterms:W3CDTF">2017-10-01T01:27:05Z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maalde@microsoft.com</vt:lpwstr>
  </property>
  <property fmtid="{D5CDD505-2E9C-101B-9397-08002B2CF9AE}" pid="6" name="MSIP_Label_f42aa342-8706-4288-bd11-ebb85995028c_SetDate">
    <vt:lpwstr>2017-09-30T00:37:22.9192707-03:00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